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R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T73" i="51" s="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G73" i="51" s="1"/>
  <c r="F75" i="51"/>
  <c r="E75" i="51"/>
  <c r="D75" i="51"/>
  <c r="C75" i="51"/>
  <c r="B75" i="51"/>
  <c r="W74" i="51"/>
  <c r="V74" i="51"/>
  <c r="U74" i="51"/>
  <c r="T74" i="51"/>
  <c r="S74" i="51"/>
  <c r="S73" i="51" s="1"/>
  <c r="R74" i="51"/>
  <c r="Q74" i="51"/>
  <c r="P74" i="51"/>
  <c r="O74" i="51"/>
  <c r="N74" i="51"/>
  <c r="N73" i="51" s="1"/>
  <c r="M74" i="51"/>
  <c r="L74" i="51"/>
  <c r="L73" i="51" s="1"/>
  <c r="K74" i="51"/>
  <c r="K73" i="51" s="1"/>
  <c r="J74" i="51"/>
  <c r="I74" i="51"/>
  <c r="H74" i="51"/>
  <c r="G74" i="51"/>
  <c r="F74" i="51"/>
  <c r="F73" i="51" s="1"/>
  <c r="E74" i="51"/>
  <c r="D74" i="51"/>
  <c r="D73" i="51" s="1"/>
  <c r="C74" i="51"/>
  <c r="C73" i="51" s="1"/>
  <c r="B74" i="51"/>
  <c r="V73" i="51"/>
  <c r="W54" i="51"/>
  <c r="V54" i="51"/>
  <c r="U54" i="51"/>
  <c r="U87" i="51" s="1"/>
  <c r="T54" i="51"/>
  <c r="T87" i="51" s="1"/>
  <c r="S54" i="51"/>
  <c r="S105" i="51" s="1"/>
  <c r="R54" i="51"/>
  <c r="R105" i="51" s="1"/>
  <c r="Q54" i="51"/>
  <c r="Q105" i="51" s="1"/>
  <c r="P54" i="51"/>
  <c r="P105" i="51" s="1"/>
  <c r="O54" i="51"/>
  <c r="O105" i="51" s="1"/>
  <c r="N54" i="51"/>
  <c r="N105" i="51" s="1"/>
  <c r="M54" i="51"/>
  <c r="M87" i="51" s="1"/>
  <c r="L54" i="51"/>
  <c r="L87" i="51" s="1"/>
  <c r="K54" i="51"/>
  <c r="K105" i="51" s="1"/>
  <c r="J54" i="51"/>
  <c r="J105" i="51" s="1"/>
  <c r="I54" i="51"/>
  <c r="I105" i="51" s="1"/>
  <c r="H54" i="51"/>
  <c r="H105" i="51" s="1"/>
  <c r="G54" i="51"/>
  <c r="G105" i="51" s="1"/>
  <c r="F54" i="51"/>
  <c r="F105" i="51" s="1"/>
  <c r="E54" i="51"/>
  <c r="E87" i="51" s="1"/>
  <c r="D54" i="51"/>
  <c r="D87" i="51" s="1"/>
  <c r="C54" i="51"/>
  <c r="C105" i="51" s="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I104" i="51" s="1"/>
  <c r="H35" i="51"/>
  <c r="H104" i="51" s="1"/>
  <c r="G35" i="51"/>
  <c r="G104" i="51" s="1"/>
  <c r="F35" i="51"/>
  <c r="F104" i="51" s="1"/>
  <c r="E35" i="51"/>
  <c r="E83" i="51" s="1"/>
  <c r="D35" i="51"/>
  <c r="D83" i="51" s="1"/>
  <c r="C35" i="51"/>
  <c r="C83" i="51" s="1"/>
  <c r="B35" i="51"/>
  <c r="B83" i="51" s="1"/>
  <c r="W27" i="51"/>
  <c r="W103" i="51" s="1"/>
  <c r="V27" i="51"/>
  <c r="V103" i="51" s="1"/>
  <c r="U27" i="51"/>
  <c r="U103" i="51" s="1"/>
  <c r="T27" i="51"/>
  <c r="T103" i="51" s="1"/>
  <c r="S27" i="51"/>
  <c r="S103" i="51" s="1"/>
  <c r="R27" i="51"/>
  <c r="Q27" i="51"/>
  <c r="Q80" i="51" s="1"/>
  <c r="P27" i="51"/>
  <c r="O27" i="51"/>
  <c r="N27" i="51"/>
  <c r="M27" i="51"/>
  <c r="L27" i="51"/>
  <c r="L80" i="51" s="1"/>
  <c r="K27" i="51"/>
  <c r="J27" i="51"/>
  <c r="J80" i="51" s="1"/>
  <c r="I27" i="51"/>
  <c r="I80" i="51" s="1"/>
  <c r="H27" i="51"/>
  <c r="G27" i="51"/>
  <c r="G103" i="51" s="1"/>
  <c r="F27" i="51"/>
  <c r="F103" i="51" s="1"/>
  <c r="E27" i="51"/>
  <c r="E103" i="51" s="1"/>
  <c r="D27" i="51"/>
  <c r="D103" i="51" s="1"/>
  <c r="C27" i="51"/>
  <c r="C103" i="51" s="1"/>
  <c r="B27" i="51"/>
  <c r="B103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S87" i="50"/>
  <c r="R87" i="50"/>
  <c r="K87" i="50"/>
  <c r="J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U80" i="50"/>
  <c r="T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W73" i="50" s="1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O73" i="50" s="1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R73" i="50" s="1"/>
  <c r="Q75" i="50"/>
  <c r="P75" i="50"/>
  <c r="O75" i="50"/>
  <c r="N75" i="50"/>
  <c r="M75" i="50"/>
  <c r="L75" i="50"/>
  <c r="K75" i="50"/>
  <c r="J75" i="50"/>
  <c r="I75" i="50"/>
  <c r="H75" i="50"/>
  <c r="G75" i="50"/>
  <c r="F75" i="50"/>
  <c r="F73" i="50" s="1"/>
  <c r="E75" i="50"/>
  <c r="D75" i="50"/>
  <c r="C75" i="50"/>
  <c r="B75" i="50"/>
  <c r="B73" i="50" s="1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C73" i="50" s="1"/>
  <c r="B74" i="50"/>
  <c r="V73" i="50"/>
  <c r="N73" i="50"/>
  <c r="G73" i="50"/>
  <c r="W54" i="50"/>
  <c r="W87" i="50" s="1"/>
  <c r="V54" i="50"/>
  <c r="U54" i="50"/>
  <c r="T54" i="50"/>
  <c r="S54" i="50"/>
  <c r="S105" i="50" s="1"/>
  <c r="R54" i="50"/>
  <c r="R105" i="50" s="1"/>
  <c r="Q54" i="50"/>
  <c r="Q105" i="50" s="1"/>
  <c r="P54" i="50"/>
  <c r="P87" i="50" s="1"/>
  <c r="O54" i="50"/>
  <c r="O87" i="50" s="1"/>
  <c r="N54" i="50"/>
  <c r="M54" i="50"/>
  <c r="M105" i="50" s="1"/>
  <c r="L54" i="50"/>
  <c r="L105" i="50" s="1"/>
  <c r="K54" i="50"/>
  <c r="K105" i="50" s="1"/>
  <c r="J54" i="50"/>
  <c r="J105" i="50" s="1"/>
  <c r="I54" i="50"/>
  <c r="I105" i="50" s="1"/>
  <c r="H54" i="50"/>
  <c r="H87" i="50" s="1"/>
  <c r="G54" i="50"/>
  <c r="G87" i="50" s="1"/>
  <c r="F54" i="50"/>
  <c r="E54" i="50"/>
  <c r="E105" i="50" s="1"/>
  <c r="D54" i="50"/>
  <c r="D105" i="50" s="1"/>
  <c r="C54" i="50"/>
  <c r="C105" i="50" s="1"/>
  <c r="B54" i="50"/>
  <c r="B105" i="50" s="1"/>
  <c r="W35" i="50"/>
  <c r="W83" i="50" s="1"/>
  <c r="V35" i="50"/>
  <c r="V83" i="50" s="1"/>
  <c r="U35" i="50"/>
  <c r="U83" i="50" s="1"/>
  <c r="T35" i="50"/>
  <c r="T104" i="50" s="1"/>
  <c r="S35" i="50"/>
  <c r="S104" i="50" s="1"/>
  <c r="R35" i="50"/>
  <c r="R104" i="50" s="1"/>
  <c r="Q35" i="50"/>
  <c r="P35" i="50"/>
  <c r="P83" i="50" s="1"/>
  <c r="O35" i="50"/>
  <c r="O83" i="50" s="1"/>
  <c r="N35" i="50"/>
  <c r="N83" i="50" s="1"/>
  <c r="M35" i="50"/>
  <c r="M83" i="50" s="1"/>
  <c r="L35" i="50"/>
  <c r="L104" i="50" s="1"/>
  <c r="K35" i="50"/>
  <c r="K104" i="50" s="1"/>
  <c r="J35" i="50"/>
  <c r="J104" i="50" s="1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D104" i="50" s="1"/>
  <c r="C35" i="50"/>
  <c r="C104" i="50" s="1"/>
  <c r="B35" i="50"/>
  <c r="B104" i="50" s="1"/>
  <c r="W27" i="50"/>
  <c r="W103" i="50" s="1"/>
  <c r="V27" i="50"/>
  <c r="U27" i="50"/>
  <c r="U103" i="50" s="1"/>
  <c r="T27" i="50"/>
  <c r="T103" i="50" s="1"/>
  <c r="S27" i="50"/>
  <c r="S103" i="50" s="1"/>
  <c r="R27" i="50"/>
  <c r="R103" i="50" s="1"/>
  <c r="Q27" i="50"/>
  <c r="P27" i="50"/>
  <c r="O27" i="50"/>
  <c r="O103" i="50" s="1"/>
  <c r="N27" i="50"/>
  <c r="N103" i="50" s="1"/>
  <c r="M27" i="50"/>
  <c r="M103" i="50" s="1"/>
  <c r="L27" i="50"/>
  <c r="L103" i="50" s="1"/>
  <c r="K27" i="50"/>
  <c r="J27" i="50"/>
  <c r="I27" i="50"/>
  <c r="H27" i="50"/>
  <c r="G27" i="50"/>
  <c r="G103" i="50" s="1"/>
  <c r="F27" i="50"/>
  <c r="F103" i="50" s="1"/>
  <c r="E27" i="50"/>
  <c r="E103" i="50" s="1"/>
  <c r="D27" i="50"/>
  <c r="D103" i="50" s="1"/>
  <c r="C27" i="50"/>
  <c r="C103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Q87" i="49"/>
  <c r="N87" i="49"/>
  <c r="M87" i="49"/>
  <c r="I87" i="49"/>
  <c r="F87" i="49"/>
  <c r="E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P80" i="49"/>
  <c r="H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B73" i="49" s="1"/>
  <c r="W78" i="49"/>
  <c r="V78" i="49"/>
  <c r="U78" i="49"/>
  <c r="T78" i="49"/>
  <c r="S78" i="49"/>
  <c r="R78" i="49"/>
  <c r="R73" i="49" s="1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J73" i="49" s="1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M73" i="49" s="1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C75" i="49"/>
  <c r="B75" i="49"/>
  <c r="W74" i="49"/>
  <c r="W73" i="49" s="1"/>
  <c r="V74" i="49"/>
  <c r="V73" i="49" s="1"/>
  <c r="U74" i="49"/>
  <c r="U73" i="49" s="1"/>
  <c r="T74" i="49"/>
  <c r="T73" i="49" s="1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M180" i="4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E180" i="4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D60" i="47"/>
  <c r="C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C52" i="47" s="1"/>
  <c r="B55" i="47"/>
  <c r="W54" i="47"/>
  <c r="W52" i="47" s="1"/>
  <c r="V54" i="47"/>
  <c r="U54" i="47"/>
  <c r="T54" i="47"/>
  <c r="S54" i="47"/>
  <c r="R54" i="47"/>
  <c r="Q54" i="47"/>
  <c r="P54" i="47"/>
  <c r="P52" i="47" s="1"/>
  <c r="O54" i="47"/>
  <c r="N54" i="47"/>
  <c r="M54" i="47"/>
  <c r="L54" i="47"/>
  <c r="L52" i="47" s="1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T52" i="47" s="1"/>
  <c r="S53" i="47"/>
  <c r="S52" i="47" s="1"/>
  <c r="R53" i="47"/>
  <c r="Q53" i="47"/>
  <c r="P53" i="47"/>
  <c r="O53" i="47"/>
  <c r="N53" i="47"/>
  <c r="M53" i="47"/>
  <c r="L53" i="47"/>
  <c r="K53" i="47"/>
  <c r="K52" i="47" s="1"/>
  <c r="J53" i="47"/>
  <c r="J52" i="47" s="1"/>
  <c r="I53" i="47"/>
  <c r="H53" i="47"/>
  <c r="H52" i="47" s="1"/>
  <c r="G53" i="47"/>
  <c r="F53" i="47"/>
  <c r="E53" i="47"/>
  <c r="E52" i="47" s="1"/>
  <c r="D53" i="47"/>
  <c r="C53" i="47"/>
  <c r="B53" i="47"/>
  <c r="W28" i="47"/>
  <c r="V28" i="47"/>
  <c r="U28" i="47"/>
  <c r="U60" i="47" s="1"/>
  <c r="T28" i="47"/>
  <c r="T60" i="47" s="1"/>
  <c r="S28" i="47"/>
  <c r="S60" i="47" s="1"/>
  <c r="R28" i="47"/>
  <c r="Q28" i="47"/>
  <c r="P28" i="47"/>
  <c r="P60" i="47" s="1"/>
  <c r="O28" i="47"/>
  <c r="N28" i="47"/>
  <c r="M28" i="47"/>
  <c r="M60" i="47" s="1"/>
  <c r="L28" i="47"/>
  <c r="L60" i="47" s="1"/>
  <c r="K28" i="47"/>
  <c r="K60" i="47" s="1"/>
  <c r="J28" i="47"/>
  <c r="I28" i="47"/>
  <c r="H28" i="47"/>
  <c r="H60" i="47" s="1"/>
  <c r="G28" i="47"/>
  <c r="F28" i="47"/>
  <c r="E28" i="47"/>
  <c r="E60" i="47" s="1"/>
  <c r="D28" i="47"/>
  <c r="C28" i="47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J60" i="46"/>
  <c r="B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V52" i="46" s="1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B52" i="46" s="1"/>
  <c r="P52" i="46"/>
  <c r="W28" i="46"/>
  <c r="W60" i="46" s="1"/>
  <c r="V28" i="46"/>
  <c r="V60" i="46" s="1"/>
  <c r="U28" i="46"/>
  <c r="T28" i="46"/>
  <c r="T60" i="46" s="1"/>
  <c r="S28" i="46"/>
  <c r="S60" i="46" s="1"/>
  <c r="R28" i="46"/>
  <c r="R60" i="46" s="1"/>
  <c r="Q28" i="46"/>
  <c r="Q60" i="46" s="1"/>
  <c r="P28" i="46"/>
  <c r="O28" i="46"/>
  <c r="O60" i="46" s="1"/>
  <c r="N28" i="46"/>
  <c r="N60" i="46" s="1"/>
  <c r="M28" i="46"/>
  <c r="L28" i="46"/>
  <c r="L60" i="46" s="1"/>
  <c r="K28" i="46"/>
  <c r="K60" i="46" s="1"/>
  <c r="J28" i="46"/>
  <c r="I28" i="46"/>
  <c r="I60" i="46" s="1"/>
  <c r="H28" i="46"/>
  <c r="G28" i="46"/>
  <c r="G77" i="46" s="1"/>
  <c r="F28" i="46"/>
  <c r="F60" i="46" s="1"/>
  <c r="E28" i="46"/>
  <c r="D28" i="46"/>
  <c r="D60" i="46" s="1"/>
  <c r="C28" i="46"/>
  <c r="C60" i="46" s="1"/>
  <c r="B28" i="46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O52" i="45" s="1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G52" i="45"/>
  <c r="W28" i="45"/>
  <c r="W77" i="45" s="1"/>
  <c r="V28" i="45"/>
  <c r="U28" i="45"/>
  <c r="U77" i="47" s="1"/>
  <c r="T28" i="45"/>
  <c r="T60" i="45" s="1"/>
  <c r="S28" i="45"/>
  <c r="S60" i="45" s="1"/>
  <c r="R28" i="45"/>
  <c r="R77" i="45" s="1"/>
  <c r="Q28" i="45"/>
  <c r="Q77" i="45" s="1"/>
  <c r="P28" i="45"/>
  <c r="P60" i="45" s="1"/>
  <c r="O28" i="45"/>
  <c r="O77" i="45" s="1"/>
  <c r="N28" i="45"/>
  <c r="M28" i="45"/>
  <c r="M77" i="47" s="1"/>
  <c r="L28" i="45"/>
  <c r="L60" i="45" s="1"/>
  <c r="K28" i="45"/>
  <c r="K77" i="46" s="1"/>
  <c r="J28" i="45"/>
  <c r="J60" i="45" s="1"/>
  <c r="I28" i="45"/>
  <c r="I77" i="45" s="1"/>
  <c r="H28" i="45"/>
  <c r="H60" i="45" s="1"/>
  <c r="G28" i="45"/>
  <c r="G77" i="45" s="1"/>
  <c r="F28" i="45"/>
  <c r="F60" i="45" s="1"/>
  <c r="E28" i="45"/>
  <c r="E77" i="47" s="1"/>
  <c r="D28" i="45"/>
  <c r="D60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U179" i="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2" i="43"/>
  <c r="O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V63" i="43" s="1"/>
  <c r="U64" i="43"/>
  <c r="T64" i="43"/>
  <c r="S64" i="43"/>
  <c r="R64" i="43"/>
  <c r="Q64" i="43"/>
  <c r="P64" i="43"/>
  <c r="O64" i="43"/>
  <c r="N64" i="43"/>
  <c r="N63" i="43" s="1"/>
  <c r="M64" i="43"/>
  <c r="L64" i="43"/>
  <c r="K64" i="43"/>
  <c r="J64" i="43"/>
  <c r="I64" i="43"/>
  <c r="H64" i="43"/>
  <c r="G64" i="43"/>
  <c r="F64" i="43"/>
  <c r="F63" i="43" s="1"/>
  <c r="E64" i="43"/>
  <c r="D64" i="43"/>
  <c r="C64" i="43"/>
  <c r="B64" i="43"/>
  <c r="W39" i="43"/>
  <c r="V39" i="43"/>
  <c r="V72" i="43" s="1"/>
  <c r="U39" i="43"/>
  <c r="T39" i="43"/>
  <c r="S39" i="43"/>
  <c r="R39" i="43"/>
  <c r="Q39" i="43"/>
  <c r="Q72" i="43" s="1"/>
  <c r="P39" i="43"/>
  <c r="P72" i="43" s="1"/>
  <c r="O39" i="43"/>
  <c r="N39" i="43"/>
  <c r="N72" i="43" s="1"/>
  <c r="M39" i="43"/>
  <c r="L39" i="43"/>
  <c r="K39" i="43"/>
  <c r="J39" i="43"/>
  <c r="J90" i="43" s="1"/>
  <c r="I39" i="43"/>
  <c r="I90" i="43" s="1"/>
  <c r="H39" i="43"/>
  <c r="H90" i="43" s="1"/>
  <c r="G39" i="43"/>
  <c r="G90" i="43" s="1"/>
  <c r="F39" i="43"/>
  <c r="F72" i="43" s="1"/>
  <c r="E39" i="43"/>
  <c r="D39" i="43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J90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T72" i="42"/>
  <c r="C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I63" i="42" s="1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B63" i="42" s="1"/>
  <c r="W64" i="42"/>
  <c r="V64" i="42"/>
  <c r="U64" i="42"/>
  <c r="T64" i="42"/>
  <c r="T63" i="42" s="1"/>
  <c r="S64" i="42"/>
  <c r="R64" i="42"/>
  <c r="Q64" i="42"/>
  <c r="Q63" i="42" s="1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U39" i="42"/>
  <c r="U90" i="42" s="1"/>
  <c r="T39" i="42"/>
  <c r="S39" i="42"/>
  <c r="S72" i="42" s="1"/>
  <c r="R39" i="42"/>
  <c r="R72" i="42" s="1"/>
  <c r="Q39" i="42"/>
  <c r="Q72" i="42" s="1"/>
  <c r="P39" i="42"/>
  <c r="O39" i="42"/>
  <c r="N39" i="42"/>
  <c r="M39" i="42"/>
  <c r="L39" i="42"/>
  <c r="L72" i="42" s="1"/>
  <c r="K39" i="42"/>
  <c r="K72" i="42" s="1"/>
  <c r="J39" i="42"/>
  <c r="J72" i="42" s="1"/>
  <c r="I39" i="42"/>
  <c r="I72" i="42" s="1"/>
  <c r="H39" i="42"/>
  <c r="G39" i="42"/>
  <c r="G90" i="42" s="1"/>
  <c r="F39" i="42"/>
  <c r="F90" i="42" s="1"/>
  <c r="E39" i="42"/>
  <c r="D39" i="42"/>
  <c r="D90" i="42" s="1"/>
  <c r="C39" i="42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E90" i="41"/>
  <c r="D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G81" i="41" s="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V72" i="41"/>
  <c r="U72" i="41"/>
  <c r="O72" i="41"/>
  <c r="G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L63" i="41" s="1"/>
  <c r="K67" i="41"/>
  <c r="J67" i="41"/>
  <c r="I67" i="41"/>
  <c r="H67" i="41"/>
  <c r="G67" i="41"/>
  <c r="F67" i="41"/>
  <c r="E67" i="41"/>
  <c r="E63" i="41" s="1"/>
  <c r="D67" i="41"/>
  <c r="D63" i="41" s="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T63" i="41" s="1"/>
  <c r="S64" i="41"/>
  <c r="R64" i="41"/>
  <c r="Q64" i="41"/>
  <c r="P64" i="41"/>
  <c r="O64" i="41"/>
  <c r="O63" i="41" s="1"/>
  <c r="N64" i="41"/>
  <c r="M64" i="41"/>
  <c r="M63" i="41" s="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90" i="41" s="1"/>
  <c r="U39" i="41"/>
  <c r="U90" i="41" s="1"/>
  <c r="T39" i="41"/>
  <c r="T72" i="41" s="1"/>
  <c r="S39" i="4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72" i="41" s="1"/>
  <c r="K39" i="41"/>
  <c r="J39" i="41"/>
  <c r="J90" i="41" s="1"/>
  <c r="I39" i="41"/>
  <c r="I90" i="41" s="1"/>
  <c r="H39" i="41"/>
  <c r="H90" i="41" s="1"/>
  <c r="G39" i="41"/>
  <c r="G90" i="41" s="1"/>
  <c r="F39" i="41"/>
  <c r="F90" i="41" s="1"/>
  <c r="E39" i="41"/>
  <c r="E72" i="41" s="1"/>
  <c r="D39" i="41"/>
  <c r="D72" i="41" s="1"/>
  <c r="C39" i="41"/>
  <c r="B39" i="41"/>
  <c r="B90" i="41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W178" i="4" s="1"/>
  <c r="V33" i="40"/>
  <c r="V38" i="40" s="1"/>
  <c r="V178" i="4" s="1"/>
  <c r="U33" i="40"/>
  <c r="U38" i="40" s="1"/>
  <c r="T33" i="40"/>
  <c r="T38" i="40" s="1"/>
  <c r="T178" i="4" s="1"/>
  <c r="S33" i="40"/>
  <c r="S38" i="40" s="1"/>
  <c r="R33" i="40"/>
  <c r="R38" i="40" s="1"/>
  <c r="Q33" i="40"/>
  <c r="Q38" i="40" s="1"/>
  <c r="Q178" i="4" s="1"/>
  <c r="P33" i="40"/>
  <c r="P38" i="40" s="1"/>
  <c r="P178" i="4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L63" i="39"/>
  <c r="K63" i="39"/>
  <c r="D63" i="39"/>
  <c r="C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V60" i="39"/>
  <c r="R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P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D51" i="39" s="1"/>
  <c r="C54" i="39"/>
  <c r="B54" i="39"/>
  <c r="W53" i="39"/>
  <c r="W51" i="39" s="1"/>
  <c r="V53" i="39"/>
  <c r="U53" i="39"/>
  <c r="T53" i="39"/>
  <c r="S53" i="39"/>
  <c r="R53" i="39"/>
  <c r="Q53" i="39"/>
  <c r="P53" i="39"/>
  <c r="P51" i="39" s="1"/>
  <c r="O53" i="39"/>
  <c r="O51" i="39" s="1"/>
  <c r="N53" i="39"/>
  <c r="M53" i="39"/>
  <c r="L53" i="39"/>
  <c r="K53" i="39"/>
  <c r="J53" i="39"/>
  <c r="I53" i="39"/>
  <c r="H53" i="39"/>
  <c r="G53" i="39"/>
  <c r="F53" i="39"/>
  <c r="E53" i="39"/>
  <c r="D53" i="39"/>
  <c r="C53" i="39"/>
  <c r="C51" i="39" s="1"/>
  <c r="B53" i="39"/>
  <c r="W52" i="39"/>
  <c r="V52" i="39"/>
  <c r="U52" i="39"/>
  <c r="T52" i="39"/>
  <c r="S52" i="39"/>
  <c r="S51" i="39" s="1"/>
  <c r="R52" i="39"/>
  <c r="Q52" i="39"/>
  <c r="Q51" i="39" s="1"/>
  <c r="P52" i="39"/>
  <c r="O52" i="39"/>
  <c r="N52" i="39"/>
  <c r="M52" i="39"/>
  <c r="L52" i="39"/>
  <c r="K52" i="39"/>
  <c r="K51" i="39" s="1"/>
  <c r="J52" i="39"/>
  <c r="I52" i="39"/>
  <c r="I51" i="39" s="1"/>
  <c r="H52" i="39"/>
  <c r="G52" i="39"/>
  <c r="F52" i="39"/>
  <c r="E52" i="39"/>
  <c r="D52" i="39"/>
  <c r="C52" i="39"/>
  <c r="B52" i="39"/>
  <c r="W27" i="39"/>
  <c r="W63" i="39" s="1"/>
  <c r="V27" i="39"/>
  <c r="U27" i="39"/>
  <c r="T27" i="39"/>
  <c r="T63" i="39" s="1"/>
  <c r="S27" i="39"/>
  <c r="S63" i="39" s="1"/>
  <c r="R27" i="39"/>
  <c r="Q27" i="39"/>
  <c r="P27" i="39"/>
  <c r="P63" i="39" s="1"/>
  <c r="O27" i="39"/>
  <c r="O63" i="39" s="1"/>
  <c r="N27" i="39"/>
  <c r="M27" i="39"/>
  <c r="L27" i="39"/>
  <c r="K27" i="39"/>
  <c r="J27" i="39"/>
  <c r="I27" i="39"/>
  <c r="H27" i="39"/>
  <c r="H63" i="39" s="1"/>
  <c r="G27" i="39"/>
  <c r="G63" i="39" s="1"/>
  <c r="F27" i="39"/>
  <c r="E27" i="39"/>
  <c r="D27" i="39"/>
  <c r="C27" i="39"/>
  <c r="B27" i="39"/>
  <c r="W24" i="39"/>
  <c r="V24" i="39"/>
  <c r="U24" i="39"/>
  <c r="U60" i="39" s="1"/>
  <c r="T24" i="39"/>
  <c r="S24" i="39"/>
  <c r="R24" i="39"/>
  <c r="Q24" i="39"/>
  <c r="P24" i="39"/>
  <c r="O24" i="39"/>
  <c r="N24" i="39"/>
  <c r="N60" i="39" s="1"/>
  <c r="M24" i="39"/>
  <c r="M60" i="39" s="1"/>
  <c r="L24" i="39"/>
  <c r="K24" i="39"/>
  <c r="J24" i="39"/>
  <c r="J60" i="39" s="1"/>
  <c r="I24" i="39"/>
  <c r="H24" i="39"/>
  <c r="G24" i="39"/>
  <c r="F24" i="39"/>
  <c r="F60" i="39" s="1"/>
  <c r="E24" i="39"/>
  <c r="E60" i="39" s="1"/>
  <c r="D24" i="39"/>
  <c r="C24" i="39"/>
  <c r="B24" i="39"/>
  <c r="B60" i="39" s="1"/>
  <c r="W16" i="39"/>
  <c r="W57" i="39" s="1"/>
  <c r="V16" i="39"/>
  <c r="U16" i="39"/>
  <c r="T16" i="39"/>
  <c r="T57" i="39" s="1"/>
  <c r="S16" i="39"/>
  <c r="S57" i="39" s="1"/>
  <c r="R16" i="39"/>
  <c r="Q16" i="39"/>
  <c r="P16" i="39"/>
  <c r="O16" i="39"/>
  <c r="O57" i="39" s="1"/>
  <c r="N16" i="39"/>
  <c r="M16" i="39"/>
  <c r="L16" i="39"/>
  <c r="L57" i="39" s="1"/>
  <c r="K16" i="39"/>
  <c r="K57" i="39" s="1"/>
  <c r="J16" i="39"/>
  <c r="I16" i="39"/>
  <c r="H16" i="39"/>
  <c r="H57" i="39" s="1"/>
  <c r="G16" i="39"/>
  <c r="G57" i="39" s="1"/>
  <c r="F16" i="39"/>
  <c r="E16" i="39"/>
  <c r="D16" i="39"/>
  <c r="D57" i="39" s="1"/>
  <c r="C16" i="39"/>
  <c r="C57" i="39" s="1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S51" i="38" s="1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C51" i="38" s="1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W63" i="38"/>
  <c r="O63" i="38"/>
  <c r="J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P60" i="38"/>
  <c r="H60" i="38"/>
  <c r="E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F57" i="38"/>
  <c r="B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K51" i="38" s="1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M51" i="38" s="1"/>
  <c r="L54" i="38"/>
  <c r="K54" i="38"/>
  <c r="J54" i="38"/>
  <c r="J51" i="38" s="1"/>
  <c r="I54" i="38"/>
  <c r="H54" i="38"/>
  <c r="G54" i="38"/>
  <c r="F54" i="38"/>
  <c r="E54" i="38"/>
  <c r="D54" i="38"/>
  <c r="C54" i="38"/>
  <c r="B54" i="38"/>
  <c r="B51" i="38" s="1"/>
  <c r="W53" i="38"/>
  <c r="V53" i="38"/>
  <c r="V51" i="38" s="1"/>
  <c r="U53" i="38"/>
  <c r="U51" i="38" s="1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E51" i="38" s="1"/>
  <c r="D53" i="38"/>
  <c r="C53" i="38"/>
  <c r="B53" i="38"/>
  <c r="W52" i="38"/>
  <c r="V52" i="38"/>
  <c r="U52" i="38"/>
  <c r="T52" i="38"/>
  <c r="S52" i="38"/>
  <c r="R52" i="38"/>
  <c r="R51" i="38" s="1"/>
  <c r="Q52" i="38"/>
  <c r="P52" i="38"/>
  <c r="O52" i="38"/>
  <c r="O51" i="38" s="1"/>
  <c r="N52" i="38"/>
  <c r="N51" i="38" s="1"/>
  <c r="M52" i="38"/>
  <c r="L52" i="38"/>
  <c r="K52" i="38"/>
  <c r="J52" i="38"/>
  <c r="I52" i="38"/>
  <c r="H52" i="38"/>
  <c r="G52" i="38"/>
  <c r="F52" i="38"/>
  <c r="E52" i="38"/>
  <c r="D52" i="38"/>
  <c r="C52" i="38"/>
  <c r="B52" i="38"/>
  <c r="W27" i="38"/>
  <c r="V27" i="38"/>
  <c r="V63" i="38" s="1"/>
  <c r="U27" i="38"/>
  <c r="U63" i="38" s="1"/>
  <c r="T27" i="38"/>
  <c r="T63" i="38" s="1"/>
  <c r="S27" i="38"/>
  <c r="R27" i="38"/>
  <c r="Q27" i="38"/>
  <c r="P27" i="38"/>
  <c r="O27" i="38"/>
  <c r="N27" i="38"/>
  <c r="N63" i="38" s="1"/>
  <c r="M27" i="38"/>
  <c r="M63" i="38" s="1"/>
  <c r="L27" i="38"/>
  <c r="L63" i="38" s="1"/>
  <c r="K27" i="38"/>
  <c r="K63" i="38" s="1"/>
  <c r="J27" i="38"/>
  <c r="I27" i="38"/>
  <c r="I63" i="38" s="1"/>
  <c r="H27" i="38"/>
  <c r="G27" i="38"/>
  <c r="F27" i="38"/>
  <c r="F63" i="38" s="1"/>
  <c r="E27" i="38"/>
  <c r="E63" i="38" s="1"/>
  <c r="D27" i="38"/>
  <c r="C27" i="38"/>
  <c r="B27" i="38"/>
  <c r="B63" i="38" s="1"/>
  <c r="W24" i="38"/>
  <c r="V24" i="38"/>
  <c r="U24" i="38"/>
  <c r="U60" i="38" s="1"/>
  <c r="T24" i="38"/>
  <c r="T60" i="38" s="1"/>
  <c r="S24" i="38"/>
  <c r="S60" i="38" s="1"/>
  <c r="R24" i="38"/>
  <c r="Q24" i="38"/>
  <c r="Q60" i="38" s="1"/>
  <c r="P24" i="38"/>
  <c r="O24" i="38"/>
  <c r="N24" i="38"/>
  <c r="M24" i="38"/>
  <c r="M60" i="38" s="1"/>
  <c r="L24" i="38"/>
  <c r="L60" i="38" s="1"/>
  <c r="K24" i="38"/>
  <c r="J24" i="38"/>
  <c r="I24" i="38"/>
  <c r="H24" i="38"/>
  <c r="G24" i="38"/>
  <c r="F24" i="38"/>
  <c r="E24" i="38"/>
  <c r="D24" i="38"/>
  <c r="C24" i="38"/>
  <c r="C60" i="38" s="1"/>
  <c r="B24" i="38"/>
  <c r="W16" i="38"/>
  <c r="W57" i="38" s="1"/>
  <c r="V16" i="38"/>
  <c r="V57" i="38" s="1"/>
  <c r="U16" i="38"/>
  <c r="U57" i="38" s="1"/>
  <c r="T16" i="38"/>
  <c r="S16" i="38"/>
  <c r="S57" i="38" s="1"/>
  <c r="R16" i="38"/>
  <c r="R57" i="38" s="1"/>
  <c r="Q16" i="38"/>
  <c r="Q57" i="38" s="1"/>
  <c r="P16" i="38"/>
  <c r="P57" i="38" s="1"/>
  <c r="O16" i="38"/>
  <c r="O57" i="38" s="1"/>
  <c r="N16" i="38"/>
  <c r="N57" i="38" s="1"/>
  <c r="M16" i="38"/>
  <c r="M57" i="38" s="1"/>
  <c r="L16" i="38"/>
  <c r="K16" i="38"/>
  <c r="K57" i="38" s="1"/>
  <c r="J16" i="38"/>
  <c r="J78" i="38" s="1"/>
  <c r="I16" i="38"/>
  <c r="I78" i="38" s="1"/>
  <c r="H16" i="38"/>
  <c r="H57" i="38" s="1"/>
  <c r="G16" i="38"/>
  <c r="G57" i="38" s="1"/>
  <c r="F16" i="38"/>
  <c r="E16" i="38"/>
  <c r="E57" i="38" s="1"/>
  <c r="D16" i="38"/>
  <c r="C16" i="38"/>
  <c r="C57" i="38" s="1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V80" i="37"/>
  <c r="U80" i="37"/>
  <c r="N80" i="37"/>
  <c r="M80" i="37"/>
  <c r="F80" i="37"/>
  <c r="L79" i="37"/>
  <c r="K79" i="37"/>
  <c r="D79" i="37"/>
  <c r="C79" i="37"/>
  <c r="J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K51" i="37" s="1"/>
  <c r="J65" i="37"/>
  <c r="J51" i="37" s="1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L60" i="37"/>
  <c r="K60" i="37"/>
  <c r="D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S51" i="37" s="1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I57" i="37"/>
  <c r="H57" i="37"/>
  <c r="G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I51" i="37" s="1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R51" i="37"/>
  <c r="C51" i="37"/>
  <c r="B51" i="37"/>
  <c r="W27" i="37"/>
  <c r="W80" i="39" s="1"/>
  <c r="V27" i="37"/>
  <c r="V63" i="37" s="1"/>
  <c r="U27" i="37"/>
  <c r="U63" i="37" s="1"/>
  <c r="T27" i="37"/>
  <c r="T80" i="37" s="1"/>
  <c r="S27" i="37"/>
  <c r="S80" i="37" s="1"/>
  <c r="R27" i="37"/>
  <c r="R80" i="37" s="1"/>
  <c r="Q27" i="37"/>
  <c r="Q80" i="37" s="1"/>
  <c r="P27" i="37"/>
  <c r="P80" i="39" s="1"/>
  <c r="O27" i="37"/>
  <c r="N27" i="37"/>
  <c r="N63" i="37" s="1"/>
  <c r="M27" i="37"/>
  <c r="M63" i="37" s="1"/>
  <c r="L27" i="37"/>
  <c r="L80" i="37" s="1"/>
  <c r="K27" i="37"/>
  <c r="K80" i="37" s="1"/>
  <c r="J27" i="37"/>
  <c r="J80" i="37" s="1"/>
  <c r="I27" i="37"/>
  <c r="I80" i="37" s="1"/>
  <c r="H27" i="37"/>
  <c r="H80" i="37" s="1"/>
  <c r="G27" i="37"/>
  <c r="F27" i="37"/>
  <c r="F63" i="37" s="1"/>
  <c r="E27" i="37"/>
  <c r="E80" i="38" s="1"/>
  <c r="D27" i="37"/>
  <c r="D80" i="37" s="1"/>
  <c r="C27" i="37"/>
  <c r="C80" i="37" s="1"/>
  <c r="B27" i="37"/>
  <c r="B80" i="37" s="1"/>
  <c r="W24" i="37"/>
  <c r="W79" i="37" s="1"/>
  <c r="V24" i="37"/>
  <c r="V79" i="37" s="1"/>
  <c r="U24" i="37"/>
  <c r="U79" i="39" s="1"/>
  <c r="T24" i="37"/>
  <c r="T79" i="37" s="1"/>
  <c r="S24" i="37"/>
  <c r="R24" i="37"/>
  <c r="R79" i="37" s="1"/>
  <c r="Q24" i="37"/>
  <c r="Q79" i="37" s="1"/>
  <c r="P24" i="37"/>
  <c r="P79" i="37" s="1"/>
  <c r="O24" i="37"/>
  <c r="O79" i="37" s="1"/>
  <c r="N24" i="37"/>
  <c r="N79" i="37" s="1"/>
  <c r="M24" i="37"/>
  <c r="M79" i="39" s="1"/>
  <c r="L24" i="37"/>
  <c r="K24" i="37"/>
  <c r="J24" i="37"/>
  <c r="J79" i="37" s="1"/>
  <c r="I24" i="37"/>
  <c r="I79" i="37" s="1"/>
  <c r="H24" i="37"/>
  <c r="H79" i="37" s="1"/>
  <c r="G24" i="37"/>
  <c r="G79" i="37" s="1"/>
  <c r="F24" i="37"/>
  <c r="F79" i="37" s="1"/>
  <c r="E24" i="37"/>
  <c r="E79" i="39" s="1"/>
  <c r="D24" i="37"/>
  <c r="C24" i="37"/>
  <c r="C60" i="37" s="1"/>
  <c r="B24" i="37"/>
  <c r="B79" i="37" s="1"/>
  <c r="W16" i="37"/>
  <c r="W78" i="37" s="1"/>
  <c r="V16" i="37"/>
  <c r="V78" i="37" s="1"/>
  <c r="U16" i="37"/>
  <c r="U78" i="37" s="1"/>
  <c r="T16" i="37"/>
  <c r="T78" i="39" s="1"/>
  <c r="S16" i="37"/>
  <c r="R16" i="37"/>
  <c r="R57" i="37" s="1"/>
  <c r="Q16" i="37"/>
  <c r="Q78" i="38" s="1"/>
  <c r="P16" i="37"/>
  <c r="P78" i="37" s="1"/>
  <c r="O16" i="37"/>
  <c r="O78" i="37" s="1"/>
  <c r="N16" i="37"/>
  <c r="N78" i="37" s="1"/>
  <c r="M16" i="37"/>
  <c r="M78" i="37" s="1"/>
  <c r="L16" i="37"/>
  <c r="L78" i="39" s="1"/>
  <c r="K16" i="37"/>
  <c r="K78" i="39" s="1"/>
  <c r="J16" i="37"/>
  <c r="J57" i="37" s="1"/>
  <c r="I16" i="37"/>
  <c r="I78" i="37" s="1"/>
  <c r="H16" i="37"/>
  <c r="H78" i="37" s="1"/>
  <c r="G16" i="37"/>
  <c r="G78" i="37" s="1"/>
  <c r="F16" i="37"/>
  <c r="F78" i="37" s="1"/>
  <c r="E16" i="37"/>
  <c r="E78" i="37" s="1"/>
  <c r="D16" i="37"/>
  <c r="D78" i="39" s="1"/>
  <c r="C16" i="37"/>
  <c r="B16" i="37"/>
  <c r="B57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Q177" i="4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D177" i="4" s="1"/>
  <c r="C33" i="36"/>
  <c r="C38" i="36" s="1"/>
  <c r="C177" i="4" s="1"/>
  <c r="B33" i="36"/>
  <c r="B38" i="36" s="1"/>
  <c r="B177" i="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W63" i="35"/>
  <c r="V63" i="35"/>
  <c r="U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60" i="35"/>
  <c r="O60" i="35"/>
  <c r="F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T57" i="35"/>
  <c r="K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H51" i="35" s="1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V51" i="35" s="1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V27" i="35"/>
  <c r="U27" i="35"/>
  <c r="T27" i="35"/>
  <c r="S27" i="35"/>
  <c r="R27" i="35"/>
  <c r="Q27" i="35"/>
  <c r="Q63" i="35" s="1"/>
  <c r="P27" i="35"/>
  <c r="P63" i="35" s="1"/>
  <c r="O27" i="35"/>
  <c r="O63" i="35" s="1"/>
  <c r="N27" i="35"/>
  <c r="M27" i="35"/>
  <c r="L27" i="35"/>
  <c r="K27" i="35"/>
  <c r="J27" i="35"/>
  <c r="I27" i="35"/>
  <c r="I63" i="35" s="1"/>
  <c r="H27" i="35"/>
  <c r="H63" i="35" s="1"/>
  <c r="G27" i="35"/>
  <c r="G63" i="35" s="1"/>
  <c r="F27" i="35"/>
  <c r="E27" i="35"/>
  <c r="D27" i="35"/>
  <c r="C27" i="35"/>
  <c r="B27" i="35"/>
  <c r="W24" i="35"/>
  <c r="V24" i="35"/>
  <c r="V60" i="35" s="1"/>
  <c r="U24" i="35"/>
  <c r="T24" i="35"/>
  <c r="S24" i="35"/>
  <c r="R24" i="35"/>
  <c r="Q24" i="35"/>
  <c r="P24" i="35"/>
  <c r="O24" i="35"/>
  <c r="N24" i="35"/>
  <c r="N60" i="35" s="1"/>
  <c r="M24" i="35"/>
  <c r="L24" i="35"/>
  <c r="K24" i="35"/>
  <c r="J24" i="35"/>
  <c r="I24" i="35"/>
  <c r="H24" i="35"/>
  <c r="H60" i="35" s="1"/>
  <c r="G24" i="35"/>
  <c r="G60" i="35" s="1"/>
  <c r="F24" i="35"/>
  <c r="E24" i="35"/>
  <c r="D24" i="35"/>
  <c r="C24" i="35"/>
  <c r="B24" i="35"/>
  <c r="W16" i="35"/>
  <c r="V16" i="35"/>
  <c r="U16" i="35"/>
  <c r="U57" i="35" s="1"/>
  <c r="T16" i="35"/>
  <c r="S16" i="35"/>
  <c r="S57" i="35" s="1"/>
  <c r="R16" i="35"/>
  <c r="Q16" i="35"/>
  <c r="P16" i="35"/>
  <c r="P78" i="35" s="1"/>
  <c r="O16" i="35"/>
  <c r="N16" i="35"/>
  <c r="M16" i="35"/>
  <c r="M57" i="35" s="1"/>
  <c r="L16" i="35"/>
  <c r="L57" i="35" s="1"/>
  <c r="K16" i="35"/>
  <c r="J16" i="35"/>
  <c r="I16" i="35"/>
  <c r="H16" i="35"/>
  <c r="G16" i="35"/>
  <c r="F16" i="35"/>
  <c r="E16" i="35"/>
  <c r="E57" i="35" s="1"/>
  <c r="D16" i="35"/>
  <c r="D57" i="35" s="1"/>
  <c r="C16" i="35"/>
  <c r="C57" i="35" s="1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C51" i="34" s="1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U63" i="34"/>
  <c r="S63" i="34"/>
  <c r="M63" i="34"/>
  <c r="L63" i="34"/>
  <c r="K63" i="34"/>
  <c r="E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L60" i="34"/>
  <c r="K60" i="34"/>
  <c r="D60" i="34"/>
  <c r="C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7" i="34"/>
  <c r="I57" i="34"/>
  <c r="G57" i="34"/>
  <c r="F57" i="34"/>
  <c r="W56" i="34"/>
  <c r="V56" i="34"/>
  <c r="U56" i="34"/>
  <c r="T56" i="34"/>
  <c r="S56" i="34"/>
  <c r="S51" i="34" s="1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K51" i="34" s="1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W51" i="34" s="1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V27" i="34"/>
  <c r="V63" i="34" s="1"/>
  <c r="U27" i="34"/>
  <c r="T27" i="34"/>
  <c r="T63" i="34" s="1"/>
  <c r="S27" i="34"/>
  <c r="R27" i="34"/>
  <c r="R63" i="34" s="1"/>
  <c r="Q27" i="34"/>
  <c r="Q63" i="34" s="1"/>
  <c r="P27" i="34"/>
  <c r="O27" i="34"/>
  <c r="O63" i="34" s="1"/>
  <c r="N27" i="34"/>
  <c r="N63" i="34" s="1"/>
  <c r="M27" i="34"/>
  <c r="L27" i="34"/>
  <c r="K27" i="34"/>
  <c r="J27" i="34"/>
  <c r="I27" i="34"/>
  <c r="I63" i="34" s="1"/>
  <c r="H27" i="34"/>
  <c r="G27" i="34"/>
  <c r="G63" i="34" s="1"/>
  <c r="F27" i="34"/>
  <c r="F63" i="34" s="1"/>
  <c r="E27" i="34"/>
  <c r="D27" i="34"/>
  <c r="D63" i="34" s="1"/>
  <c r="C27" i="34"/>
  <c r="C80" i="34" s="1"/>
  <c r="B27" i="34"/>
  <c r="B63" i="34" s="1"/>
  <c r="W24" i="34"/>
  <c r="W60" i="34" s="1"/>
  <c r="V24" i="34"/>
  <c r="V60" i="34" s="1"/>
  <c r="U24" i="34"/>
  <c r="T24" i="34"/>
  <c r="T60" i="34" s="1"/>
  <c r="S24" i="34"/>
  <c r="S60" i="34" s="1"/>
  <c r="R24" i="34"/>
  <c r="Q24" i="34"/>
  <c r="Q79" i="34" s="1"/>
  <c r="P24" i="34"/>
  <c r="O24" i="34"/>
  <c r="N24" i="34"/>
  <c r="M24" i="34"/>
  <c r="L24" i="34"/>
  <c r="K24" i="34"/>
  <c r="J24" i="34"/>
  <c r="I24" i="34"/>
  <c r="I60" i="34" s="1"/>
  <c r="H24" i="34"/>
  <c r="H60" i="34" s="1"/>
  <c r="G24" i="34"/>
  <c r="F24" i="34"/>
  <c r="E24" i="34"/>
  <c r="D24" i="34"/>
  <c r="C24" i="34"/>
  <c r="B24" i="34"/>
  <c r="W16" i="34"/>
  <c r="V16" i="34"/>
  <c r="V78" i="34" s="1"/>
  <c r="U16" i="34"/>
  <c r="U57" i="34" s="1"/>
  <c r="T16" i="34"/>
  <c r="S16" i="34"/>
  <c r="S57" i="34" s="1"/>
  <c r="R16" i="34"/>
  <c r="R57" i="34" s="1"/>
  <c r="Q16" i="34"/>
  <c r="Q57" i="34" s="1"/>
  <c r="P16" i="34"/>
  <c r="P57" i="34" s="1"/>
  <c r="O16" i="34"/>
  <c r="O78" i="34" s="1"/>
  <c r="N16" i="34"/>
  <c r="N78" i="34" s="1"/>
  <c r="M16" i="34"/>
  <c r="M57" i="34" s="1"/>
  <c r="L16" i="34"/>
  <c r="K16" i="34"/>
  <c r="K57" i="34" s="1"/>
  <c r="J16" i="34"/>
  <c r="J57" i="34" s="1"/>
  <c r="I16" i="34"/>
  <c r="H16" i="34"/>
  <c r="H57" i="34" s="1"/>
  <c r="G16" i="34"/>
  <c r="F16" i="34"/>
  <c r="E16" i="34"/>
  <c r="E57" i="34" s="1"/>
  <c r="D16" i="34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U80" i="33"/>
  <c r="T80" i="33"/>
  <c r="L80" i="33"/>
  <c r="S79" i="33"/>
  <c r="R79" i="33"/>
  <c r="Q78" i="33"/>
  <c r="P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P57" i="33"/>
  <c r="O57" i="33"/>
  <c r="N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B51" i="33" s="1"/>
  <c r="W52" i="33"/>
  <c r="V52" i="33"/>
  <c r="U52" i="33"/>
  <c r="T52" i="33"/>
  <c r="S52" i="33"/>
  <c r="R52" i="33"/>
  <c r="R51" i="33" s="1"/>
  <c r="Q52" i="33"/>
  <c r="P52" i="33"/>
  <c r="O52" i="33"/>
  <c r="N52" i="33"/>
  <c r="M52" i="33"/>
  <c r="L52" i="33"/>
  <c r="K52" i="33"/>
  <c r="J52" i="33"/>
  <c r="J51" i="33" s="1"/>
  <c r="I52" i="33"/>
  <c r="H52" i="33"/>
  <c r="G52" i="33"/>
  <c r="F52" i="33"/>
  <c r="E52" i="33"/>
  <c r="D52" i="33"/>
  <c r="C52" i="33"/>
  <c r="B52" i="33"/>
  <c r="W27" i="33"/>
  <c r="V27" i="33"/>
  <c r="V63" i="33" s="1"/>
  <c r="U27" i="33"/>
  <c r="U63" i="33" s="1"/>
  <c r="T27" i="33"/>
  <c r="T63" i="33" s="1"/>
  <c r="S27" i="33"/>
  <c r="S80" i="33" s="1"/>
  <c r="R27" i="33"/>
  <c r="R80" i="33" s="1"/>
  <c r="Q27" i="33"/>
  <c r="Q80" i="35" s="1"/>
  <c r="P27" i="33"/>
  <c r="P80" i="35" s="1"/>
  <c r="O27" i="33"/>
  <c r="N27" i="33"/>
  <c r="N63" i="33" s="1"/>
  <c r="M27" i="33"/>
  <c r="M63" i="33" s="1"/>
  <c r="L27" i="33"/>
  <c r="L63" i="33" s="1"/>
  <c r="K27" i="33"/>
  <c r="K80" i="33" s="1"/>
  <c r="J27" i="33"/>
  <c r="J80" i="33" s="1"/>
  <c r="I27" i="33"/>
  <c r="I80" i="35" s="1"/>
  <c r="H27" i="33"/>
  <c r="H80" i="35" s="1"/>
  <c r="G27" i="33"/>
  <c r="F27" i="33"/>
  <c r="F63" i="33" s="1"/>
  <c r="E27" i="33"/>
  <c r="E63" i="33" s="1"/>
  <c r="D27" i="33"/>
  <c r="D63" i="33" s="1"/>
  <c r="C27" i="33"/>
  <c r="C80" i="33" s="1"/>
  <c r="B27" i="33"/>
  <c r="B80" i="33" s="1"/>
  <c r="W24" i="33"/>
  <c r="W79" i="35" s="1"/>
  <c r="V24" i="33"/>
  <c r="V79" i="35" s="1"/>
  <c r="U24" i="33"/>
  <c r="T24" i="33"/>
  <c r="T79" i="33" s="1"/>
  <c r="S24" i="33"/>
  <c r="S60" i="33" s="1"/>
  <c r="R24" i="33"/>
  <c r="R60" i="33" s="1"/>
  <c r="Q24" i="33"/>
  <c r="Q79" i="33" s="1"/>
  <c r="P24" i="33"/>
  <c r="P79" i="33" s="1"/>
  <c r="O24" i="33"/>
  <c r="O79" i="35" s="1"/>
  <c r="N24" i="33"/>
  <c r="N79" i="35" s="1"/>
  <c r="M24" i="33"/>
  <c r="L24" i="33"/>
  <c r="L79" i="33" s="1"/>
  <c r="K24" i="33"/>
  <c r="K79" i="33" s="1"/>
  <c r="J24" i="33"/>
  <c r="J79" i="33" s="1"/>
  <c r="I24" i="33"/>
  <c r="I79" i="33" s="1"/>
  <c r="H24" i="33"/>
  <c r="H79" i="33" s="1"/>
  <c r="G24" i="33"/>
  <c r="G79" i="35" s="1"/>
  <c r="F24" i="33"/>
  <c r="F79" i="35" s="1"/>
  <c r="E24" i="33"/>
  <c r="D24" i="33"/>
  <c r="D79" i="33" s="1"/>
  <c r="C24" i="33"/>
  <c r="C79" i="33" s="1"/>
  <c r="B24" i="33"/>
  <c r="B79" i="33" s="1"/>
  <c r="W16" i="33"/>
  <c r="W78" i="33" s="1"/>
  <c r="V16" i="33"/>
  <c r="V78" i="33" s="1"/>
  <c r="U16" i="33"/>
  <c r="U78" i="35" s="1"/>
  <c r="T16" i="33"/>
  <c r="T78" i="35" s="1"/>
  <c r="S16" i="33"/>
  <c r="R16" i="33"/>
  <c r="R57" i="33" s="1"/>
  <c r="Q16" i="33"/>
  <c r="Q57" i="33" s="1"/>
  <c r="P16" i="33"/>
  <c r="O16" i="33"/>
  <c r="O78" i="33" s="1"/>
  <c r="N16" i="33"/>
  <c r="N78" i="33" s="1"/>
  <c r="M16" i="33"/>
  <c r="M78" i="35" s="1"/>
  <c r="L16" i="33"/>
  <c r="L78" i="35" s="1"/>
  <c r="K16" i="33"/>
  <c r="J16" i="33"/>
  <c r="J57" i="33" s="1"/>
  <c r="I16" i="33"/>
  <c r="I57" i="33" s="1"/>
  <c r="H16" i="33"/>
  <c r="H57" i="33" s="1"/>
  <c r="G16" i="33"/>
  <c r="G78" i="33" s="1"/>
  <c r="F16" i="33"/>
  <c r="F78" i="33" s="1"/>
  <c r="E16" i="33"/>
  <c r="E78" i="35" s="1"/>
  <c r="D16" i="33"/>
  <c r="D78" i="35" s="1"/>
  <c r="C16" i="33"/>
  <c r="B16" i="33"/>
  <c r="B57" i="33" s="1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J176" i="4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D176" i="4" s="1"/>
  <c r="C33" i="32"/>
  <c r="C38" i="32" s="1"/>
  <c r="C176" i="4" s="1"/>
  <c r="B33" i="32"/>
  <c r="B38" i="32" s="1"/>
  <c r="B176" i="4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G105" i="31"/>
  <c r="F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E99" i="31"/>
  <c r="D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S94" i="31"/>
  <c r="R94" i="31"/>
  <c r="J94" i="31"/>
  <c r="C94" i="31"/>
  <c r="B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L84" i="31" s="1"/>
  <c r="K91" i="31"/>
  <c r="J91" i="31"/>
  <c r="I91" i="31"/>
  <c r="H91" i="31"/>
  <c r="G91" i="31"/>
  <c r="F91" i="31"/>
  <c r="E91" i="31"/>
  <c r="D91" i="31"/>
  <c r="C91" i="31"/>
  <c r="B91" i="31"/>
  <c r="S90" i="31"/>
  <c r="Q90" i="31"/>
  <c r="P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J84" i="31" s="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84" i="31" s="1"/>
  <c r="W85" i="31"/>
  <c r="V85" i="31"/>
  <c r="V84" i="31" s="1"/>
  <c r="U85" i="31"/>
  <c r="T85" i="31"/>
  <c r="T84" i="31" s="1"/>
  <c r="S85" i="31"/>
  <c r="R85" i="31"/>
  <c r="Q85" i="31"/>
  <c r="P85" i="31"/>
  <c r="O85" i="31"/>
  <c r="N85" i="31"/>
  <c r="N84" i="31" s="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W105" i="31" s="1"/>
  <c r="V66" i="31"/>
  <c r="V105" i="31" s="1"/>
  <c r="U66" i="31"/>
  <c r="U105" i="31" s="1"/>
  <c r="T66" i="31"/>
  <c r="T105" i="31" s="1"/>
  <c r="S66" i="31"/>
  <c r="S105" i="31" s="1"/>
  <c r="R66" i="31"/>
  <c r="Q66" i="31"/>
  <c r="P66" i="31"/>
  <c r="P105" i="31" s="1"/>
  <c r="O66" i="31"/>
  <c r="O105" i="31" s="1"/>
  <c r="N66" i="31"/>
  <c r="N105" i="31" s="1"/>
  <c r="M66" i="31"/>
  <c r="L66" i="31"/>
  <c r="L105" i="31" s="1"/>
  <c r="K66" i="31"/>
  <c r="K105" i="31" s="1"/>
  <c r="J66" i="31"/>
  <c r="I66" i="31"/>
  <c r="H66" i="31"/>
  <c r="G66" i="31"/>
  <c r="F66" i="31"/>
  <c r="E66" i="31"/>
  <c r="D66" i="31"/>
  <c r="D105" i="31" s="1"/>
  <c r="C66" i="31"/>
  <c r="C105" i="31" s="1"/>
  <c r="B66" i="31"/>
  <c r="W45" i="31"/>
  <c r="V45" i="31"/>
  <c r="U45" i="31"/>
  <c r="U99" i="31" s="1"/>
  <c r="T45" i="31"/>
  <c r="T99" i="31" s="1"/>
  <c r="S45" i="31"/>
  <c r="S122" i="31" s="1"/>
  <c r="R45" i="31"/>
  <c r="R99" i="31" s="1"/>
  <c r="Q45" i="31"/>
  <c r="Q99" i="31" s="1"/>
  <c r="P45" i="31"/>
  <c r="O45" i="31"/>
  <c r="N45" i="31"/>
  <c r="M45" i="31"/>
  <c r="M99" i="31" s="1"/>
  <c r="L45" i="31"/>
  <c r="L99" i="31" s="1"/>
  <c r="K45" i="31"/>
  <c r="J45" i="31"/>
  <c r="J99" i="31" s="1"/>
  <c r="I45" i="31"/>
  <c r="H45" i="31"/>
  <c r="G45" i="31"/>
  <c r="F45" i="31"/>
  <c r="E45" i="31"/>
  <c r="D45" i="31"/>
  <c r="C45" i="31"/>
  <c r="B45" i="31"/>
  <c r="B99" i="31" s="1"/>
  <c r="W25" i="31"/>
  <c r="W94" i="31" s="1"/>
  <c r="V25" i="31"/>
  <c r="V94" i="31" s="1"/>
  <c r="U25" i="31"/>
  <c r="U94" i="31" s="1"/>
  <c r="T25" i="31"/>
  <c r="S25" i="31"/>
  <c r="R25" i="31"/>
  <c r="Q25" i="31"/>
  <c r="P25" i="31"/>
  <c r="O25" i="31"/>
  <c r="O120" i="31" s="1"/>
  <c r="N25" i="31"/>
  <c r="N120" i="31" s="1"/>
  <c r="M25" i="31"/>
  <c r="M94" i="31" s="1"/>
  <c r="L25" i="31"/>
  <c r="K25" i="31"/>
  <c r="K94" i="31" s="1"/>
  <c r="J25" i="31"/>
  <c r="I25" i="31"/>
  <c r="H25" i="31"/>
  <c r="H94" i="31" s="1"/>
  <c r="G25" i="31"/>
  <c r="G120" i="31" s="1"/>
  <c r="F25" i="31"/>
  <c r="F94" i="31" s="1"/>
  <c r="E25" i="31"/>
  <c r="E94" i="31" s="1"/>
  <c r="D25" i="31"/>
  <c r="C25" i="31"/>
  <c r="B25" i="31"/>
  <c r="W16" i="31"/>
  <c r="V16" i="31"/>
  <c r="V90" i="31" s="1"/>
  <c r="U16" i="31"/>
  <c r="U90" i="31" s="1"/>
  <c r="T16" i="31"/>
  <c r="T90" i="31" s="1"/>
  <c r="S16" i="31"/>
  <c r="R16" i="31"/>
  <c r="Q16" i="31"/>
  <c r="P16" i="31"/>
  <c r="O16" i="31"/>
  <c r="N16" i="31"/>
  <c r="N90" i="31" s="1"/>
  <c r="M16" i="31"/>
  <c r="M90" i="31" s="1"/>
  <c r="L16" i="31"/>
  <c r="L90" i="31" s="1"/>
  <c r="K16" i="31"/>
  <c r="J16" i="31"/>
  <c r="J90" i="31" s="1"/>
  <c r="I16" i="31"/>
  <c r="I90" i="31" s="1"/>
  <c r="H16" i="31"/>
  <c r="G16" i="31"/>
  <c r="F16" i="31"/>
  <c r="F90" i="31" s="1"/>
  <c r="E16" i="31"/>
  <c r="E90" i="31" s="1"/>
  <c r="D16" i="31"/>
  <c r="D90" i="31" s="1"/>
  <c r="C16" i="31"/>
  <c r="C90" i="31" s="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T99" i="30"/>
  <c r="L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J94" i="30"/>
  <c r="B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R90" i="30"/>
  <c r="B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U84" i="30" s="1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Q84" i="30" s="1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M84" i="30" s="1"/>
  <c r="L85" i="30"/>
  <c r="K85" i="30"/>
  <c r="K84" i="30" s="1"/>
  <c r="J85" i="30"/>
  <c r="I85" i="30"/>
  <c r="I84" i="30" s="1"/>
  <c r="H85" i="30"/>
  <c r="G85" i="30"/>
  <c r="F85" i="30"/>
  <c r="E85" i="30"/>
  <c r="E84" i="30" s="1"/>
  <c r="D85" i="30"/>
  <c r="C85" i="30"/>
  <c r="B85" i="30"/>
  <c r="W66" i="30"/>
  <c r="W105" i="30" s="1"/>
  <c r="V66" i="30"/>
  <c r="U66" i="30"/>
  <c r="U105" i="30" s="1"/>
  <c r="T66" i="30"/>
  <c r="S66" i="30"/>
  <c r="S105" i="30" s="1"/>
  <c r="R66" i="30"/>
  <c r="Q66" i="30"/>
  <c r="P66" i="30"/>
  <c r="P105" i="30" s="1"/>
  <c r="O66" i="30"/>
  <c r="O105" i="30" s="1"/>
  <c r="N66" i="30"/>
  <c r="M66" i="30"/>
  <c r="M105" i="30" s="1"/>
  <c r="L66" i="30"/>
  <c r="K66" i="30"/>
  <c r="K105" i="30" s="1"/>
  <c r="J66" i="30"/>
  <c r="J105" i="30" s="1"/>
  <c r="I66" i="30"/>
  <c r="H66" i="30"/>
  <c r="H105" i="30" s="1"/>
  <c r="G66" i="30"/>
  <c r="G105" i="30" s="1"/>
  <c r="F66" i="30"/>
  <c r="E66" i="30"/>
  <c r="E105" i="30" s="1"/>
  <c r="D66" i="30"/>
  <c r="C66" i="30"/>
  <c r="C105" i="30" s="1"/>
  <c r="B66" i="30"/>
  <c r="B105" i="30" s="1"/>
  <c r="W45" i="30"/>
  <c r="W99" i="30" s="1"/>
  <c r="V45" i="30"/>
  <c r="U45" i="30"/>
  <c r="T45" i="30"/>
  <c r="S45" i="30"/>
  <c r="S99" i="30" s="1"/>
  <c r="R45" i="30"/>
  <c r="Q45" i="30"/>
  <c r="Q99" i="30" s="1"/>
  <c r="P45" i="30"/>
  <c r="P99" i="30" s="1"/>
  <c r="O45" i="30"/>
  <c r="O99" i="30" s="1"/>
  <c r="N45" i="30"/>
  <c r="N99" i="30" s="1"/>
  <c r="M45" i="30"/>
  <c r="L45" i="30"/>
  <c r="K45" i="30"/>
  <c r="K99" i="30" s="1"/>
  <c r="J45" i="30"/>
  <c r="I45" i="30"/>
  <c r="I99" i="30" s="1"/>
  <c r="H45" i="30"/>
  <c r="H99" i="30" s="1"/>
  <c r="G45" i="30"/>
  <c r="G99" i="30" s="1"/>
  <c r="F45" i="30"/>
  <c r="F99" i="30" s="1"/>
  <c r="E45" i="30"/>
  <c r="E99" i="30" s="1"/>
  <c r="D45" i="30"/>
  <c r="D99" i="30" s="1"/>
  <c r="C45" i="30"/>
  <c r="B45" i="30"/>
  <c r="W25" i="30"/>
  <c r="V25" i="30"/>
  <c r="V120" i="30" s="1"/>
  <c r="U25" i="30"/>
  <c r="T25" i="30"/>
  <c r="S25" i="30"/>
  <c r="R25" i="30"/>
  <c r="R94" i="30" s="1"/>
  <c r="Q25" i="30"/>
  <c r="Q94" i="30" s="1"/>
  <c r="P25" i="30"/>
  <c r="P94" i="30" s="1"/>
  <c r="O25" i="30"/>
  <c r="N25" i="30"/>
  <c r="M25" i="30"/>
  <c r="L25" i="30"/>
  <c r="K25" i="30"/>
  <c r="K120" i="30" s="1"/>
  <c r="J25" i="30"/>
  <c r="J120" i="30" s="1"/>
  <c r="I25" i="30"/>
  <c r="I94" i="30" s="1"/>
  <c r="H25" i="30"/>
  <c r="H94" i="30" s="1"/>
  <c r="G25" i="30"/>
  <c r="F25" i="30"/>
  <c r="E25" i="30"/>
  <c r="D25" i="30"/>
  <c r="C25" i="30"/>
  <c r="B25" i="30"/>
  <c r="W16" i="30"/>
  <c r="W90" i="30" s="1"/>
  <c r="V16" i="30"/>
  <c r="V90" i="30" s="1"/>
  <c r="U16" i="30"/>
  <c r="T16" i="30"/>
  <c r="T119" i="30" s="1"/>
  <c r="S16" i="30"/>
  <c r="R16" i="30"/>
  <c r="Q16" i="30"/>
  <c r="Q90" i="30" s="1"/>
  <c r="P16" i="30"/>
  <c r="P90" i="30" s="1"/>
  <c r="O16" i="30"/>
  <c r="O90" i="30" s="1"/>
  <c r="N16" i="30"/>
  <c r="N90" i="30" s="1"/>
  <c r="M16" i="30"/>
  <c r="L16" i="30"/>
  <c r="K16" i="30"/>
  <c r="J16" i="30"/>
  <c r="J90" i="30" s="1"/>
  <c r="I16" i="30"/>
  <c r="I90" i="30" s="1"/>
  <c r="H16" i="30"/>
  <c r="H90" i="30" s="1"/>
  <c r="G16" i="30"/>
  <c r="G90" i="30" s="1"/>
  <c r="F16" i="30"/>
  <c r="F90" i="30" s="1"/>
  <c r="E16" i="30"/>
  <c r="D16" i="30"/>
  <c r="D119" i="30" s="1"/>
  <c r="C16" i="30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N94" i="29"/>
  <c r="G94" i="29"/>
  <c r="F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90" i="29"/>
  <c r="G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V84" i="29" s="1"/>
  <c r="U87" i="29"/>
  <c r="T87" i="29"/>
  <c r="S87" i="29"/>
  <c r="R87" i="29"/>
  <c r="R84" i="29" s="1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N84" i="29" s="1"/>
  <c r="M85" i="29"/>
  <c r="M84" i="29" s="1"/>
  <c r="L85" i="29"/>
  <c r="K85" i="29"/>
  <c r="J85" i="29"/>
  <c r="J84" i="29" s="1"/>
  <c r="I85" i="29"/>
  <c r="H85" i="29"/>
  <c r="G85" i="29"/>
  <c r="F85" i="29"/>
  <c r="F84" i="29" s="1"/>
  <c r="E85" i="29"/>
  <c r="D85" i="29"/>
  <c r="D84" i="29" s="1"/>
  <c r="C85" i="29"/>
  <c r="B85" i="29"/>
  <c r="B84" i="29" s="1"/>
  <c r="W66" i="29"/>
  <c r="W123" i="29" s="1"/>
  <c r="V66" i="29"/>
  <c r="V123" i="29" s="1"/>
  <c r="U66" i="29"/>
  <c r="U123" i="29" s="1"/>
  <c r="T66" i="29"/>
  <c r="S66" i="29"/>
  <c r="S105" i="29" s="1"/>
  <c r="R66" i="29"/>
  <c r="R123" i="29" s="1"/>
  <c r="Q66" i="29"/>
  <c r="P66" i="29"/>
  <c r="O66" i="29"/>
  <c r="N66" i="29"/>
  <c r="N123" i="29" s="1"/>
  <c r="M66" i="29"/>
  <c r="M123" i="29" s="1"/>
  <c r="L66" i="29"/>
  <c r="K66" i="29"/>
  <c r="K105" i="29" s="1"/>
  <c r="J66" i="29"/>
  <c r="J123" i="29" s="1"/>
  <c r="I66" i="29"/>
  <c r="H66" i="29"/>
  <c r="G66" i="29"/>
  <c r="F66" i="29"/>
  <c r="F123" i="29" s="1"/>
  <c r="E66" i="29"/>
  <c r="E123" i="29" s="1"/>
  <c r="D66" i="29"/>
  <c r="C66" i="29"/>
  <c r="C105" i="29" s="1"/>
  <c r="B66" i="29"/>
  <c r="B123" i="29" s="1"/>
  <c r="W45" i="29"/>
  <c r="V45" i="29"/>
  <c r="U45" i="29"/>
  <c r="T45" i="29"/>
  <c r="T122" i="29" s="1"/>
  <c r="S45" i="29"/>
  <c r="S122" i="29" s="1"/>
  <c r="R45" i="29"/>
  <c r="Q45" i="29"/>
  <c r="Q122" i="29" s="1"/>
  <c r="P45" i="29"/>
  <c r="P122" i="29" s="1"/>
  <c r="O45" i="29"/>
  <c r="N45" i="29"/>
  <c r="M45" i="29"/>
  <c r="L45" i="29"/>
  <c r="L122" i="29" s="1"/>
  <c r="K45" i="29"/>
  <c r="K122" i="29" s="1"/>
  <c r="J45" i="29"/>
  <c r="I45" i="29"/>
  <c r="I122" i="29" s="1"/>
  <c r="H45" i="29"/>
  <c r="H122" i="29" s="1"/>
  <c r="G45" i="29"/>
  <c r="F45" i="29"/>
  <c r="E45" i="29"/>
  <c r="D45" i="29"/>
  <c r="D122" i="29" s="1"/>
  <c r="C45" i="29"/>
  <c r="C122" i="29" s="1"/>
  <c r="B45" i="29"/>
  <c r="B122" i="31" s="1"/>
  <c r="W25" i="29"/>
  <c r="W120" i="29" s="1"/>
  <c r="V25" i="29"/>
  <c r="V120" i="29" s="1"/>
  <c r="U25" i="29"/>
  <c r="U94" i="29" s="1"/>
  <c r="T25" i="29"/>
  <c r="S25" i="29"/>
  <c r="R25" i="29"/>
  <c r="R120" i="29" s="1"/>
  <c r="Q25" i="29"/>
  <c r="Q120" i="29" s="1"/>
  <c r="P25" i="29"/>
  <c r="O25" i="29"/>
  <c r="O120" i="29" s="1"/>
  <c r="N25" i="29"/>
  <c r="N120" i="29" s="1"/>
  <c r="M25" i="29"/>
  <c r="M94" i="29" s="1"/>
  <c r="L25" i="29"/>
  <c r="K25" i="29"/>
  <c r="J25" i="29"/>
  <c r="J120" i="29" s="1"/>
  <c r="I25" i="29"/>
  <c r="I120" i="29" s="1"/>
  <c r="H25" i="29"/>
  <c r="G25" i="29"/>
  <c r="G120" i="29" s="1"/>
  <c r="F25" i="29"/>
  <c r="F120" i="29" s="1"/>
  <c r="E25" i="29"/>
  <c r="E94" i="29" s="1"/>
  <c r="D25" i="29"/>
  <c r="C25" i="29"/>
  <c r="B25" i="29"/>
  <c r="B120" i="29" s="1"/>
  <c r="W16" i="29"/>
  <c r="W119" i="29" s="1"/>
  <c r="V16" i="29"/>
  <c r="V119" i="30" s="1"/>
  <c r="U16" i="29"/>
  <c r="U119" i="31" s="1"/>
  <c r="T16" i="29"/>
  <c r="T90" i="29" s="1"/>
  <c r="S16" i="29"/>
  <c r="S90" i="29" s="1"/>
  <c r="R16" i="29"/>
  <c r="Q16" i="29"/>
  <c r="P16" i="29"/>
  <c r="P119" i="29" s="1"/>
  <c r="O16" i="29"/>
  <c r="O119" i="29" s="1"/>
  <c r="N16" i="29"/>
  <c r="M16" i="29"/>
  <c r="L16" i="29"/>
  <c r="L90" i="29" s="1"/>
  <c r="K16" i="29"/>
  <c r="K90" i="29" s="1"/>
  <c r="J16" i="29"/>
  <c r="I16" i="29"/>
  <c r="H16" i="29"/>
  <c r="H119" i="29" s="1"/>
  <c r="G16" i="29"/>
  <c r="G119" i="29" s="1"/>
  <c r="F16" i="29"/>
  <c r="E16" i="29"/>
  <c r="D16" i="29"/>
  <c r="D90" i="29" s="1"/>
  <c r="C16" i="29"/>
  <c r="C90" i="29" s="1"/>
  <c r="B16" i="29"/>
  <c r="A1" i="29"/>
  <c r="J38" i="28"/>
  <c r="I38" i="28"/>
  <c r="I175" i="4" s="1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R175" i="4" s="1"/>
  <c r="Q33" i="28"/>
  <c r="Q38" i="28" s="1"/>
  <c r="P33" i="28"/>
  <c r="P38" i="28" s="1"/>
  <c r="O33" i="28"/>
  <c r="O38" i="28" s="1"/>
  <c r="N33" i="28"/>
  <c r="N38" i="28" s="1"/>
  <c r="M33" i="28"/>
  <c r="M38" i="28" s="1"/>
  <c r="M175" i="4" s="1"/>
  <c r="L33" i="28"/>
  <c r="L38" i="28" s="1"/>
  <c r="K33" i="28"/>
  <c r="K38" i="28" s="1"/>
  <c r="J33" i="28"/>
  <c r="I33" i="28"/>
  <c r="H33" i="28"/>
  <c r="H38" i="28" s="1"/>
  <c r="H175" i="4" s="1"/>
  <c r="G33" i="28"/>
  <c r="G38" i="28" s="1"/>
  <c r="G175" i="4" s="1"/>
  <c r="F33" i="28"/>
  <c r="F38" i="28" s="1"/>
  <c r="E33" i="28"/>
  <c r="E120" i="4" s="1"/>
  <c r="D33" i="28"/>
  <c r="D38" i="28" s="1"/>
  <c r="C33" i="28"/>
  <c r="C38" i="28" s="1"/>
  <c r="C175" i="4" s="1"/>
  <c r="B33" i="28"/>
  <c r="B38" i="28" s="1"/>
  <c r="B175" i="4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T126" i="27" s="1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L126" i="27" s="1"/>
  <c r="K127" i="27"/>
  <c r="J127" i="27"/>
  <c r="I127" i="27"/>
  <c r="I126" i="27" s="1"/>
  <c r="H127" i="27"/>
  <c r="G127" i="27"/>
  <c r="F127" i="27"/>
  <c r="E127" i="27"/>
  <c r="D127" i="27"/>
  <c r="D126" i="27" s="1"/>
  <c r="C127" i="27"/>
  <c r="B127" i="27"/>
  <c r="U126" i="27"/>
  <c r="M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G122" i="27"/>
  <c r="F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I119" i="27"/>
  <c r="H119" i="27"/>
  <c r="C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F110" i="27" s="1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V110" i="27" s="1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W110" i="27" s="1"/>
  <c r="V111" i="27"/>
  <c r="U111" i="27"/>
  <c r="T111" i="27"/>
  <c r="S111" i="27"/>
  <c r="S110" i="27" s="1"/>
  <c r="R111" i="27"/>
  <c r="Q111" i="27"/>
  <c r="P111" i="27"/>
  <c r="O111" i="27"/>
  <c r="N111" i="27"/>
  <c r="N110" i="27" s="1"/>
  <c r="M111" i="27"/>
  <c r="L111" i="27"/>
  <c r="K111" i="27"/>
  <c r="K110" i="27" s="1"/>
  <c r="J111" i="27"/>
  <c r="I111" i="27"/>
  <c r="I110" i="27" s="1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W105" i="27"/>
  <c r="V105" i="27"/>
  <c r="T105" i="27"/>
  <c r="O105" i="27"/>
  <c r="N105" i="27"/>
  <c r="L105" i="27"/>
  <c r="G105" i="27"/>
  <c r="F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P98" i="27" s="1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H98" i="27" s="1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Q98" i="27" s="1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W122" i="27" s="1"/>
  <c r="V69" i="27"/>
  <c r="V122" i="27" s="1"/>
  <c r="U69" i="27"/>
  <c r="U122" i="27" s="1"/>
  <c r="T69" i="27"/>
  <c r="T122" i="27" s="1"/>
  <c r="S69" i="27"/>
  <c r="R69" i="27"/>
  <c r="Q69" i="27"/>
  <c r="P69" i="27"/>
  <c r="O69" i="27"/>
  <c r="N69" i="27"/>
  <c r="M69" i="27"/>
  <c r="M122" i="27" s="1"/>
  <c r="L69" i="27"/>
  <c r="L122" i="27" s="1"/>
  <c r="K69" i="27"/>
  <c r="J69" i="27"/>
  <c r="I69" i="27"/>
  <c r="H69" i="27"/>
  <c r="G69" i="27"/>
  <c r="F69" i="27"/>
  <c r="E69" i="27"/>
  <c r="E122" i="27" s="1"/>
  <c r="D69" i="27"/>
  <c r="D122" i="27" s="1"/>
  <c r="C69" i="27"/>
  <c r="B69" i="27"/>
  <c r="W56" i="27"/>
  <c r="W119" i="27" s="1"/>
  <c r="V56" i="27"/>
  <c r="V119" i="27" s="1"/>
  <c r="U56" i="27"/>
  <c r="T56" i="27"/>
  <c r="S56" i="27"/>
  <c r="S119" i="27" s="1"/>
  <c r="R56" i="27"/>
  <c r="R119" i="27" s="1"/>
  <c r="Q56" i="27"/>
  <c r="Q119" i="27" s="1"/>
  <c r="P56" i="27"/>
  <c r="P153" i="27" s="1"/>
  <c r="O56" i="27"/>
  <c r="O119" i="27" s="1"/>
  <c r="N56" i="27"/>
  <c r="N119" i="27" s="1"/>
  <c r="M56" i="27"/>
  <c r="L56" i="27"/>
  <c r="K56" i="27"/>
  <c r="K119" i="27" s="1"/>
  <c r="J56" i="27"/>
  <c r="J119" i="27" s="1"/>
  <c r="I56" i="27"/>
  <c r="H56" i="27"/>
  <c r="G56" i="27"/>
  <c r="G119" i="27" s="1"/>
  <c r="F56" i="27"/>
  <c r="F119" i="27" s="1"/>
  <c r="E56" i="27"/>
  <c r="D56" i="27"/>
  <c r="C56" i="27"/>
  <c r="B56" i="27"/>
  <c r="B119" i="27" s="1"/>
  <c r="W43" i="27"/>
  <c r="V43" i="27"/>
  <c r="U43" i="27"/>
  <c r="T43" i="27"/>
  <c r="S43" i="27"/>
  <c r="S116" i="27" s="1"/>
  <c r="R43" i="27"/>
  <c r="R116" i="27" s="1"/>
  <c r="Q43" i="27"/>
  <c r="Q116" i="27" s="1"/>
  <c r="P43" i="27"/>
  <c r="P116" i="27" s="1"/>
  <c r="O43" i="27"/>
  <c r="N43" i="27"/>
  <c r="N152" i="27" s="1"/>
  <c r="M43" i="27"/>
  <c r="L43" i="27"/>
  <c r="K43" i="27"/>
  <c r="K116" i="27" s="1"/>
  <c r="J43" i="27"/>
  <c r="J116" i="27" s="1"/>
  <c r="I43" i="27"/>
  <c r="I116" i="27" s="1"/>
  <c r="H43" i="27"/>
  <c r="H116" i="27" s="1"/>
  <c r="G43" i="27"/>
  <c r="F43" i="27"/>
  <c r="E43" i="27"/>
  <c r="D43" i="27"/>
  <c r="C43" i="27"/>
  <c r="B43" i="27"/>
  <c r="W17" i="27"/>
  <c r="V17" i="27"/>
  <c r="U17" i="27"/>
  <c r="U105" i="27" s="1"/>
  <c r="T17" i="27"/>
  <c r="S17" i="27"/>
  <c r="S105" i="27" s="1"/>
  <c r="R17" i="27"/>
  <c r="R105" i="27" s="1"/>
  <c r="Q17" i="27"/>
  <c r="Q105" i="27" s="1"/>
  <c r="P17" i="27"/>
  <c r="P105" i="27" s="1"/>
  <c r="O17" i="27"/>
  <c r="N17" i="27"/>
  <c r="M17" i="27"/>
  <c r="M105" i="27" s="1"/>
  <c r="L17" i="27"/>
  <c r="K17" i="27"/>
  <c r="K105" i="27" s="1"/>
  <c r="J17" i="27"/>
  <c r="J105" i="27" s="1"/>
  <c r="I17" i="27"/>
  <c r="I105" i="27" s="1"/>
  <c r="H17" i="27"/>
  <c r="H105" i="27" s="1"/>
  <c r="G17" i="27"/>
  <c r="F17" i="27"/>
  <c r="E17" i="27"/>
  <c r="E105" i="27" s="1"/>
  <c r="D17" i="27"/>
  <c r="D143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O126" i="26" s="1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126" i="26" s="1"/>
  <c r="W127" i="26"/>
  <c r="V127" i="26"/>
  <c r="U127" i="26"/>
  <c r="T127" i="26"/>
  <c r="S127" i="26"/>
  <c r="R127" i="26"/>
  <c r="Q127" i="26"/>
  <c r="Q126" i="26" s="1"/>
  <c r="P127" i="26"/>
  <c r="O127" i="26"/>
  <c r="N127" i="26"/>
  <c r="N126" i="26" s="1"/>
  <c r="M127" i="26"/>
  <c r="L127" i="26"/>
  <c r="K127" i="26"/>
  <c r="J127" i="26"/>
  <c r="I127" i="26"/>
  <c r="I126" i="26" s="1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T122" i="26"/>
  <c r="L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U119" i="26"/>
  <c r="P119" i="26"/>
  <c r="N119" i="26"/>
  <c r="M119" i="26"/>
  <c r="H119" i="26"/>
  <c r="F119" i="26"/>
  <c r="E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H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K110" i="26" s="1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D110" i="26" s="1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C110" i="26" s="1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T105" i="26"/>
  <c r="S105" i="26"/>
  <c r="D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U98" i="26"/>
  <c r="W69" i="26"/>
  <c r="V69" i="26"/>
  <c r="U69" i="26"/>
  <c r="T69" i="26"/>
  <c r="S69" i="26"/>
  <c r="R69" i="26"/>
  <c r="R122" i="26" s="1"/>
  <c r="Q69" i="26"/>
  <c r="Q122" i="26" s="1"/>
  <c r="P69" i="26"/>
  <c r="O69" i="26"/>
  <c r="N69" i="26"/>
  <c r="M69" i="26"/>
  <c r="L69" i="26"/>
  <c r="K69" i="26"/>
  <c r="K122" i="26" s="1"/>
  <c r="J69" i="26"/>
  <c r="J122" i="26" s="1"/>
  <c r="I69" i="26"/>
  <c r="I122" i="26" s="1"/>
  <c r="H69" i="26"/>
  <c r="G69" i="26"/>
  <c r="F69" i="26"/>
  <c r="E69" i="26"/>
  <c r="D69" i="26"/>
  <c r="D122" i="26" s="1"/>
  <c r="C69" i="26"/>
  <c r="B69" i="26"/>
  <c r="B122" i="26" s="1"/>
  <c r="W56" i="26"/>
  <c r="W119" i="26" s="1"/>
  <c r="V56" i="26"/>
  <c r="V119" i="26" s="1"/>
  <c r="U56" i="26"/>
  <c r="T56" i="26"/>
  <c r="S56" i="26"/>
  <c r="S119" i="26" s="1"/>
  <c r="R56" i="26"/>
  <c r="Q56" i="26"/>
  <c r="P56" i="26"/>
  <c r="O56" i="26"/>
  <c r="O119" i="26" s="1"/>
  <c r="N56" i="26"/>
  <c r="M56" i="26"/>
  <c r="L56" i="26"/>
  <c r="K56" i="26"/>
  <c r="K119" i="26" s="1"/>
  <c r="J56" i="26"/>
  <c r="I56" i="26"/>
  <c r="H56" i="26"/>
  <c r="G56" i="26"/>
  <c r="G119" i="26" s="1"/>
  <c r="F56" i="26"/>
  <c r="E56" i="26"/>
  <c r="D56" i="26"/>
  <c r="C56" i="26"/>
  <c r="B56" i="26"/>
  <c r="W43" i="26"/>
  <c r="V43" i="26"/>
  <c r="V116" i="26" s="1"/>
  <c r="U43" i="26"/>
  <c r="U116" i="26" s="1"/>
  <c r="T43" i="26"/>
  <c r="S43" i="26"/>
  <c r="R43" i="26"/>
  <c r="Q43" i="26"/>
  <c r="P43" i="26"/>
  <c r="P116" i="26" s="1"/>
  <c r="O43" i="26"/>
  <c r="N43" i="26"/>
  <c r="N116" i="26" s="1"/>
  <c r="M43" i="26"/>
  <c r="M116" i="26" s="1"/>
  <c r="L43" i="26"/>
  <c r="K43" i="26"/>
  <c r="J43" i="26"/>
  <c r="I43" i="26"/>
  <c r="H43" i="26"/>
  <c r="G43" i="26"/>
  <c r="F43" i="26"/>
  <c r="F116" i="26" s="1"/>
  <c r="E43" i="26"/>
  <c r="E116" i="26" s="1"/>
  <c r="D43" i="26"/>
  <c r="C43" i="26"/>
  <c r="B43" i="26"/>
  <c r="W17" i="26"/>
  <c r="V17" i="26"/>
  <c r="V105" i="26" s="1"/>
  <c r="U17" i="26"/>
  <c r="U105" i="26" s="1"/>
  <c r="T17" i="26"/>
  <c r="S17" i="26"/>
  <c r="R17" i="26"/>
  <c r="R105" i="26" s="1"/>
  <c r="Q17" i="26"/>
  <c r="Q105" i="26" s="1"/>
  <c r="P17" i="26"/>
  <c r="O17" i="26"/>
  <c r="N17" i="26"/>
  <c r="N105" i="26" s="1"/>
  <c r="M17" i="26"/>
  <c r="M105" i="26" s="1"/>
  <c r="L17" i="26"/>
  <c r="L105" i="26" s="1"/>
  <c r="K17" i="26"/>
  <c r="K105" i="26" s="1"/>
  <c r="J17" i="26"/>
  <c r="J105" i="26" s="1"/>
  <c r="I17" i="26"/>
  <c r="I105" i="26" s="1"/>
  <c r="H17" i="26"/>
  <c r="G17" i="26"/>
  <c r="F17" i="26"/>
  <c r="E17" i="26"/>
  <c r="E105" i="26" s="1"/>
  <c r="D17" i="26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P156" i="25" s="1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B156" i="25" s="1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D143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W136" i="25" s="1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I126" i="25" s="1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W126" i="25" s="1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F126" i="25" s="1"/>
  <c r="E129" i="25"/>
  <c r="D129" i="25"/>
  <c r="D126" i="25" s="1"/>
  <c r="C129" i="25"/>
  <c r="B129" i="25"/>
  <c r="B126" i="25" s="1"/>
  <c r="W128" i="25"/>
  <c r="V128" i="25"/>
  <c r="U128" i="25"/>
  <c r="U126" i="25" s="1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R127" i="25"/>
  <c r="Q127" i="25"/>
  <c r="P127" i="25"/>
  <c r="P126" i="25" s="1"/>
  <c r="O127" i="25"/>
  <c r="O126" i="25" s="1"/>
  <c r="N127" i="25"/>
  <c r="N126" i="25" s="1"/>
  <c r="M127" i="25"/>
  <c r="L127" i="25"/>
  <c r="L126" i="25" s="1"/>
  <c r="K127" i="25"/>
  <c r="K126" i="25" s="1"/>
  <c r="J127" i="25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S119" i="25"/>
  <c r="P119" i="25"/>
  <c r="N119" i="25"/>
  <c r="K119" i="25"/>
  <c r="C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M116" i="25"/>
  <c r="H116" i="25"/>
  <c r="E116" i="25"/>
  <c r="W115" i="25"/>
  <c r="V115" i="25"/>
  <c r="U115" i="25"/>
  <c r="T115" i="25"/>
  <c r="S115" i="25"/>
  <c r="R115" i="25"/>
  <c r="Q115" i="25"/>
  <c r="Q110" i="25" s="1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I110" i="25" s="1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S110" i="25" s="1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I105" i="25"/>
  <c r="H105" i="25"/>
  <c r="G105" i="25"/>
  <c r="D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N98" i="25" s="1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V98" i="25" s="1"/>
  <c r="U99" i="25"/>
  <c r="T99" i="25"/>
  <c r="S99" i="25"/>
  <c r="R99" i="25"/>
  <c r="Q99" i="25"/>
  <c r="P99" i="25"/>
  <c r="O99" i="25"/>
  <c r="N99" i="25"/>
  <c r="M99" i="25"/>
  <c r="L99" i="25"/>
  <c r="K99" i="25"/>
  <c r="J99" i="25"/>
  <c r="J98" i="25" s="1"/>
  <c r="I99" i="25"/>
  <c r="H99" i="25"/>
  <c r="H98" i="25" s="1"/>
  <c r="G99" i="25"/>
  <c r="F99" i="25"/>
  <c r="E99" i="25"/>
  <c r="D99" i="25"/>
  <c r="C99" i="25"/>
  <c r="B99" i="25"/>
  <c r="B98" i="25" s="1"/>
  <c r="W69" i="25"/>
  <c r="W122" i="25" s="1"/>
  <c r="V69" i="25"/>
  <c r="V154" i="25" s="1"/>
  <c r="U69" i="25"/>
  <c r="T69" i="25"/>
  <c r="S69" i="25"/>
  <c r="S154" i="25" s="1"/>
  <c r="R69" i="25"/>
  <c r="R154" i="25" s="1"/>
  <c r="Q69" i="25"/>
  <c r="P69" i="25"/>
  <c r="O69" i="25"/>
  <c r="O122" i="25" s="1"/>
  <c r="N69" i="25"/>
  <c r="N154" i="25" s="1"/>
  <c r="M69" i="25"/>
  <c r="L69" i="25"/>
  <c r="K69" i="25"/>
  <c r="K154" i="25" s="1"/>
  <c r="J69" i="25"/>
  <c r="J154" i="25" s="1"/>
  <c r="I69" i="25"/>
  <c r="H69" i="25"/>
  <c r="G69" i="25"/>
  <c r="G122" i="25" s="1"/>
  <c r="F69" i="25"/>
  <c r="F122" i="25" s="1"/>
  <c r="E69" i="25"/>
  <c r="E154" i="25" s="1"/>
  <c r="D69" i="25"/>
  <c r="D122" i="25" s="1"/>
  <c r="C69" i="25"/>
  <c r="C154" i="25" s="1"/>
  <c r="B69" i="25"/>
  <c r="B154" i="25" s="1"/>
  <c r="W56" i="25"/>
  <c r="V56" i="25"/>
  <c r="U56" i="25"/>
  <c r="U119" i="25" s="1"/>
  <c r="T56" i="25"/>
  <c r="T119" i="25" s="1"/>
  <c r="S56" i="25"/>
  <c r="S153" i="25" s="1"/>
  <c r="R56" i="25"/>
  <c r="R119" i="25" s="1"/>
  <c r="Q56" i="25"/>
  <c r="Q153" i="25" s="1"/>
  <c r="P56" i="25"/>
  <c r="P153" i="25" s="1"/>
  <c r="O56" i="25"/>
  <c r="N56" i="25"/>
  <c r="N153" i="25" s="1"/>
  <c r="M56" i="25"/>
  <c r="M153" i="25" s="1"/>
  <c r="L56" i="25"/>
  <c r="L153" i="25" s="1"/>
  <c r="K56" i="25"/>
  <c r="K153" i="25" s="1"/>
  <c r="J56" i="25"/>
  <c r="I56" i="25"/>
  <c r="I153" i="25" s="1"/>
  <c r="H56" i="25"/>
  <c r="H153" i="25" s="1"/>
  <c r="G56" i="25"/>
  <c r="F56" i="25"/>
  <c r="E56" i="25"/>
  <c r="E119" i="25" s="1"/>
  <c r="D56" i="25"/>
  <c r="D119" i="25" s="1"/>
  <c r="C56" i="25"/>
  <c r="C153" i="25" s="1"/>
  <c r="B56" i="25"/>
  <c r="B119" i="25" s="1"/>
  <c r="W43" i="25"/>
  <c r="W152" i="25" s="1"/>
  <c r="V43" i="25"/>
  <c r="V152" i="25" s="1"/>
  <c r="U43" i="25"/>
  <c r="T43" i="25"/>
  <c r="S43" i="25"/>
  <c r="S116" i="25" s="1"/>
  <c r="R43" i="25"/>
  <c r="R116" i="25" s="1"/>
  <c r="Q43" i="25"/>
  <c r="Q152" i="25" s="1"/>
  <c r="P43" i="25"/>
  <c r="P116" i="25" s="1"/>
  <c r="O43" i="25"/>
  <c r="O152" i="25" s="1"/>
  <c r="N43" i="25"/>
  <c r="N152" i="25" s="1"/>
  <c r="M43" i="25"/>
  <c r="L43" i="25"/>
  <c r="K43" i="25"/>
  <c r="K116" i="25" s="1"/>
  <c r="J43" i="25"/>
  <c r="J116" i="25" s="1"/>
  <c r="I43" i="25"/>
  <c r="I152" i="25" s="1"/>
  <c r="H43" i="25"/>
  <c r="G43" i="25"/>
  <c r="G152" i="25" s="1"/>
  <c r="F43" i="25"/>
  <c r="F152" i="25" s="1"/>
  <c r="E43" i="25"/>
  <c r="D43" i="25"/>
  <c r="C43" i="25"/>
  <c r="C116" i="25" s="1"/>
  <c r="B43" i="25"/>
  <c r="B116" i="25" s="1"/>
  <c r="W17" i="25"/>
  <c r="W143" i="25" s="1"/>
  <c r="V17" i="25"/>
  <c r="U17" i="25"/>
  <c r="U105" i="25" s="1"/>
  <c r="T17" i="25"/>
  <c r="T143" i="25" s="1"/>
  <c r="S17" i="25"/>
  <c r="R17" i="25"/>
  <c r="Q17" i="25"/>
  <c r="Q143" i="25" s="1"/>
  <c r="P17" i="25"/>
  <c r="P143" i="25" s="1"/>
  <c r="O17" i="25"/>
  <c r="O143" i="25" s="1"/>
  <c r="N17" i="25"/>
  <c r="M17" i="25"/>
  <c r="M143" i="25" s="1"/>
  <c r="L17" i="25"/>
  <c r="L143" i="25" s="1"/>
  <c r="K17" i="25"/>
  <c r="K105" i="25" s="1"/>
  <c r="J17" i="25"/>
  <c r="I17" i="25"/>
  <c r="I143" i="25" s="1"/>
  <c r="H17" i="25"/>
  <c r="H143" i="25" s="1"/>
  <c r="G17" i="25"/>
  <c r="G143" i="25" s="1"/>
  <c r="F17" i="25"/>
  <c r="E17" i="25"/>
  <c r="E105" i="25" s="1"/>
  <c r="D17" i="25"/>
  <c r="C17" i="25"/>
  <c r="B17" i="25"/>
  <c r="A1" i="25"/>
  <c r="J77" i="24"/>
  <c r="B77" i="24"/>
  <c r="B174" i="4" s="1"/>
  <c r="S76" i="24"/>
  <c r="S173" i="4" s="1"/>
  <c r="P75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R67" i="24"/>
  <c r="M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U60" i="24"/>
  <c r="U119" i="4" s="1"/>
  <c r="T60" i="24"/>
  <c r="S60" i="24"/>
  <c r="R60" i="24"/>
  <c r="R119" i="4" s="1"/>
  <c r="Q60" i="24"/>
  <c r="Q119" i="4" s="1"/>
  <c r="P60" i="24"/>
  <c r="O60" i="24"/>
  <c r="O119" i="4" s="1"/>
  <c r="N60" i="24"/>
  <c r="N119" i="4" s="1"/>
  <c r="M60" i="24"/>
  <c r="L60" i="24"/>
  <c r="K60" i="24"/>
  <c r="J60" i="24"/>
  <c r="I60" i="24"/>
  <c r="H60" i="24"/>
  <c r="G60" i="24"/>
  <c r="F60" i="24"/>
  <c r="E60" i="24"/>
  <c r="D60" i="24"/>
  <c r="C60" i="24"/>
  <c r="B60" i="24"/>
  <c r="W59" i="24"/>
  <c r="V59" i="24"/>
  <c r="U59" i="24"/>
  <c r="T59" i="24"/>
  <c r="T118" i="4" s="1"/>
  <c r="S59" i="24"/>
  <c r="R59" i="24"/>
  <c r="R76" i="24" s="1"/>
  <c r="R173" i="4" s="1"/>
  <c r="Q59" i="24"/>
  <c r="P59" i="24"/>
  <c r="O59" i="24"/>
  <c r="O118" i="4" s="1"/>
  <c r="N59" i="24"/>
  <c r="N118" i="4" s="1"/>
  <c r="M59" i="24"/>
  <c r="L59" i="24"/>
  <c r="L118" i="4" s="1"/>
  <c r="K59" i="24"/>
  <c r="J59" i="24"/>
  <c r="I59" i="24"/>
  <c r="H59" i="24"/>
  <c r="G59" i="24"/>
  <c r="F59" i="24"/>
  <c r="E59" i="24"/>
  <c r="D59" i="24"/>
  <c r="C59" i="24"/>
  <c r="B59" i="24"/>
  <c r="W58" i="24"/>
  <c r="V58" i="24"/>
  <c r="U58" i="24"/>
  <c r="T58" i="24"/>
  <c r="S58" i="24"/>
  <c r="R58" i="24"/>
  <c r="Q58" i="24"/>
  <c r="P58" i="24"/>
  <c r="O58" i="24"/>
  <c r="N58" i="24"/>
  <c r="N117" i="4" s="1"/>
  <c r="M58" i="24"/>
  <c r="M75" i="24" s="1"/>
  <c r="M172" i="4" s="1"/>
  <c r="L58" i="24"/>
  <c r="L57" i="24" s="1"/>
  <c r="L116" i="4" s="1"/>
  <c r="K58" i="24"/>
  <c r="J58" i="24"/>
  <c r="J57" i="24" s="1"/>
  <c r="J116" i="4" s="1"/>
  <c r="I58" i="24"/>
  <c r="I117" i="4" s="1"/>
  <c r="H58" i="24"/>
  <c r="G58" i="24"/>
  <c r="F58" i="24"/>
  <c r="F117" i="4" s="1"/>
  <c r="E58" i="24"/>
  <c r="D58" i="24"/>
  <c r="C58" i="24"/>
  <c r="B58" i="24"/>
  <c r="W55" i="24"/>
  <c r="W69" i="24" s="1"/>
  <c r="V55" i="24"/>
  <c r="V69" i="24" s="1"/>
  <c r="U55" i="24"/>
  <c r="U69" i="24" s="1"/>
  <c r="T55" i="24"/>
  <c r="T69" i="24" s="1"/>
  <c r="S55" i="24"/>
  <c r="S69" i="24" s="1"/>
  <c r="R55" i="24"/>
  <c r="R69" i="24" s="1"/>
  <c r="Q55" i="24"/>
  <c r="Q72" i="4" s="1"/>
  <c r="P55" i="24"/>
  <c r="O55" i="24"/>
  <c r="O69" i="24" s="1"/>
  <c r="N55" i="24"/>
  <c r="M55" i="24"/>
  <c r="M69" i="24" s="1"/>
  <c r="L55" i="24"/>
  <c r="L69" i="24" s="1"/>
  <c r="K55" i="24"/>
  <c r="K69" i="24" s="1"/>
  <c r="J55" i="24"/>
  <c r="J69" i="24" s="1"/>
  <c r="I55" i="24"/>
  <c r="I69" i="24" s="1"/>
  <c r="H55" i="24"/>
  <c r="H72" i="4" s="1"/>
  <c r="G55" i="24"/>
  <c r="G69" i="24" s="1"/>
  <c r="F55" i="24"/>
  <c r="F72" i="4" s="1"/>
  <c r="E55" i="24"/>
  <c r="E69" i="24" s="1"/>
  <c r="D55" i="24"/>
  <c r="D52" i="24" s="1"/>
  <c r="C55" i="24"/>
  <c r="B55" i="24"/>
  <c r="B69" i="24" s="1"/>
  <c r="W54" i="24"/>
  <c r="W68" i="24" s="1"/>
  <c r="V54" i="24"/>
  <c r="U54" i="24"/>
  <c r="T54" i="24"/>
  <c r="S54" i="24"/>
  <c r="S68" i="24" s="1"/>
  <c r="R54" i="24"/>
  <c r="R68" i="24" s="1"/>
  <c r="Q54" i="24"/>
  <c r="P54" i="24"/>
  <c r="O54" i="24"/>
  <c r="N54" i="24"/>
  <c r="M54" i="24"/>
  <c r="M68" i="24" s="1"/>
  <c r="L54" i="24"/>
  <c r="L68" i="24" s="1"/>
  <c r="K54" i="24"/>
  <c r="K68" i="24" s="1"/>
  <c r="J54" i="24"/>
  <c r="J68" i="24" s="1"/>
  <c r="I54" i="24"/>
  <c r="I68" i="24" s="1"/>
  <c r="H54" i="24"/>
  <c r="H71" i="4" s="1"/>
  <c r="G54" i="24"/>
  <c r="G76" i="24" s="1"/>
  <c r="G173" i="4" s="1"/>
  <c r="F54" i="24"/>
  <c r="E54" i="24"/>
  <c r="E71" i="4" s="1"/>
  <c r="E144" i="4" s="1"/>
  <c r="D54" i="24"/>
  <c r="D76" i="24" s="1"/>
  <c r="D173" i="4" s="1"/>
  <c r="C54" i="24"/>
  <c r="C68" i="24" s="1"/>
  <c r="B54" i="24"/>
  <c r="B68" i="24" s="1"/>
  <c r="W53" i="24"/>
  <c r="W67" i="24" s="1"/>
  <c r="V53" i="24"/>
  <c r="U53" i="24"/>
  <c r="U75" i="24" s="1"/>
  <c r="U172" i="4" s="1"/>
  <c r="T53" i="24"/>
  <c r="T52" i="24" s="1"/>
  <c r="T69" i="4" s="1"/>
  <c r="S53" i="24"/>
  <c r="R53" i="24"/>
  <c r="R75" i="24" s="1"/>
  <c r="Q53" i="24"/>
  <c r="Q67" i="24" s="1"/>
  <c r="P53" i="24"/>
  <c r="P67" i="24" s="1"/>
  <c r="O53" i="24"/>
  <c r="O67" i="24" s="1"/>
  <c r="N53" i="24"/>
  <c r="M53" i="24"/>
  <c r="L53" i="24"/>
  <c r="K53" i="24"/>
  <c r="K67" i="24" s="1"/>
  <c r="J53" i="24"/>
  <c r="I53" i="24"/>
  <c r="I67" i="24" s="1"/>
  <c r="H53" i="24"/>
  <c r="H67" i="24" s="1"/>
  <c r="G53" i="24"/>
  <c r="G67" i="24" s="1"/>
  <c r="F53" i="24"/>
  <c r="E53" i="24"/>
  <c r="E67" i="24" s="1"/>
  <c r="D53" i="24"/>
  <c r="C53" i="24"/>
  <c r="C67" i="24" s="1"/>
  <c r="B53" i="24"/>
  <c r="B67" i="24" s="1"/>
  <c r="U52" i="24"/>
  <c r="R52" i="24"/>
  <c r="R69" i="4" s="1"/>
  <c r="R142" i="4" s="1"/>
  <c r="J52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V3" i="24" s="1"/>
  <c r="V17" i="4" s="1"/>
  <c r="U4" i="24"/>
  <c r="U3" i="24" s="1"/>
  <c r="T4" i="24"/>
  <c r="S4" i="24"/>
  <c r="S3" i="24" s="1"/>
  <c r="R4" i="24"/>
  <c r="R3" i="24" s="1"/>
  <c r="Q4" i="24"/>
  <c r="P4" i="24"/>
  <c r="P3" i="24" s="1"/>
  <c r="O4" i="24"/>
  <c r="N4" i="24"/>
  <c r="N3" i="24" s="1"/>
  <c r="M4" i="24"/>
  <c r="M3" i="24" s="1"/>
  <c r="L4" i="24"/>
  <c r="K4" i="24"/>
  <c r="J4" i="24"/>
  <c r="J3" i="24" s="1"/>
  <c r="I4" i="24"/>
  <c r="I3" i="24" s="1"/>
  <c r="H4" i="24"/>
  <c r="H3" i="24" s="1"/>
  <c r="G4" i="24"/>
  <c r="F4" i="24"/>
  <c r="E4" i="24"/>
  <c r="E3" i="24" s="1"/>
  <c r="D4" i="24"/>
  <c r="C4" i="24"/>
  <c r="C3" i="24" s="1"/>
  <c r="B4" i="24"/>
  <c r="B3" i="24" s="1"/>
  <c r="W3" i="24"/>
  <c r="T3" i="24"/>
  <c r="Q3" i="24"/>
  <c r="O3" i="24"/>
  <c r="L3" i="24"/>
  <c r="L17" i="4" s="1"/>
  <c r="K3" i="24"/>
  <c r="G3" i="24"/>
  <c r="F3" i="24"/>
  <c r="F17" i="4" s="1"/>
  <c r="D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K203" i="23"/>
  <c r="W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99" i="23" s="1"/>
  <c r="W62" i="20" s="1"/>
  <c r="W115" i="4" s="1"/>
  <c r="V119" i="23"/>
  <c r="U119" i="23"/>
  <c r="T119" i="23"/>
  <c r="T213" i="23" s="1"/>
  <c r="S119" i="23"/>
  <c r="S213" i="23" s="1"/>
  <c r="R119" i="23"/>
  <c r="Q119" i="23"/>
  <c r="Q213" i="23" s="1"/>
  <c r="P119" i="23"/>
  <c r="P213" i="23" s="1"/>
  <c r="O119" i="23"/>
  <c r="O99" i="23" s="1"/>
  <c r="O62" i="20" s="1"/>
  <c r="O115" i="4" s="1"/>
  <c r="N119" i="23"/>
  <c r="N213" i="23" s="1"/>
  <c r="M119" i="23"/>
  <c r="L119" i="23"/>
  <c r="L213" i="23" s="1"/>
  <c r="K119" i="23"/>
  <c r="J119" i="23"/>
  <c r="J213" i="23" s="1"/>
  <c r="I119" i="23"/>
  <c r="I213" i="23" s="1"/>
  <c r="H119" i="23"/>
  <c r="G119" i="23"/>
  <c r="F119" i="23"/>
  <c r="F213" i="23" s="1"/>
  <c r="E119" i="23"/>
  <c r="E213" i="23" s="1"/>
  <c r="D119" i="23"/>
  <c r="D213" i="23" s="1"/>
  <c r="C119" i="23"/>
  <c r="C213" i="23" s="1"/>
  <c r="B119" i="23"/>
  <c r="W110" i="23"/>
  <c r="W211" i="23" s="1"/>
  <c r="V110" i="23"/>
  <c r="V99" i="23" s="1"/>
  <c r="V62" i="20" s="1"/>
  <c r="V115" i="4" s="1"/>
  <c r="U110" i="23"/>
  <c r="T110" i="23"/>
  <c r="T211" i="23" s="1"/>
  <c r="S110" i="23"/>
  <c r="R110" i="23"/>
  <c r="R211" i="23" s="1"/>
  <c r="Q110" i="23"/>
  <c r="Q211" i="23" s="1"/>
  <c r="P110" i="23"/>
  <c r="O110" i="23"/>
  <c r="N110" i="23"/>
  <c r="M110" i="23"/>
  <c r="M211" i="23" s="1"/>
  <c r="L110" i="23"/>
  <c r="L211" i="23" s="1"/>
  <c r="K110" i="23"/>
  <c r="J110" i="23"/>
  <c r="J211" i="23" s="1"/>
  <c r="I110" i="23"/>
  <c r="I99" i="23" s="1"/>
  <c r="H110" i="23"/>
  <c r="G110" i="23"/>
  <c r="F110" i="23"/>
  <c r="F211" i="23" s="1"/>
  <c r="E110" i="23"/>
  <c r="D110" i="23"/>
  <c r="C110" i="23"/>
  <c r="C99" i="23" s="1"/>
  <c r="C62" i="20" s="1"/>
  <c r="C115" i="4" s="1"/>
  <c r="B110" i="23"/>
  <c r="B211" i="23" s="1"/>
  <c r="T99" i="23"/>
  <c r="T170" i="23" s="1"/>
  <c r="K99" i="23"/>
  <c r="K62" i="20" s="1"/>
  <c r="K115" i="4" s="1"/>
  <c r="G99" i="23"/>
  <c r="G62" i="20" s="1"/>
  <c r="G115" i="4" s="1"/>
  <c r="D99" i="23"/>
  <c r="D62" i="20" s="1"/>
  <c r="D115" i="4" s="1"/>
  <c r="W89" i="23"/>
  <c r="W203" i="23" s="1"/>
  <c r="V89" i="23"/>
  <c r="V203" i="23" s="1"/>
  <c r="U89" i="23"/>
  <c r="U203" i="23" s="1"/>
  <c r="T89" i="23"/>
  <c r="S89" i="23"/>
  <c r="S203" i="23" s="1"/>
  <c r="R89" i="23"/>
  <c r="Q89" i="23"/>
  <c r="Q203" i="23" s="1"/>
  <c r="P89" i="23"/>
  <c r="O89" i="23"/>
  <c r="N89" i="23"/>
  <c r="N203" i="23" s="1"/>
  <c r="M89" i="23"/>
  <c r="M203" i="23" s="1"/>
  <c r="L89" i="23"/>
  <c r="K89" i="23"/>
  <c r="J89" i="23"/>
  <c r="I89" i="23"/>
  <c r="H89" i="23"/>
  <c r="H203" i="23" s="1"/>
  <c r="G89" i="23"/>
  <c r="F89" i="23"/>
  <c r="E89" i="23"/>
  <c r="E203" i="23" s="1"/>
  <c r="D89" i="23"/>
  <c r="C89" i="23"/>
  <c r="C203" i="23" s="1"/>
  <c r="B89" i="23"/>
  <c r="B203" i="23" s="1"/>
  <c r="W79" i="23"/>
  <c r="W202" i="23" s="1"/>
  <c r="V79" i="23"/>
  <c r="U79" i="23"/>
  <c r="T79" i="23"/>
  <c r="S79" i="23"/>
  <c r="S202" i="23" s="1"/>
  <c r="R79" i="23"/>
  <c r="R202" i="23" s="1"/>
  <c r="Q79" i="23"/>
  <c r="Q202" i="23" s="1"/>
  <c r="P79" i="23"/>
  <c r="O79" i="23"/>
  <c r="N79" i="23"/>
  <c r="M79" i="23"/>
  <c r="M202" i="23" s="1"/>
  <c r="L79" i="23"/>
  <c r="L202" i="23" s="1"/>
  <c r="K79" i="23"/>
  <c r="J79" i="23"/>
  <c r="J202" i="23" s="1"/>
  <c r="I79" i="23"/>
  <c r="I202" i="23" s="1"/>
  <c r="H79" i="23"/>
  <c r="H202" i="23" s="1"/>
  <c r="G79" i="23"/>
  <c r="F79" i="23"/>
  <c r="E79" i="23"/>
  <c r="D79" i="23"/>
  <c r="D202" i="23" s="1"/>
  <c r="C79" i="23"/>
  <c r="B79" i="23"/>
  <c r="W60" i="23"/>
  <c r="V60" i="23"/>
  <c r="U60" i="23"/>
  <c r="T60" i="23"/>
  <c r="S60" i="23"/>
  <c r="S201" i="23" s="1"/>
  <c r="R60" i="23"/>
  <c r="R201" i="23" s="1"/>
  <c r="Q60" i="23"/>
  <c r="Q201" i="23" s="1"/>
  <c r="P60" i="23"/>
  <c r="P48" i="23" s="1"/>
  <c r="P61" i="20" s="1"/>
  <c r="P114" i="4" s="1"/>
  <c r="O60" i="23"/>
  <c r="N60" i="23"/>
  <c r="M60" i="23"/>
  <c r="L60" i="23"/>
  <c r="K60" i="23"/>
  <c r="J60" i="23"/>
  <c r="J201" i="23" s="1"/>
  <c r="I60" i="23"/>
  <c r="I201" i="23" s="1"/>
  <c r="H60" i="23"/>
  <c r="H201" i="23" s="1"/>
  <c r="G60" i="23"/>
  <c r="G48" i="23" s="1"/>
  <c r="G61" i="20" s="1"/>
  <c r="G114" i="4" s="1"/>
  <c r="F60" i="23"/>
  <c r="E60" i="23"/>
  <c r="D60" i="23"/>
  <c r="D201" i="23" s="1"/>
  <c r="C60" i="23"/>
  <c r="B60" i="23"/>
  <c r="D48" i="23"/>
  <c r="D155" i="23" s="1"/>
  <c r="W33" i="23"/>
  <c r="V33" i="23"/>
  <c r="V192" i="23" s="1"/>
  <c r="U33" i="23"/>
  <c r="U5" i="23" s="1"/>
  <c r="T33" i="23"/>
  <c r="S33" i="23"/>
  <c r="S5" i="23" s="1"/>
  <c r="R33" i="23"/>
  <c r="R192" i="23" s="1"/>
  <c r="Q33" i="23"/>
  <c r="Q192" i="23" s="1"/>
  <c r="P33" i="23"/>
  <c r="P5" i="23" s="1"/>
  <c r="O33" i="23"/>
  <c r="N33" i="23"/>
  <c r="N192" i="23" s="1"/>
  <c r="M33" i="23"/>
  <c r="L33" i="23"/>
  <c r="K33" i="23"/>
  <c r="K192" i="23" s="1"/>
  <c r="J33" i="23"/>
  <c r="J192" i="23" s="1"/>
  <c r="I33" i="23"/>
  <c r="I192" i="23" s="1"/>
  <c r="H33" i="23"/>
  <c r="H192" i="23" s="1"/>
  <c r="G33" i="23"/>
  <c r="F33" i="23"/>
  <c r="F192" i="23" s="1"/>
  <c r="E33" i="23"/>
  <c r="D33" i="23"/>
  <c r="D192" i="23" s="1"/>
  <c r="C33" i="23"/>
  <c r="C192" i="23" s="1"/>
  <c r="B33" i="23"/>
  <c r="B192" i="23" s="1"/>
  <c r="Q5" i="23"/>
  <c r="Q140" i="23" s="1"/>
  <c r="M5" i="23"/>
  <c r="M143" i="23" s="1"/>
  <c r="E5" i="23"/>
  <c r="E139" i="23" s="1"/>
  <c r="B5" i="23"/>
  <c r="B144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Q165" i="22" s="1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V165" i="22" s="1"/>
  <c r="U166" i="22"/>
  <c r="T166" i="22"/>
  <c r="S166" i="22"/>
  <c r="S165" i="22" s="1"/>
  <c r="R166" i="22"/>
  <c r="Q166" i="22"/>
  <c r="P166" i="22"/>
  <c r="O166" i="22"/>
  <c r="N166" i="22"/>
  <c r="N165" i="22" s="1"/>
  <c r="M166" i="22"/>
  <c r="L166" i="22"/>
  <c r="K166" i="22"/>
  <c r="K165" i="22" s="1"/>
  <c r="J166" i="22"/>
  <c r="I166" i="22"/>
  <c r="H166" i="22"/>
  <c r="G166" i="22"/>
  <c r="F166" i="22"/>
  <c r="F165" i="22" s="1"/>
  <c r="E166" i="22"/>
  <c r="E165" i="22" s="1"/>
  <c r="D166" i="22"/>
  <c r="C166" i="22"/>
  <c r="C165" i="22" s="1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I146" i="22" s="1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Q146" i="22" s="1"/>
  <c r="P150" i="22"/>
  <c r="O150" i="22"/>
  <c r="N150" i="22"/>
  <c r="M150" i="22"/>
  <c r="L150" i="22"/>
  <c r="L146" i="22" s="1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D146" i="22" s="1"/>
  <c r="C148" i="22"/>
  <c r="B148" i="22"/>
  <c r="W147" i="22"/>
  <c r="V147" i="22"/>
  <c r="U147" i="22"/>
  <c r="T147" i="22"/>
  <c r="T146" i="22" s="1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S141" i="22"/>
  <c r="Q141" i="22"/>
  <c r="K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Q132" i="22" s="1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S132" i="22"/>
  <c r="K132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W110" i="22"/>
  <c r="V110" i="22"/>
  <c r="V171" i="22" s="1"/>
  <c r="U110" i="22"/>
  <c r="U171" i="22" s="1"/>
  <c r="T110" i="22"/>
  <c r="T171" i="22" s="1"/>
  <c r="S110" i="22"/>
  <c r="S171" i="22" s="1"/>
  <c r="R110" i="22"/>
  <c r="Q110" i="22"/>
  <c r="P110" i="22"/>
  <c r="O110" i="22"/>
  <c r="N110" i="22"/>
  <c r="N171" i="22" s="1"/>
  <c r="M110" i="22"/>
  <c r="M171" i="22" s="1"/>
  <c r="L110" i="22"/>
  <c r="L171" i="22" s="1"/>
  <c r="K110" i="22"/>
  <c r="K171" i="22" s="1"/>
  <c r="J110" i="22"/>
  <c r="I110" i="22"/>
  <c r="H110" i="22"/>
  <c r="G110" i="22"/>
  <c r="F110" i="22"/>
  <c r="F171" i="22" s="1"/>
  <c r="E110" i="22"/>
  <c r="E171" i="22" s="1"/>
  <c r="D110" i="22"/>
  <c r="D171" i="22" s="1"/>
  <c r="C110" i="22"/>
  <c r="C171" i="22" s="1"/>
  <c r="B110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W79" i="22"/>
  <c r="W157" i="22" s="1"/>
  <c r="V79" i="22"/>
  <c r="V157" i="22" s="1"/>
  <c r="U79" i="22"/>
  <c r="U157" i="22" s="1"/>
  <c r="T79" i="22"/>
  <c r="T157" i="22" s="1"/>
  <c r="S79" i="22"/>
  <c r="S157" i="22" s="1"/>
  <c r="R79" i="22"/>
  <c r="Q79" i="22"/>
  <c r="P79" i="22"/>
  <c r="O79" i="22"/>
  <c r="O157" i="22" s="1"/>
  <c r="N79" i="22"/>
  <c r="N157" i="22" s="1"/>
  <c r="M79" i="22"/>
  <c r="M157" i="22" s="1"/>
  <c r="L79" i="22"/>
  <c r="L157" i="22" s="1"/>
  <c r="K79" i="22"/>
  <c r="K157" i="22" s="1"/>
  <c r="J79" i="22"/>
  <c r="I79" i="22"/>
  <c r="H79" i="22"/>
  <c r="H202" i="22" s="1"/>
  <c r="G79" i="22"/>
  <c r="G157" i="22" s="1"/>
  <c r="F79" i="22"/>
  <c r="F157" i="22" s="1"/>
  <c r="E79" i="22"/>
  <c r="E157" i="22" s="1"/>
  <c r="D79" i="22"/>
  <c r="D157" i="22" s="1"/>
  <c r="C79" i="22"/>
  <c r="C157" i="22" s="1"/>
  <c r="B79" i="22"/>
  <c r="W60" i="22"/>
  <c r="V60" i="22"/>
  <c r="V153" i="22" s="1"/>
  <c r="U60" i="22"/>
  <c r="U153" i="22" s="1"/>
  <c r="T60" i="22"/>
  <c r="T153" i="22" s="1"/>
  <c r="S60" i="22"/>
  <c r="S153" i="22" s="1"/>
  <c r="R60" i="22"/>
  <c r="R153" i="22" s="1"/>
  <c r="Q60" i="22"/>
  <c r="Q153" i="22" s="1"/>
  <c r="P60" i="22"/>
  <c r="O60" i="22"/>
  <c r="N60" i="22"/>
  <c r="N153" i="22" s="1"/>
  <c r="M60" i="22"/>
  <c r="M153" i="22" s="1"/>
  <c r="L60" i="22"/>
  <c r="L153" i="22" s="1"/>
  <c r="K60" i="22"/>
  <c r="K153" i="22" s="1"/>
  <c r="J60" i="22"/>
  <c r="J153" i="22" s="1"/>
  <c r="I60" i="22"/>
  <c r="I153" i="22" s="1"/>
  <c r="H60" i="22"/>
  <c r="G60" i="22"/>
  <c r="F60" i="22"/>
  <c r="F153" i="22" s="1"/>
  <c r="E60" i="22"/>
  <c r="E153" i="22" s="1"/>
  <c r="D60" i="22"/>
  <c r="D153" i="22" s="1"/>
  <c r="C60" i="22"/>
  <c r="C153" i="22" s="1"/>
  <c r="B60" i="22"/>
  <c r="B153" i="22" s="1"/>
  <c r="W33" i="22"/>
  <c r="V33" i="22"/>
  <c r="U33" i="22"/>
  <c r="T33" i="22"/>
  <c r="S33" i="22"/>
  <c r="R33" i="22"/>
  <c r="R141" i="22" s="1"/>
  <c r="Q33" i="22"/>
  <c r="P33" i="22"/>
  <c r="O33" i="22"/>
  <c r="N33" i="22"/>
  <c r="M33" i="22"/>
  <c r="L33" i="22"/>
  <c r="K33" i="22"/>
  <c r="J33" i="22"/>
  <c r="J141" i="22" s="1"/>
  <c r="I33" i="22"/>
  <c r="I141" i="22" s="1"/>
  <c r="I132" i="22" s="1"/>
  <c r="H33" i="22"/>
  <c r="G33" i="22"/>
  <c r="F33" i="22"/>
  <c r="E33" i="22"/>
  <c r="D33" i="22"/>
  <c r="C33" i="22"/>
  <c r="C141" i="22" s="1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I165" i="21" s="1"/>
  <c r="H169" i="21"/>
  <c r="H165" i="21" s="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W165" i="21" s="1"/>
  <c r="V166" i="21"/>
  <c r="U166" i="21"/>
  <c r="T166" i="21"/>
  <c r="S166" i="21"/>
  <c r="R166" i="21"/>
  <c r="R165" i="21" s="1"/>
  <c r="Q166" i="21"/>
  <c r="Q165" i="21" s="1"/>
  <c r="P166" i="21"/>
  <c r="O166" i="21"/>
  <c r="N166" i="21"/>
  <c r="N165" i="21" s="1"/>
  <c r="M166" i="21"/>
  <c r="M165" i="21" s="1"/>
  <c r="L166" i="21"/>
  <c r="K166" i="2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H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U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T146" i="21" s="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S146" i="21" s="1"/>
  <c r="R147" i="21"/>
  <c r="R146" i="21" s="1"/>
  <c r="Q147" i="21"/>
  <c r="P147" i="21"/>
  <c r="O147" i="21"/>
  <c r="N147" i="21"/>
  <c r="M147" i="21"/>
  <c r="L147" i="21"/>
  <c r="K147" i="21"/>
  <c r="J147" i="21"/>
  <c r="J146" i="21" s="1"/>
  <c r="I147" i="21"/>
  <c r="H147" i="21"/>
  <c r="G147" i="21"/>
  <c r="G146" i="21" s="1"/>
  <c r="F147" i="21"/>
  <c r="F146" i="21" s="1"/>
  <c r="E147" i="21"/>
  <c r="E146" i="21" s="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T141" i="21"/>
  <c r="P141" i="21"/>
  <c r="L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L132" i="21" s="1"/>
  <c r="K133" i="21"/>
  <c r="J133" i="21"/>
  <c r="I133" i="21"/>
  <c r="H133" i="21"/>
  <c r="G133" i="21"/>
  <c r="F133" i="21"/>
  <c r="E133" i="21"/>
  <c r="D133" i="21"/>
  <c r="C133" i="21"/>
  <c r="B133" i="21"/>
  <c r="W119" i="21"/>
  <c r="V119" i="21"/>
  <c r="V213" i="21" s="1"/>
  <c r="U119" i="21"/>
  <c r="T119" i="21"/>
  <c r="T213" i="21" s="1"/>
  <c r="S119" i="21"/>
  <c r="R119" i="21"/>
  <c r="R213" i="21" s="1"/>
  <c r="Q119" i="21"/>
  <c r="Q213" i="21" s="1"/>
  <c r="P119" i="21"/>
  <c r="O119" i="21"/>
  <c r="N119" i="21"/>
  <c r="N213" i="21" s="1"/>
  <c r="M119" i="21"/>
  <c r="L119" i="21"/>
  <c r="L213" i="21" s="1"/>
  <c r="K119" i="21"/>
  <c r="J119" i="21"/>
  <c r="J213" i="21" s="1"/>
  <c r="I119" i="21"/>
  <c r="I213" i="21" s="1"/>
  <c r="H119" i="21"/>
  <c r="G119" i="21"/>
  <c r="F119" i="21"/>
  <c r="F213" i="21" s="1"/>
  <c r="E119" i="21"/>
  <c r="D119" i="21"/>
  <c r="D213" i="21" s="1"/>
  <c r="C119" i="21"/>
  <c r="B119" i="21"/>
  <c r="B213" i="21" s="1"/>
  <c r="W110" i="21"/>
  <c r="V110" i="2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O110" i="21"/>
  <c r="N110" i="2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G110" i="21"/>
  <c r="F110" i="21"/>
  <c r="E110" i="21"/>
  <c r="E211" i="21" s="1"/>
  <c r="D110" i="21"/>
  <c r="D211" i="21" s="1"/>
  <c r="C110" i="21"/>
  <c r="C211" i="21" s="1"/>
  <c r="B110" i="21"/>
  <c r="B211" i="21" s="1"/>
  <c r="W89" i="21"/>
  <c r="W203" i="21" s="1"/>
  <c r="V89" i="21"/>
  <c r="V203" i="21" s="1"/>
  <c r="U89" i="21"/>
  <c r="T89" i="21"/>
  <c r="S89" i="21"/>
  <c r="S203" i="21" s="1"/>
  <c r="R89" i="21"/>
  <c r="R160" i="21" s="1"/>
  <c r="Q89" i="21"/>
  <c r="Q203" i="21" s="1"/>
  <c r="P89" i="21"/>
  <c r="P203" i="21" s="1"/>
  <c r="O89" i="21"/>
  <c r="O203" i="21" s="1"/>
  <c r="N89" i="21"/>
  <c r="N203" i="21" s="1"/>
  <c r="M89" i="21"/>
  <c r="L89" i="21"/>
  <c r="K89" i="21"/>
  <c r="K203" i="21" s="1"/>
  <c r="J89" i="21"/>
  <c r="J160" i="21" s="1"/>
  <c r="I89" i="21"/>
  <c r="I203" i="21" s="1"/>
  <c r="H89" i="21"/>
  <c r="H160" i="21" s="1"/>
  <c r="G89" i="21"/>
  <c r="G203" i="21" s="1"/>
  <c r="F89" i="21"/>
  <c r="F203" i="21" s="1"/>
  <c r="E89" i="21"/>
  <c r="D89" i="21"/>
  <c r="C89" i="21"/>
  <c r="C203" i="21" s="1"/>
  <c r="B89" i="21"/>
  <c r="B160" i="21" s="1"/>
  <c r="W79" i="21"/>
  <c r="V79" i="21"/>
  <c r="V157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N79" i="21"/>
  <c r="N157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F79" i="21"/>
  <c r="F157" i="21" s="1"/>
  <c r="E79" i="21"/>
  <c r="E202" i="21" s="1"/>
  <c r="D79" i="21"/>
  <c r="D202" i="21" s="1"/>
  <c r="C79" i="21"/>
  <c r="C202" i="21" s="1"/>
  <c r="B79" i="21"/>
  <c r="B202" i="21" s="1"/>
  <c r="W60" i="21"/>
  <c r="V60" i="21"/>
  <c r="V153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N60" i="21"/>
  <c r="N153" i="21" s="1"/>
  <c r="M60" i="21"/>
  <c r="M201" i="21" s="1"/>
  <c r="L60" i="21"/>
  <c r="L153" i="21" s="1"/>
  <c r="K60" i="21"/>
  <c r="K201" i="21" s="1"/>
  <c r="J60" i="21"/>
  <c r="J201" i="21" s="1"/>
  <c r="I60" i="21"/>
  <c r="I201" i="21" s="1"/>
  <c r="H60" i="21"/>
  <c r="H201" i="21" s="1"/>
  <c r="G60" i="21"/>
  <c r="F60" i="21"/>
  <c r="F153" i="21" s="1"/>
  <c r="E60" i="21"/>
  <c r="E201" i="21" s="1"/>
  <c r="D60" i="21"/>
  <c r="D201" i="21" s="1"/>
  <c r="C60" i="21"/>
  <c r="C201" i="21" s="1"/>
  <c r="B60" i="21"/>
  <c r="B201" i="21" s="1"/>
  <c r="W33" i="21"/>
  <c r="W192" i="21" s="1"/>
  <c r="V33" i="21"/>
  <c r="V141" i="21" s="1"/>
  <c r="U33" i="21"/>
  <c r="U192" i="21" s="1"/>
  <c r="T33" i="21"/>
  <c r="T192" i="21" s="1"/>
  <c r="S33" i="21"/>
  <c r="S141" i="21" s="1"/>
  <c r="R33" i="2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41" i="21" s="1"/>
  <c r="B33" i="2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H70" i="20"/>
  <c r="D70" i="20"/>
  <c r="U69" i="20"/>
  <c r="O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Q60" i="20"/>
  <c r="Q113" i="4" s="1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K42" i="7" s="1"/>
  <c r="J58" i="20"/>
  <c r="J42" i="7" s="1"/>
  <c r="I58" i="20"/>
  <c r="H58" i="20"/>
  <c r="H42" i="7" s="1"/>
  <c r="G58" i="20"/>
  <c r="G42" i="7" s="1"/>
  <c r="F58" i="20"/>
  <c r="E58" i="20"/>
  <c r="D58" i="20"/>
  <c r="C58" i="20"/>
  <c r="B58" i="20"/>
  <c r="B42" i="7" s="1"/>
  <c r="W54" i="20"/>
  <c r="W68" i="4" s="1"/>
  <c r="V54" i="20"/>
  <c r="U54" i="20"/>
  <c r="U71" i="20" s="1"/>
  <c r="T54" i="20"/>
  <c r="T71" i="20" s="1"/>
  <c r="S54" i="20"/>
  <c r="S71" i="20" s="1"/>
  <c r="R54" i="20"/>
  <c r="R71" i="20" s="1"/>
  <c r="Q54" i="20"/>
  <c r="Q71" i="20" s="1"/>
  <c r="P54" i="20"/>
  <c r="P71" i="20" s="1"/>
  <c r="O54" i="20"/>
  <c r="O71" i="20" s="1"/>
  <c r="N54" i="20"/>
  <c r="M54" i="20"/>
  <c r="M71" i="20" s="1"/>
  <c r="L54" i="20"/>
  <c r="L71" i="20" s="1"/>
  <c r="K54" i="20"/>
  <c r="K71" i="20" s="1"/>
  <c r="J54" i="20"/>
  <c r="J68" i="4" s="1"/>
  <c r="I54" i="20"/>
  <c r="I71" i="20" s="1"/>
  <c r="H54" i="20"/>
  <c r="H68" i="4" s="1"/>
  <c r="H141" i="4" s="1"/>
  <c r="G54" i="20"/>
  <c r="G71" i="20" s="1"/>
  <c r="F54" i="20"/>
  <c r="F71" i="20" s="1"/>
  <c r="E54" i="20"/>
  <c r="E71" i="20" s="1"/>
  <c r="D54" i="20"/>
  <c r="D71" i="20" s="1"/>
  <c r="C54" i="20"/>
  <c r="B54" i="20"/>
  <c r="B71" i="20" s="1"/>
  <c r="W53" i="20"/>
  <c r="W70" i="20" s="1"/>
  <c r="V53" i="20"/>
  <c r="V70" i="20" s="1"/>
  <c r="U53" i="20"/>
  <c r="T53" i="20"/>
  <c r="T70" i="20" s="1"/>
  <c r="S53" i="20"/>
  <c r="S70" i="20" s="1"/>
  <c r="R53" i="20"/>
  <c r="R70" i="20" s="1"/>
  <c r="Q53" i="20"/>
  <c r="Q70" i="20" s="1"/>
  <c r="P53" i="20"/>
  <c r="O53" i="20"/>
  <c r="O70" i="20" s="1"/>
  <c r="N53" i="20"/>
  <c r="N70" i="20" s="1"/>
  <c r="M53" i="20"/>
  <c r="M70" i="20" s="1"/>
  <c r="L53" i="20"/>
  <c r="L67" i="4" s="1"/>
  <c r="K53" i="20"/>
  <c r="K70" i="20" s="1"/>
  <c r="J53" i="20"/>
  <c r="J70" i="20" s="1"/>
  <c r="I53" i="20"/>
  <c r="H53" i="20"/>
  <c r="G53" i="20"/>
  <c r="G70" i="20" s="1"/>
  <c r="F53" i="20"/>
  <c r="F70" i="20" s="1"/>
  <c r="E53" i="20"/>
  <c r="E70" i="20" s="1"/>
  <c r="D53" i="20"/>
  <c r="D67" i="4" s="1"/>
  <c r="C53" i="20"/>
  <c r="C70" i="20" s="1"/>
  <c r="B53" i="20"/>
  <c r="W52" i="20"/>
  <c r="W66" i="4" s="1"/>
  <c r="V52" i="20"/>
  <c r="V69" i="20" s="1"/>
  <c r="U52" i="20"/>
  <c r="T52" i="20"/>
  <c r="T69" i="20" s="1"/>
  <c r="S52" i="20"/>
  <c r="S69" i="20" s="1"/>
  <c r="R52" i="20"/>
  <c r="R69" i="20" s="1"/>
  <c r="Q52" i="20"/>
  <c r="Q69" i="20" s="1"/>
  <c r="P52" i="20"/>
  <c r="O52" i="20"/>
  <c r="N52" i="20"/>
  <c r="N69" i="20" s="1"/>
  <c r="M52" i="20"/>
  <c r="M69" i="20" s="1"/>
  <c r="L52" i="20"/>
  <c r="L69" i="20" s="1"/>
  <c r="K52" i="20"/>
  <c r="K69" i="20" s="1"/>
  <c r="J52" i="20"/>
  <c r="J69" i="20" s="1"/>
  <c r="I52" i="20"/>
  <c r="I69" i="20" s="1"/>
  <c r="H52" i="20"/>
  <c r="G52" i="20"/>
  <c r="G69" i="20" s="1"/>
  <c r="F52" i="20"/>
  <c r="F69" i="20" s="1"/>
  <c r="E52" i="20"/>
  <c r="E69" i="20" s="1"/>
  <c r="D52" i="20"/>
  <c r="D69" i="20" s="1"/>
  <c r="C52" i="20"/>
  <c r="C69" i="20" s="1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W13" i="4" s="1"/>
  <c r="V3" i="20"/>
  <c r="V13" i="4" s="1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H3" i="4" s="1"/>
  <c r="G3" i="20"/>
  <c r="F3" i="20"/>
  <c r="E3" i="20"/>
  <c r="D3" i="20"/>
  <c r="C3" i="20"/>
  <c r="B3" i="20"/>
  <c r="B13" i="4" s="1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3" i="19"/>
  <c r="T203" i="19"/>
  <c r="O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C197" i="19" s="1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K197" i="19" s="1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U197" i="19" s="1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T142" i="19"/>
  <c r="S142" i="19"/>
  <c r="R142" i="19"/>
  <c r="R209" i="19" s="1"/>
  <c r="Q142" i="19"/>
  <c r="Q209" i="19" s="1"/>
  <c r="P142" i="19"/>
  <c r="P209" i="19" s="1"/>
  <c r="O142" i="19"/>
  <c r="N142" i="19"/>
  <c r="M142" i="19"/>
  <c r="L142" i="19"/>
  <c r="K142" i="19"/>
  <c r="J142" i="19"/>
  <c r="J209" i="19" s="1"/>
  <c r="I142" i="19"/>
  <c r="I209" i="19" s="1"/>
  <c r="H142" i="19"/>
  <c r="H209" i="19" s="1"/>
  <c r="G142" i="19"/>
  <c r="F142" i="19"/>
  <c r="E142" i="19"/>
  <c r="D142" i="19"/>
  <c r="C142" i="19"/>
  <c r="B142" i="19"/>
  <c r="B209" i="19" s="1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L203" i="19" s="1"/>
  <c r="K121" i="19"/>
  <c r="J121" i="19"/>
  <c r="I121" i="19"/>
  <c r="H121" i="19"/>
  <c r="G121" i="19"/>
  <c r="G203" i="19" s="1"/>
  <c r="F121" i="19"/>
  <c r="E121" i="19"/>
  <c r="D121" i="19"/>
  <c r="D203" i="19" s="1"/>
  <c r="C121" i="19"/>
  <c r="B121" i="19"/>
  <c r="W93" i="19"/>
  <c r="V93" i="19"/>
  <c r="U93" i="19"/>
  <c r="T93" i="19"/>
  <c r="S93" i="19"/>
  <c r="R93" i="19"/>
  <c r="Q93" i="19"/>
  <c r="P93" i="19"/>
  <c r="O93" i="19"/>
  <c r="O61" i="19" s="1"/>
  <c r="N93" i="19"/>
  <c r="M93" i="19"/>
  <c r="L93" i="19"/>
  <c r="K93" i="19"/>
  <c r="J93" i="19"/>
  <c r="I93" i="19"/>
  <c r="H93" i="19"/>
  <c r="H61" i="19" s="1"/>
  <c r="G93" i="19"/>
  <c r="F93" i="19"/>
  <c r="E93" i="19"/>
  <c r="D93" i="19"/>
  <c r="C93" i="19"/>
  <c r="C61" i="19" s="1"/>
  <c r="C81" i="16" s="1"/>
  <c r="C110" i="4" s="1"/>
  <c r="B93" i="19"/>
  <c r="W72" i="19"/>
  <c r="V72" i="19"/>
  <c r="U72" i="19"/>
  <c r="T72" i="19"/>
  <c r="S72" i="19"/>
  <c r="S61" i="19" s="1"/>
  <c r="R72" i="19"/>
  <c r="Q72" i="19"/>
  <c r="P72" i="19"/>
  <c r="P61" i="19" s="1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K61" i="19"/>
  <c r="K192" i="19" s="1"/>
  <c r="W44" i="19"/>
  <c r="V44" i="19"/>
  <c r="U44" i="19"/>
  <c r="T44" i="19"/>
  <c r="S44" i="19"/>
  <c r="S5" i="19" s="1"/>
  <c r="R44" i="19"/>
  <c r="Q44" i="19"/>
  <c r="Q5" i="19" s="1"/>
  <c r="Q80" i="16" s="1"/>
  <c r="Q109" i="4" s="1"/>
  <c r="P44" i="19"/>
  <c r="P5" i="19" s="1"/>
  <c r="O44" i="19"/>
  <c r="N44" i="19"/>
  <c r="M44" i="19"/>
  <c r="L44" i="19"/>
  <c r="K44" i="19"/>
  <c r="J44" i="19"/>
  <c r="I44" i="19"/>
  <c r="I5" i="19" s="1"/>
  <c r="I80" i="16" s="1"/>
  <c r="I109" i="4" s="1"/>
  <c r="H44" i="19"/>
  <c r="G44" i="19"/>
  <c r="G5" i="19" s="1"/>
  <c r="G80" i="16" s="1"/>
  <c r="G109" i="4" s="1"/>
  <c r="F44" i="19"/>
  <c r="E44" i="19"/>
  <c r="D44" i="19"/>
  <c r="C44" i="19"/>
  <c r="B44" i="19"/>
  <c r="W5" i="19"/>
  <c r="W169" i="19" s="1"/>
  <c r="T5" i="19"/>
  <c r="T169" i="19" s="1"/>
  <c r="O5" i="19"/>
  <c r="O165" i="19" s="1"/>
  <c r="L5" i="19"/>
  <c r="L165" i="19" s="1"/>
  <c r="K5" i="19"/>
  <c r="H5" i="19"/>
  <c r="D5" i="19"/>
  <c r="C5" i="19"/>
  <c r="C167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N223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C197" i="18" s="1"/>
  <c r="B199" i="18"/>
  <c r="W198" i="18"/>
  <c r="W197" i="18" s="1"/>
  <c r="V198" i="18"/>
  <c r="U198" i="18"/>
  <c r="T198" i="18"/>
  <c r="S198" i="18"/>
  <c r="S197" i="18" s="1"/>
  <c r="R198" i="18"/>
  <c r="Q198" i="18"/>
  <c r="P198" i="18"/>
  <c r="O198" i="18"/>
  <c r="O197" i="18" s="1"/>
  <c r="N198" i="18"/>
  <c r="M198" i="18"/>
  <c r="L198" i="18"/>
  <c r="K198" i="18"/>
  <c r="K197" i="18" s="1"/>
  <c r="J198" i="18"/>
  <c r="I198" i="18"/>
  <c r="H198" i="18"/>
  <c r="G198" i="18"/>
  <c r="G197" i="18" s="1"/>
  <c r="F198" i="18"/>
  <c r="E198" i="18"/>
  <c r="E197" i="18" s="1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V190" i="18"/>
  <c r="F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E178" i="18" s="1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U178" i="18" s="1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R184" i="18"/>
  <c r="B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I178" i="18" s="1"/>
  <c r="H182" i="18"/>
  <c r="G182" i="18"/>
  <c r="F182" i="18"/>
  <c r="F178" i="18" s="1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M178" i="18" s="1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Q178" i="18" s="1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V142" i="18"/>
  <c r="U142" i="18"/>
  <c r="T142" i="18"/>
  <c r="S142" i="18"/>
  <c r="S209" i="18" s="1"/>
  <c r="R142" i="18"/>
  <c r="R209" i="18" s="1"/>
  <c r="Q142" i="18"/>
  <c r="P142" i="18"/>
  <c r="P209" i="18" s="1"/>
  <c r="O142" i="18"/>
  <c r="N142" i="18"/>
  <c r="N209" i="18" s="1"/>
  <c r="M142" i="18"/>
  <c r="M209" i="18" s="1"/>
  <c r="L142" i="18"/>
  <c r="L209" i="18" s="1"/>
  <c r="K142" i="18"/>
  <c r="K209" i="18" s="1"/>
  <c r="J142" i="18"/>
  <c r="J209" i="18" s="1"/>
  <c r="I142" i="18"/>
  <c r="H142" i="18"/>
  <c r="H209" i="18" s="1"/>
  <c r="G142" i="18"/>
  <c r="F142" i="18"/>
  <c r="F209" i="18" s="1"/>
  <c r="E142" i="18"/>
  <c r="E209" i="18" s="1"/>
  <c r="D142" i="18"/>
  <c r="C142" i="18"/>
  <c r="C209" i="18" s="1"/>
  <c r="B142" i="18"/>
  <c r="B209" i="18" s="1"/>
  <c r="W121" i="18"/>
  <c r="W203" i="18" s="1"/>
  <c r="V121" i="18"/>
  <c r="V203" i="18" s="1"/>
  <c r="U121" i="18"/>
  <c r="T121" i="18"/>
  <c r="T203" i="18" s="1"/>
  <c r="S121" i="18"/>
  <c r="R121" i="18"/>
  <c r="Q121" i="18"/>
  <c r="Q203" i="18" s="1"/>
  <c r="P121" i="18"/>
  <c r="P203" i="18" s="1"/>
  <c r="O121" i="18"/>
  <c r="O203" i="18" s="1"/>
  <c r="N121" i="18"/>
  <c r="N203" i="18" s="1"/>
  <c r="M121" i="18"/>
  <c r="L121" i="18"/>
  <c r="L203" i="18" s="1"/>
  <c r="K121" i="18"/>
  <c r="J121" i="18"/>
  <c r="I121" i="18"/>
  <c r="I203" i="18" s="1"/>
  <c r="H121" i="18"/>
  <c r="H203" i="18" s="1"/>
  <c r="G121" i="18"/>
  <c r="G203" i="18" s="1"/>
  <c r="F121" i="18"/>
  <c r="F203" i="18" s="1"/>
  <c r="E121" i="18"/>
  <c r="D121" i="18"/>
  <c r="D246" i="18" s="1"/>
  <c r="C121" i="18"/>
  <c r="B121" i="18"/>
  <c r="B203" i="18" s="1"/>
  <c r="W93" i="18"/>
  <c r="W190" i="18" s="1"/>
  <c r="V93" i="18"/>
  <c r="U93" i="18"/>
  <c r="U190" i="18" s="1"/>
  <c r="T93" i="18"/>
  <c r="T190" i="18" s="1"/>
  <c r="S93" i="18"/>
  <c r="S190" i="18" s="1"/>
  <c r="R93" i="18"/>
  <c r="R190" i="18" s="1"/>
  <c r="Q93" i="18"/>
  <c r="Q190" i="18" s="1"/>
  <c r="P93" i="18"/>
  <c r="P190" i="18" s="1"/>
  <c r="O93" i="18"/>
  <c r="O190" i="18" s="1"/>
  <c r="N93" i="18"/>
  <c r="N190" i="18" s="1"/>
  <c r="M93" i="18"/>
  <c r="L93" i="18"/>
  <c r="K93" i="18"/>
  <c r="J93" i="18"/>
  <c r="I93" i="18"/>
  <c r="H93" i="18"/>
  <c r="G93" i="18"/>
  <c r="G190" i="18" s="1"/>
  <c r="F93" i="18"/>
  <c r="E93" i="18"/>
  <c r="E190" i="18" s="1"/>
  <c r="D93" i="18"/>
  <c r="D190" i="18" s="1"/>
  <c r="C93" i="18"/>
  <c r="B93" i="18"/>
  <c r="W72" i="18"/>
  <c r="V72" i="18"/>
  <c r="U72" i="18"/>
  <c r="T72" i="18"/>
  <c r="S72" i="18"/>
  <c r="S184" i="18" s="1"/>
  <c r="R72" i="18"/>
  <c r="Q72" i="18"/>
  <c r="Q184" i="18" s="1"/>
  <c r="P72" i="18"/>
  <c r="P184" i="18" s="1"/>
  <c r="O72" i="18"/>
  <c r="O184" i="18" s="1"/>
  <c r="N72" i="18"/>
  <c r="N184" i="18" s="1"/>
  <c r="M72" i="18"/>
  <c r="L72" i="18"/>
  <c r="K72" i="18"/>
  <c r="K184" i="18" s="1"/>
  <c r="J72" i="18"/>
  <c r="J184" i="18" s="1"/>
  <c r="I72" i="18"/>
  <c r="I184" i="18" s="1"/>
  <c r="H72" i="18"/>
  <c r="H184" i="18" s="1"/>
  <c r="G72" i="18"/>
  <c r="G184" i="18" s="1"/>
  <c r="F72" i="18"/>
  <c r="E72" i="18"/>
  <c r="E184" i="18" s="1"/>
  <c r="D72" i="18"/>
  <c r="C72" i="18"/>
  <c r="C184" i="18" s="1"/>
  <c r="B72" i="18"/>
  <c r="W44" i="18"/>
  <c r="V44" i="18"/>
  <c r="U44" i="18"/>
  <c r="T44" i="18"/>
  <c r="S44" i="18"/>
  <c r="R44" i="18"/>
  <c r="Q44" i="18"/>
  <c r="P44" i="18"/>
  <c r="O44" i="18"/>
  <c r="N44" i="18"/>
  <c r="N226" i="18" s="1"/>
  <c r="M44" i="18"/>
  <c r="L44" i="18"/>
  <c r="L226" i="18" s="1"/>
  <c r="K44" i="18"/>
  <c r="J44" i="18"/>
  <c r="I44" i="18"/>
  <c r="H44" i="18"/>
  <c r="G44" i="18"/>
  <c r="G226" i="18" s="1"/>
  <c r="F44" i="18"/>
  <c r="F226" i="18" s="1"/>
  <c r="E44" i="18"/>
  <c r="D44" i="18"/>
  <c r="D226" i="18" s="1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96" i="16" s="1"/>
  <c r="V16" i="18"/>
  <c r="V96" i="16" s="1"/>
  <c r="U16" i="18"/>
  <c r="U223" i="18" s="1"/>
  <c r="T16" i="18"/>
  <c r="T223" i="18" s="1"/>
  <c r="S16" i="18"/>
  <c r="S223" i="18" s="1"/>
  <c r="R16" i="18"/>
  <c r="Q16" i="18"/>
  <c r="P16" i="18"/>
  <c r="O16" i="18"/>
  <c r="O96" i="16" s="1"/>
  <c r="N16" i="18"/>
  <c r="M16" i="18"/>
  <c r="M223" i="18" s="1"/>
  <c r="L16" i="18"/>
  <c r="L223" i="18" s="1"/>
  <c r="K16" i="18"/>
  <c r="K223" i="18" s="1"/>
  <c r="J16" i="18"/>
  <c r="J96" i="16" s="1"/>
  <c r="I16" i="18"/>
  <c r="I96" i="16" s="1"/>
  <c r="H16" i="18"/>
  <c r="H96" i="16" s="1"/>
  <c r="G16" i="18"/>
  <c r="F16" i="18"/>
  <c r="F223" i="18" s="1"/>
  <c r="E16" i="18"/>
  <c r="E223" i="18" s="1"/>
  <c r="D16" i="18"/>
  <c r="D223" i="18" s="1"/>
  <c r="C16" i="18"/>
  <c r="C223" i="18" s="1"/>
  <c r="B16" i="18"/>
  <c r="B96" i="16" s="1"/>
  <c r="C5" i="18"/>
  <c r="C175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E248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Q237" i="17"/>
  <c r="I237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M235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Q229" i="17" s="1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S197" i="17" s="1"/>
  <c r="R198" i="17"/>
  <c r="Q198" i="17"/>
  <c r="P198" i="17"/>
  <c r="P197" i="17" s="1"/>
  <c r="O198" i="17"/>
  <c r="N198" i="17"/>
  <c r="N197" i="17" s="1"/>
  <c r="M198" i="17"/>
  <c r="L198" i="17"/>
  <c r="L197" i="17" s="1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R190" i="17"/>
  <c r="O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Q184" i="17"/>
  <c r="I184" i="17"/>
  <c r="F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N178" i="17" s="1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U178" i="17" s="1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O178" i="17" s="1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D173" i="17"/>
  <c r="D172" i="17"/>
  <c r="E169" i="17"/>
  <c r="W142" i="17"/>
  <c r="V142" i="17"/>
  <c r="U142" i="17"/>
  <c r="U209" i="17" s="1"/>
  <c r="T142" i="17"/>
  <c r="S142" i="17"/>
  <c r="R142" i="17"/>
  <c r="Q142" i="17"/>
  <c r="P142" i="17"/>
  <c r="O142" i="17"/>
  <c r="N142" i="17"/>
  <c r="M142" i="17"/>
  <c r="M209" i="17" s="1"/>
  <c r="L142" i="17"/>
  <c r="K142" i="17"/>
  <c r="J142" i="17"/>
  <c r="I142" i="17"/>
  <c r="I248" i="17" s="1"/>
  <c r="H142" i="17"/>
  <c r="G142" i="17"/>
  <c r="F142" i="17"/>
  <c r="E142" i="17"/>
  <c r="E209" i="17" s="1"/>
  <c r="D142" i="17"/>
  <c r="C142" i="17"/>
  <c r="B142" i="17"/>
  <c r="W121" i="17"/>
  <c r="V121" i="17"/>
  <c r="U121" i="17"/>
  <c r="U246" i="17" s="1"/>
  <c r="T121" i="17"/>
  <c r="T246" i="17" s="1"/>
  <c r="S121" i="17"/>
  <c r="R121" i="17"/>
  <c r="Q121" i="17"/>
  <c r="Q203" i="17" s="1"/>
  <c r="P121" i="17"/>
  <c r="O121" i="17"/>
  <c r="N121" i="17"/>
  <c r="M121" i="17"/>
  <c r="M246" i="17" s="1"/>
  <c r="L121" i="17"/>
  <c r="L246" i="17" s="1"/>
  <c r="K121" i="17"/>
  <c r="J121" i="17"/>
  <c r="I121" i="17"/>
  <c r="I203" i="17" s="1"/>
  <c r="H121" i="17"/>
  <c r="G121" i="17"/>
  <c r="F121" i="17"/>
  <c r="E121" i="17"/>
  <c r="E246" i="17" s="1"/>
  <c r="D121" i="17"/>
  <c r="D246" i="17" s="1"/>
  <c r="C121" i="17"/>
  <c r="B121" i="17"/>
  <c r="W93" i="17"/>
  <c r="W237" i="17" s="1"/>
  <c r="V93" i="17"/>
  <c r="V237" i="17" s="1"/>
  <c r="U93" i="17"/>
  <c r="T93" i="17"/>
  <c r="S93" i="17"/>
  <c r="R93" i="17"/>
  <c r="R237" i="17" s="1"/>
  <c r="Q93" i="17"/>
  <c r="Q190" i="17" s="1"/>
  <c r="P93" i="17"/>
  <c r="O93" i="17"/>
  <c r="O237" i="17" s="1"/>
  <c r="N93" i="17"/>
  <c r="N237" i="17" s="1"/>
  <c r="M93" i="17"/>
  <c r="L93" i="17"/>
  <c r="K93" i="17"/>
  <c r="J93" i="17"/>
  <c r="J237" i="17" s="1"/>
  <c r="I93" i="17"/>
  <c r="I190" i="17" s="1"/>
  <c r="H93" i="17"/>
  <c r="G93" i="17"/>
  <c r="G237" i="17" s="1"/>
  <c r="F93" i="17"/>
  <c r="F237" i="17" s="1"/>
  <c r="E93" i="17"/>
  <c r="D93" i="17"/>
  <c r="C93" i="17"/>
  <c r="B93" i="17"/>
  <c r="B237" i="17" s="1"/>
  <c r="W72" i="17"/>
  <c r="V72" i="17"/>
  <c r="V235" i="17" s="1"/>
  <c r="U72" i="17"/>
  <c r="U184" i="17" s="1"/>
  <c r="T72" i="17"/>
  <c r="S72" i="17"/>
  <c r="S235" i="17" s="1"/>
  <c r="R72" i="17"/>
  <c r="Q72" i="17"/>
  <c r="Q235" i="17" s="1"/>
  <c r="P72" i="17"/>
  <c r="O72" i="17"/>
  <c r="N72" i="17"/>
  <c r="N235" i="17" s="1"/>
  <c r="M72" i="17"/>
  <c r="M184" i="17" s="1"/>
  <c r="L72" i="17"/>
  <c r="K72" i="17"/>
  <c r="J72" i="17"/>
  <c r="I72" i="17"/>
  <c r="I235" i="17" s="1"/>
  <c r="H72" i="17"/>
  <c r="G72" i="17"/>
  <c r="F72" i="17"/>
  <c r="F235" i="17" s="1"/>
  <c r="E72" i="17"/>
  <c r="E235" i="17" s="1"/>
  <c r="D72" i="17"/>
  <c r="C72" i="17"/>
  <c r="B72" i="17"/>
  <c r="W44" i="17"/>
  <c r="W226" i="17" s="1"/>
  <c r="V44" i="17"/>
  <c r="V226" i="17" s="1"/>
  <c r="U44" i="17"/>
  <c r="U5" i="17" s="1"/>
  <c r="U161" i="17" s="1"/>
  <c r="T44" i="17"/>
  <c r="T226" i="17" s="1"/>
  <c r="S44" i="17"/>
  <c r="S226" i="17" s="1"/>
  <c r="R44" i="17"/>
  <c r="R226" i="17" s="1"/>
  <c r="Q44" i="17"/>
  <c r="P44" i="17"/>
  <c r="O44" i="17"/>
  <c r="O226" i="17" s="1"/>
  <c r="N44" i="17"/>
  <c r="N226" i="17" s="1"/>
  <c r="M44" i="17"/>
  <c r="M226" i="17" s="1"/>
  <c r="L44" i="17"/>
  <c r="L226" i="17" s="1"/>
  <c r="K44" i="17"/>
  <c r="K226" i="17" s="1"/>
  <c r="J44" i="17"/>
  <c r="J226" i="17" s="1"/>
  <c r="I44" i="17"/>
  <c r="H44" i="17"/>
  <c r="G44" i="17"/>
  <c r="G226" i="17" s="1"/>
  <c r="F44" i="17"/>
  <c r="F226" i="17" s="1"/>
  <c r="E44" i="17"/>
  <c r="E5" i="17" s="1"/>
  <c r="E53" i="16" s="1"/>
  <c r="E62" i="4" s="1"/>
  <c r="D44" i="17"/>
  <c r="D226" i="17" s="1"/>
  <c r="C44" i="17"/>
  <c r="C226" i="17" s="1"/>
  <c r="B44" i="17"/>
  <c r="B226" i="17" s="1"/>
  <c r="N5" i="17"/>
  <c r="N166" i="17" s="1"/>
  <c r="L5" i="17"/>
  <c r="L174" i="17" s="1"/>
  <c r="G5" i="17"/>
  <c r="G166" i="17" s="1"/>
  <c r="F5" i="17"/>
  <c r="F162" i="17" s="1"/>
  <c r="D5" i="17"/>
  <c r="D17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S96" i="16"/>
  <c r="R96" i="16"/>
  <c r="Q96" i="16"/>
  <c r="P96" i="16"/>
  <c r="D96" i="16"/>
  <c r="D93" i="16"/>
  <c r="I92" i="16"/>
  <c r="C92" i="16"/>
  <c r="B92" i="16"/>
  <c r="S90" i="16"/>
  <c r="N90" i="16"/>
  <c r="M90" i="16"/>
  <c r="K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T111" i="4" s="1"/>
  <c r="S82" i="16"/>
  <c r="R82" i="16"/>
  <c r="R111" i="4" s="1"/>
  <c r="Q82" i="16"/>
  <c r="Q111" i="4" s="1"/>
  <c r="P82" i="16"/>
  <c r="P111" i="4" s="1"/>
  <c r="O82" i="16"/>
  <c r="O103" i="16" s="1"/>
  <c r="O166" i="4" s="1"/>
  <c r="N82" i="16"/>
  <c r="N111" i="4" s="1"/>
  <c r="M82" i="16"/>
  <c r="M103" i="16" s="1"/>
  <c r="M166" i="4" s="1"/>
  <c r="L82" i="16"/>
  <c r="L111" i="4" s="1"/>
  <c r="K82" i="16"/>
  <c r="J82" i="16"/>
  <c r="J111" i="4" s="1"/>
  <c r="I82" i="16"/>
  <c r="I111" i="4" s="1"/>
  <c r="H82" i="16"/>
  <c r="G82" i="16"/>
  <c r="G103" i="16" s="1"/>
  <c r="G166" i="4" s="1"/>
  <c r="F82" i="16"/>
  <c r="F103" i="16" s="1"/>
  <c r="F166" i="4" s="1"/>
  <c r="E82" i="16"/>
  <c r="D82" i="16"/>
  <c r="D111" i="4" s="1"/>
  <c r="C82" i="16"/>
  <c r="B82" i="16"/>
  <c r="K81" i="16"/>
  <c r="K110" i="4" s="1"/>
  <c r="W80" i="16"/>
  <c r="K80" i="16"/>
  <c r="K109" i="4" s="1"/>
  <c r="H80" i="16"/>
  <c r="D80" i="16"/>
  <c r="W78" i="16"/>
  <c r="W41" i="7" s="1"/>
  <c r="V78" i="16"/>
  <c r="V41" i="7" s="1"/>
  <c r="U78" i="16"/>
  <c r="U41" i="7" s="1"/>
  <c r="T78" i="16"/>
  <c r="T41" i="7" s="1"/>
  <c r="S78" i="16"/>
  <c r="S41" i="7" s="1"/>
  <c r="R78" i="16"/>
  <c r="Q78" i="16"/>
  <c r="P78" i="16"/>
  <c r="P41" i="7" s="1"/>
  <c r="O78" i="16"/>
  <c r="N78" i="16"/>
  <c r="M78" i="16"/>
  <c r="L78" i="16"/>
  <c r="K78" i="16"/>
  <c r="K41" i="7" s="1"/>
  <c r="J78" i="16"/>
  <c r="I78" i="16"/>
  <c r="H78" i="16"/>
  <c r="G78" i="16"/>
  <c r="F78" i="16"/>
  <c r="E78" i="16"/>
  <c r="D78" i="16"/>
  <c r="C78" i="16"/>
  <c r="C41" i="7" s="1"/>
  <c r="B78" i="16"/>
  <c r="B41" i="7" s="1"/>
  <c r="K77" i="16"/>
  <c r="A74" i="16"/>
  <c r="A73" i="16"/>
  <c r="W72" i="16"/>
  <c r="W90" i="16" s="1"/>
  <c r="V72" i="16"/>
  <c r="V90" i="16" s="1"/>
  <c r="U72" i="16"/>
  <c r="U71" i="16" s="1"/>
  <c r="T72" i="16"/>
  <c r="T90" i="16" s="1"/>
  <c r="S72" i="16"/>
  <c r="R72" i="16"/>
  <c r="R90" i="16" s="1"/>
  <c r="Q72" i="16"/>
  <c r="Q90" i="16" s="1"/>
  <c r="P72" i="16"/>
  <c r="O72" i="16"/>
  <c r="O90" i="16" s="1"/>
  <c r="N72" i="16"/>
  <c r="M72" i="16"/>
  <c r="M71" i="16" s="1"/>
  <c r="L72" i="16"/>
  <c r="L90" i="16" s="1"/>
  <c r="K72" i="16"/>
  <c r="J72" i="16"/>
  <c r="J90" i="16" s="1"/>
  <c r="I72" i="16"/>
  <c r="I90" i="16" s="1"/>
  <c r="H72" i="16"/>
  <c r="G72" i="16"/>
  <c r="G90" i="16" s="1"/>
  <c r="F72" i="16"/>
  <c r="F71" i="16" s="1"/>
  <c r="E72" i="16"/>
  <c r="E71" i="16" s="1"/>
  <c r="D72" i="16"/>
  <c r="D90" i="16" s="1"/>
  <c r="C72" i="16"/>
  <c r="C71" i="16" s="1"/>
  <c r="B72" i="16"/>
  <c r="B90" i="16" s="1"/>
  <c r="A72" i="16"/>
  <c r="V71" i="16"/>
  <c r="T71" i="16"/>
  <c r="S71" i="16"/>
  <c r="N71" i="16"/>
  <c r="L71" i="16"/>
  <c r="K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V93" i="16" s="1"/>
  <c r="U55" i="16"/>
  <c r="U93" i="16" s="1"/>
  <c r="T55" i="16"/>
  <c r="T103" i="16" s="1"/>
  <c r="S55" i="16"/>
  <c r="S93" i="16" s="1"/>
  <c r="R55" i="16"/>
  <c r="R93" i="16" s="1"/>
  <c r="Q55" i="16"/>
  <c r="P55" i="16"/>
  <c r="O55" i="16"/>
  <c r="O93" i="16" s="1"/>
  <c r="N55" i="16"/>
  <c r="N93" i="16" s="1"/>
  <c r="M55" i="16"/>
  <c r="M93" i="16" s="1"/>
  <c r="L55" i="16"/>
  <c r="L93" i="16" s="1"/>
  <c r="K55" i="16"/>
  <c r="K93" i="16" s="1"/>
  <c r="J55" i="16"/>
  <c r="J93" i="16" s="1"/>
  <c r="I55" i="16"/>
  <c r="H55" i="16"/>
  <c r="G55" i="16"/>
  <c r="G93" i="16" s="1"/>
  <c r="F55" i="16"/>
  <c r="F93" i="16" s="1"/>
  <c r="E55" i="16"/>
  <c r="E93" i="16" s="1"/>
  <c r="D55" i="16"/>
  <c r="D64" i="4" s="1"/>
  <c r="C55" i="16"/>
  <c r="C93" i="16" s="1"/>
  <c r="B55" i="16"/>
  <c r="B93" i="16" s="1"/>
  <c r="W54" i="16"/>
  <c r="W63" i="4" s="1"/>
  <c r="V54" i="16"/>
  <c r="V63" i="4" s="1"/>
  <c r="U54" i="16"/>
  <c r="U92" i="16" s="1"/>
  <c r="T54" i="16"/>
  <c r="T92" i="16" s="1"/>
  <c r="S54" i="16"/>
  <c r="R54" i="16"/>
  <c r="R92" i="16" s="1"/>
  <c r="Q54" i="16"/>
  <c r="Q92" i="16" s="1"/>
  <c r="P54" i="16"/>
  <c r="P92" i="16" s="1"/>
  <c r="O54" i="16"/>
  <c r="O63" i="4" s="1"/>
  <c r="N54" i="16"/>
  <c r="M54" i="16"/>
  <c r="M92" i="16" s="1"/>
  <c r="L54" i="16"/>
  <c r="L92" i="16" s="1"/>
  <c r="K54" i="16"/>
  <c r="J54" i="16"/>
  <c r="J92" i="16" s="1"/>
  <c r="I54" i="16"/>
  <c r="H54" i="16"/>
  <c r="H92" i="16" s="1"/>
  <c r="G54" i="16"/>
  <c r="F54" i="16"/>
  <c r="E54" i="16"/>
  <c r="E92" i="16" s="1"/>
  <c r="D54" i="16"/>
  <c r="D92" i="16" s="1"/>
  <c r="C54" i="16"/>
  <c r="B54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V4" i="16"/>
  <c r="V3" i="16" s="1"/>
  <c r="U4" i="16"/>
  <c r="U3" i="16" s="1"/>
  <c r="T4" i="16"/>
  <c r="T3" i="16" s="1"/>
  <c r="S4" i="16"/>
  <c r="S3" i="16" s="1"/>
  <c r="R4" i="16"/>
  <c r="R3" i="16" s="1"/>
  <c r="R9" i="4" s="1"/>
  <c r="Q4" i="16"/>
  <c r="Q3" i="16" s="1"/>
  <c r="Q9" i="4" s="1"/>
  <c r="P4" i="16"/>
  <c r="P3" i="16" s="1"/>
  <c r="O4" i="16"/>
  <c r="O3" i="16" s="1"/>
  <c r="O9" i="4" s="1"/>
  <c r="N4" i="16"/>
  <c r="N3" i="16" s="1"/>
  <c r="N3" i="4" s="1"/>
  <c r="M4" i="16"/>
  <c r="M3" i="16" s="1"/>
  <c r="L4" i="16"/>
  <c r="L3" i="16" s="1"/>
  <c r="L3" i="4" s="1"/>
  <c r="K4" i="16"/>
  <c r="K3" i="16" s="1"/>
  <c r="J4" i="16"/>
  <c r="J3" i="16" s="1"/>
  <c r="I4" i="16"/>
  <c r="I3" i="16" s="1"/>
  <c r="I9" i="4" s="1"/>
  <c r="H4" i="16"/>
  <c r="H3" i="16" s="1"/>
  <c r="G4" i="16"/>
  <c r="G3" i="16" s="1"/>
  <c r="F4" i="16"/>
  <c r="F3" i="16" s="1"/>
  <c r="E4" i="16"/>
  <c r="E3" i="16" s="1"/>
  <c r="D4" i="16"/>
  <c r="D3" i="16" s="1"/>
  <c r="C4" i="16"/>
  <c r="C3" i="16" s="1"/>
  <c r="B4" i="16"/>
  <c r="W3" i="16"/>
  <c r="B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E241" i="15"/>
  <c r="D241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U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H187" i="15" s="1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P199" i="15"/>
  <c r="M199" i="15"/>
  <c r="J199" i="15"/>
  <c r="H199" i="15"/>
  <c r="G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G187" i="15" s="1"/>
  <c r="F190" i="15"/>
  <c r="E190" i="15"/>
  <c r="D190" i="15"/>
  <c r="C190" i="15"/>
  <c r="B190" i="15"/>
  <c r="W189" i="15"/>
  <c r="V189" i="15"/>
  <c r="U189" i="15"/>
  <c r="U187" i="15" s="1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W187" i="15" s="1"/>
  <c r="V188" i="15"/>
  <c r="U188" i="15"/>
  <c r="T188" i="15"/>
  <c r="S188" i="15"/>
  <c r="R188" i="15"/>
  <c r="Q188" i="15"/>
  <c r="P188" i="15"/>
  <c r="P187" i="15" s="1"/>
  <c r="O188" i="15"/>
  <c r="N188" i="15"/>
  <c r="M188" i="15"/>
  <c r="L188" i="15"/>
  <c r="K188" i="15"/>
  <c r="K187" i="15" s="1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U181" i="15"/>
  <c r="G181" i="15"/>
  <c r="F181" i="15"/>
  <c r="E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I171" i="15" s="1"/>
  <c r="H173" i="15"/>
  <c r="G173" i="15"/>
  <c r="G171" i="15" s="1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E171" i="15" s="1"/>
  <c r="D172" i="15"/>
  <c r="C172" i="15"/>
  <c r="B172" i="15"/>
  <c r="Q171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R162" i="15" s="1"/>
  <c r="Q166" i="15"/>
  <c r="P166" i="15"/>
  <c r="O166" i="15"/>
  <c r="N166" i="15"/>
  <c r="M166" i="15"/>
  <c r="L166" i="15"/>
  <c r="K166" i="15"/>
  <c r="J166" i="15"/>
  <c r="I166" i="15"/>
  <c r="I162" i="15" s="1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J162" i="15" s="1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T162" i="15" s="1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D162" i="15" s="1"/>
  <c r="C163" i="15"/>
  <c r="B163" i="15"/>
  <c r="W141" i="15"/>
  <c r="V141" i="15"/>
  <c r="V115" i="15" s="1"/>
  <c r="U141" i="15"/>
  <c r="T141" i="15"/>
  <c r="S141" i="15"/>
  <c r="S115" i="15" s="1"/>
  <c r="R141" i="15"/>
  <c r="R115" i="15" s="1"/>
  <c r="Q141" i="15"/>
  <c r="P141" i="15"/>
  <c r="O141" i="15"/>
  <c r="N141" i="15"/>
  <c r="M141" i="15"/>
  <c r="M115" i="15" s="1"/>
  <c r="M78" i="12" s="1"/>
  <c r="M107" i="4" s="1"/>
  <c r="L141" i="15"/>
  <c r="K141" i="15"/>
  <c r="K216" i="15" s="1"/>
  <c r="J141" i="15"/>
  <c r="I141" i="15"/>
  <c r="H141" i="15"/>
  <c r="G141" i="15"/>
  <c r="F141" i="15"/>
  <c r="E141" i="15"/>
  <c r="D141" i="15"/>
  <c r="C141" i="15"/>
  <c r="B141" i="15"/>
  <c r="U115" i="15"/>
  <c r="U213" i="15" s="1"/>
  <c r="N115" i="15"/>
  <c r="N210" i="15" s="1"/>
  <c r="K115" i="15"/>
  <c r="K78" i="12" s="1"/>
  <c r="K107" i="4" s="1"/>
  <c r="J115" i="15"/>
  <c r="J209" i="15" s="1"/>
  <c r="F115" i="15"/>
  <c r="E115" i="15"/>
  <c r="E213" i="15" s="1"/>
  <c r="C115" i="15"/>
  <c r="C220" i="15" s="1"/>
  <c r="B115" i="15"/>
  <c r="B220" i="15" s="1"/>
  <c r="W97" i="15"/>
  <c r="W199" i="15" s="1"/>
  <c r="V97" i="15"/>
  <c r="V199" i="15" s="1"/>
  <c r="U97" i="15"/>
  <c r="T97" i="15"/>
  <c r="S97" i="15"/>
  <c r="R97" i="15"/>
  <c r="R199" i="15" s="1"/>
  <c r="Q97" i="15"/>
  <c r="P97" i="15"/>
  <c r="O97" i="15"/>
  <c r="O199" i="15" s="1"/>
  <c r="N97" i="15"/>
  <c r="N199" i="15" s="1"/>
  <c r="M97" i="15"/>
  <c r="L97" i="15"/>
  <c r="K97" i="15"/>
  <c r="J97" i="15"/>
  <c r="I97" i="15"/>
  <c r="H97" i="15"/>
  <c r="G97" i="15"/>
  <c r="F97" i="15"/>
  <c r="F199" i="15" s="1"/>
  <c r="E97" i="15"/>
  <c r="D97" i="15"/>
  <c r="C97" i="15"/>
  <c r="B97" i="15"/>
  <c r="B199" i="15" s="1"/>
  <c r="W53" i="15"/>
  <c r="W241" i="15" s="1"/>
  <c r="V53" i="15"/>
  <c r="V34" i="15" s="1"/>
  <c r="V233" i="15" s="1"/>
  <c r="U53" i="15"/>
  <c r="U241" i="15" s="1"/>
  <c r="T53" i="15"/>
  <c r="T241" i="15" s="1"/>
  <c r="S53" i="15"/>
  <c r="S241" i="15" s="1"/>
  <c r="R53" i="15"/>
  <c r="Q53" i="15"/>
  <c r="P53" i="15"/>
  <c r="P241" i="15" s="1"/>
  <c r="O53" i="15"/>
  <c r="O241" i="15" s="1"/>
  <c r="N53" i="15"/>
  <c r="N34" i="15" s="1"/>
  <c r="N233" i="15" s="1"/>
  <c r="M53" i="15"/>
  <c r="M241" i="15" s="1"/>
  <c r="L53" i="15"/>
  <c r="L181" i="15" s="1"/>
  <c r="K53" i="15"/>
  <c r="K241" i="15" s="1"/>
  <c r="J53" i="15"/>
  <c r="I53" i="15"/>
  <c r="H53" i="15"/>
  <c r="H241" i="15" s="1"/>
  <c r="G53" i="15"/>
  <c r="G241" i="15" s="1"/>
  <c r="F53" i="15"/>
  <c r="F34" i="15" s="1"/>
  <c r="F233" i="15" s="1"/>
  <c r="E53" i="15"/>
  <c r="D53" i="15"/>
  <c r="D181" i="15" s="1"/>
  <c r="C53" i="15"/>
  <c r="C241" i="15" s="1"/>
  <c r="B53" i="15"/>
  <c r="U34" i="15"/>
  <c r="U76" i="12" s="1"/>
  <c r="L34" i="15"/>
  <c r="L233" i="15" s="1"/>
  <c r="H34" i="15"/>
  <c r="G34" i="15"/>
  <c r="E34" i="15"/>
  <c r="E233" i="15" s="1"/>
  <c r="D34" i="15"/>
  <c r="D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R241" i="14"/>
  <c r="O241" i="14"/>
  <c r="C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K204" i="14" s="1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O216" i="14"/>
  <c r="J216" i="14"/>
  <c r="G216" i="14"/>
  <c r="C216" i="14"/>
  <c r="B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R204" i="14" s="1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C204" i="14" s="1"/>
  <c r="B205" i="14"/>
  <c r="B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R187" i="14" s="1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C199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S187" i="14" s="1"/>
  <c r="R189" i="14"/>
  <c r="Q189" i="14"/>
  <c r="P189" i="14"/>
  <c r="O189" i="14"/>
  <c r="O187" i="14" s="1"/>
  <c r="N189" i="14"/>
  <c r="M189" i="14"/>
  <c r="L189" i="14"/>
  <c r="K189" i="14"/>
  <c r="J189" i="14"/>
  <c r="J187" i="14" s="1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K187" i="14" s="1"/>
  <c r="J188" i="14"/>
  <c r="I188" i="14"/>
  <c r="H188" i="14"/>
  <c r="G188" i="14"/>
  <c r="F188" i="14"/>
  <c r="E188" i="14"/>
  <c r="D188" i="14"/>
  <c r="D187" i="14" s="1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S181" i="14"/>
  <c r="R181" i="14"/>
  <c r="O181" i="14"/>
  <c r="K181" i="14"/>
  <c r="G181" i="14"/>
  <c r="C181" i="14"/>
  <c r="B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V171" i="14" s="1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O171" i="14" s="1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F171" i="14" s="1"/>
  <c r="E172" i="14"/>
  <c r="E171" i="14" s="1"/>
  <c r="D172" i="14"/>
  <c r="C172" i="14"/>
  <c r="B172" i="14"/>
  <c r="N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N162" i="14" s="1"/>
  <c r="M166" i="14"/>
  <c r="L166" i="14"/>
  <c r="K166" i="14"/>
  <c r="K162" i="14" s="1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U162" i="14" s="1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S162" i="14"/>
  <c r="W141" i="14"/>
  <c r="W216" i="14" s="1"/>
  <c r="V141" i="14"/>
  <c r="V216" i="14" s="1"/>
  <c r="U141" i="14"/>
  <c r="T141" i="14"/>
  <c r="S141" i="14"/>
  <c r="S216" i="14" s="1"/>
  <c r="R141" i="14"/>
  <c r="R216" i="14" s="1"/>
  <c r="Q141" i="14"/>
  <c r="P141" i="14"/>
  <c r="P216" i="14" s="1"/>
  <c r="O141" i="14"/>
  <c r="N141" i="14"/>
  <c r="N216" i="14" s="1"/>
  <c r="M141" i="14"/>
  <c r="L141" i="14"/>
  <c r="K141" i="14"/>
  <c r="K216" i="14" s="1"/>
  <c r="J141" i="14"/>
  <c r="I141" i="14"/>
  <c r="H141" i="14"/>
  <c r="H216" i="14" s="1"/>
  <c r="G141" i="14"/>
  <c r="F141" i="14"/>
  <c r="F216" i="14" s="1"/>
  <c r="E141" i="14"/>
  <c r="D141" i="14"/>
  <c r="C141" i="14"/>
  <c r="B141" i="14"/>
  <c r="W97" i="14"/>
  <c r="V97" i="14"/>
  <c r="V199" i="14" s="1"/>
  <c r="U97" i="14"/>
  <c r="U199" i="14" s="1"/>
  <c r="T97" i="14"/>
  <c r="T199" i="14" s="1"/>
  <c r="S97" i="14"/>
  <c r="S199" i="14" s="1"/>
  <c r="R97" i="14"/>
  <c r="R251" i="14" s="1"/>
  <c r="Q97" i="14"/>
  <c r="Q199" i="14" s="1"/>
  <c r="P97" i="14"/>
  <c r="P199" i="14" s="1"/>
  <c r="O97" i="14"/>
  <c r="N97" i="14"/>
  <c r="N199" i="14" s="1"/>
  <c r="M97" i="14"/>
  <c r="M199" i="14" s="1"/>
  <c r="L97" i="14"/>
  <c r="L199" i="14" s="1"/>
  <c r="K97" i="14"/>
  <c r="K199" i="14" s="1"/>
  <c r="J97" i="14"/>
  <c r="J251" i="14" s="1"/>
  <c r="I97" i="14"/>
  <c r="I199" i="14" s="1"/>
  <c r="H97" i="14"/>
  <c r="H199" i="14" s="1"/>
  <c r="G97" i="14"/>
  <c r="F97" i="14"/>
  <c r="F199" i="14" s="1"/>
  <c r="E97" i="14"/>
  <c r="E199" i="14" s="1"/>
  <c r="D97" i="14"/>
  <c r="D199" i="14" s="1"/>
  <c r="C97" i="14"/>
  <c r="B97" i="14"/>
  <c r="W53" i="14"/>
  <c r="W241" i="14" s="1"/>
  <c r="V53" i="14"/>
  <c r="V241" i="14" s="1"/>
  <c r="U53" i="14"/>
  <c r="T53" i="14"/>
  <c r="T241" i="14" s="1"/>
  <c r="S53" i="14"/>
  <c r="S241" i="14" s="1"/>
  <c r="R53" i="14"/>
  <c r="Q53" i="14"/>
  <c r="P53" i="14"/>
  <c r="O53" i="14"/>
  <c r="N53" i="14"/>
  <c r="N241" i="14" s="1"/>
  <c r="M53" i="14"/>
  <c r="L53" i="14"/>
  <c r="L241" i="14" s="1"/>
  <c r="K53" i="14"/>
  <c r="K241" i="14" s="1"/>
  <c r="J53" i="14"/>
  <c r="J241" i="14" s="1"/>
  <c r="I53" i="14"/>
  <c r="H53" i="14"/>
  <c r="G53" i="14"/>
  <c r="G241" i="14" s="1"/>
  <c r="F53" i="14"/>
  <c r="F241" i="14" s="1"/>
  <c r="E53" i="14"/>
  <c r="D53" i="14"/>
  <c r="D241" i="14" s="1"/>
  <c r="C53" i="14"/>
  <c r="B53" i="14"/>
  <c r="B24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R251" i="13"/>
  <c r="B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T241" i="13"/>
  <c r="P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H233" i="13" s="1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T216" i="13"/>
  <c r="S216" i="13"/>
  <c r="C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L204" i="13" s="1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H204" i="13" s="1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B204" i="13" s="1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I187" i="13" s="1"/>
  <c r="H189" i="13"/>
  <c r="H187" i="13" s="1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E187" i="13" s="1"/>
  <c r="D188" i="13"/>
  <c r="C188" i="13"/>
  <c r="C187" i="13" s="1"/>
  <c r="B188" i="13"/>
  <c r="S187" i="13"/>
  <c r="Q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U181" i="13"/>
  <c r="M181" i="13"/>
  <c r="K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L171" i="13" s="1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E171" i="13" s="1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W171" i="13" s="1"/>
  <c r="V172" i="13"/>
  <c r="U172" i="13"/>
  <c r="U171" i="13" s="1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J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T162" i="13" s="1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D162" i="13" s="1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B162" i="13" s="1"/>
  <c r="W141" i="13"/>
  <c r="W216" i="13" s="1"/>
  <c r="V141" i="13"/>
  <c r="U141" i="13"/>
  <c r="U261" i="13" s="1"/>
  <c r="T141" i="13"/>
  <c r="T261" i="13" s="1"/>
  <c r="S141" i="13"/>
  <c r="R141" i="13"/>
  <c r="Q141" i="13"/>
  <c r="Q216" i="13" s="1"/>
  <c r="P141" i="13"/>
  <c r="O141" i="13"/>
  <c r="O216" i="13" s="1"/>
  <c r="N141" i="13"/>
  <c r="M141" i="13"/>
  <c r="M261" i="13" s="1"/>
  <c r="L141" i="13"/>
  <c r="L261" i="13" s="1"/>
  <c r="K141" i="13"/>
  <c r="J141" i="13"/>
  <c r="I141" i="13"/>
  <c r="I216" i="13" s="1"/>
  <c r="H141" i="13"/>
  <c r="H216" i="13" s="1"/>
  <c r="G141" i="13"/>
  <c r="G216" i="13" s="1"/>
  <c r="F141" i="13"/>
  <c r="E141" i="13"/>
  <c r="E261" i="13" s="1"/>
  <c r="D141" i="13"/>
  <c r="D261" i="13" s="1"/>
  <c r="C141" i="13"/>
  <c r="B141" i="13"/>
  <c r="W97" i="13"/>
  <c r="W199" i="13" s="1"/>
  <c r="V97" i="13"/>
  <c r="U97" i="13"/>
  <c r="U251" i="14" s="1"/>
  <c r="T97" i="13"/>
  <c r="T251" i="13" s="1"/>
  <c r="S97" i="13"/>
  <c r="S251" i="13" s="1"/>
  <c r="R97" i="13"/>
  <c r="R199" i="13" s="1"/>
  <c r="Q97" i="13"/>
  <c r="P97" i="13"/>
  <c r="P251" i="13" s="1"/>
  <c r="O97" i="13"/>
  <c r="O199" i="13" s="1"/>
  <c r="N97" i="13"/>
  <c r="N251" i="13" s="1"/>
  <c r="M97" i="13"/>
  <c r="M251" i="14" s="1"/>
  <c r="L97" i="13"/>
  <c r="L251" i="13" s="1"/>
  <c r="K97" i="13"/>
  <c r="K251" i="13" s="1"/>
  <c r="J97" i="13"/>
  <c r="J199" i="13" s="1"/>
  <c r="I97" i="13"/>
  <c r="H97" i="13"/>
  <c r="H251" i="13" s="1"/>
  <c r="G97" i="13"/>
  <c r="G199" i="13" s="1"/>
  <c r="F97" i="13"/>
  <c r="E97" i="13"/>
  <c r="E251" i="13" s="1"/>
  <c r="D97" i="13"/>
  <c r="D251" i="13" s="1"/>
  <c r="C97" i="13"/>
  <c r="C251" i="13" s="1"/>
  <c r="B97" i="13"/>
  <c r="B199" i="13" s="1"/>
  <c r="W53" i="13"/>
  <c r="V53" i="13"/>
  <c r="U53" i="13"/>
  <c r="U241" i="13" s="1"/>
  <c r="T53" i="13"/>
  <c r="T181" i="13" s="1"/>
  <c r="S53" i="13"/>
  <c r="S241" i="13" s="1"/>
  <c r="R53" i="13"/>
  <c r="Q53" i="13"/>
  <c r="Q241" i="13" s="1"/>
  <c r="P53" i="13"/>
  <c r="P181" i="13" s="1"/>
  <c r="O53" i="13"/>
  <c r="N53" i="13"/>
  <c r="M53" i="13"/>
  <c r="M241" i="13" s="1"/>
  <c r="L53" i="13"/>
  <c r="K53" i="13"/>
  <c r="K241" i="13" s="1"/>
  <c r="J53" i="13"/>
  <c r="I53" i="13"/>
  <c r="I241" i="13" s="1"/>
  <c r="H53" i="13"/>
  <c r="H241" i="13" s="1"/>
  <c r="G53" i="13"/>
  <c r="F53" i="13"/>
  <c r="E53" i="13"/>
  <c r="E241" i="13" s="1"/>
  <c r="D53" i="13"/>
  <c r="D241" i="13" s="1"/>
  <c r="C53" i="13"/>
  <c r="C241" i="13" s="1"/>
  <c r="B53" i="13"/>
  <c r="A1" i="13"/>
  <c r="S100" i="12"/>
  <c r="S161" i="4" s="1"/>
  <c r="H100" i="12"/>
  <c r="H161" i="4" s="1"/>
  <c r="D99" i="12"/>
  <c r="D160" i="4" s="1"/>
  <c r="E97" i="12"/>
  <c r="E158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L92" i="12"/>
  <c r="E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I89" i="12"/>
  <c r="E89" i="12"/>
  <c r="P85" i="12"/>
  <c r="I85" i="12"/>
  <c r="E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U78" i="12"/>
  <c r="U107" i="4" s="1"/>
  <c r="N78" i="12"/>
  <c r="N107" i="4" s="1"/>
  <c r="W77" i="12"/>
  <c r="V77" i="12"/>
  <c r="U77" i="12"/>
  <c r="T77" i="12"/>
  <c r="T106" i="4" s="1"/>
  <c r="S77" i="12"/>
  <c r="R77" i="12"/>
  <c r="R106" i="4" s="1"/>
  <c r="Q77" i="12"/>
  <c r="P77" i="12"/>
  <c r="P106" i="4" s="1"/>
  <c r="O77" i="12"/>
  <c r="O106" i="4" s="1"/>
  <c r="N77" i="12"/>
  <c r="M77" i="12"/>
  <c r="M106" i="4" s="1"/>
  <c r="L77" i="12"/>
  <c r="K77" i="12"/>
  <c r="J77" i="12"/>
  <c r="J106" i="4" s="1"/>
  <c r="I77" i="12"/>
  <c r="H77" i="12"/>
  <c r="G77" i="12"/>
  <c r="F77" i="12"/>
  <c r="F75" i="12" s="1"/>
  <c r="F104" i="4" s="1"/>
  <c r="E77" i="12"/>
  <c r="E106" i="4" s="1"/>
  <c r="D77" i="12"/>
  <c r="C77" i="12"/>
  <c r="C100" i="12" s="1"/>
  <c r="C161" i="4" s="1"/>
  <c r="B77" i="12"/>
  <c r="F76" i="12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P103" i="4" s="1"/>
  <c r="O74" i="12"/>
  <c r="O103" i="4" s="1"/>
  <c r="N74" i="12"/>
  <c r="M74" i="12"/>
  <c r="M103" i="4" s="1"/>
  <c r="L74" i="12"/>
  <c r="K74" i="12"/>
  <c r="K103" i="4" s="1"/>
  <c r="J74" i="12"/>
  <c r="I74" i="12"/>
  <c r="I103" i="4" s="1"/>
  <c r="H74" i="12"/>
  <c r="G74" i="12"/>
  <c r="F74" i="12"/>
  <c r="E74" i="12"/>
  <c r="D74" i="12"/>
  <c r="C74" i="12"/>
  <c r="B74" i="12"/>
  <c r="B103" i="4" s="1"/>
  <c r="W72" i="12"/>
  <c r="V72" i="12"/>
  <c r="V40" i="7" s="1"/>
  <c r="U72" i="12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M40" i="7" s="1"/>
  <c r="L72" i="12"/>
  <c r="L40" i="7" s="1"/>
  <c r="K72" i="12"/>
  <c r="J72" i="12"/>
  <c r="I72" i="12"/>
  <c r="I40" i="7" s="1"/>
  <c r="H72" i="12"/>
  <c r="G72" i="12"/>
  <c r="G40" i="7" s="1"/>
  <c r="F72" i="12"/>
  <c r="F40" i="7" s="1"/>
  <c r="E72" i="12"/>
  <c r="D72" i="12"/>
  <c r="C72" i="12"/>
  <c r="C40" i="7" s="1"/>
  <c r="B72" i="12"/>
  <c r="W68" i="12"/>
  <c r="W60" i="4" s="1"/>
  <c r="W133" i="4" s="1"/>
  <c r="V68" i="12"/>
  <c r="V60" i="4" s="1"/>
  <c r="U68" i="12"/>
  <c r="T68" i="12"/>
  <c r="T89" i="12" s="1"/>
  <c r="S68" i="12"/>
  <c r="S89" i="12" s="1"/>
  <c r="R68" i="12"/>
  <c r="R89" i="12" s="1"/>
  <c r="Q68" i="12"/>
  <c r="Q60" i="4" s="1"/>
  <c r="P68" i="12"/>
  <c r="P89" i="12" s="1"/>
  <c r="O68" i="12"/>
  <c r="N68" i="12"/>
  <c r="N60" i="4" s="1"/>
  <c r="M68" i="12"/>
  <c r="M89" i="12" s="1"/>
  <c r="L68" i="12"/>
  <c r="L89" i="12" s="1"/>
  <c r="K68" i="12"/>
  <c r="K60" i="4" s="1"/>
  <c r="K133" i="4" s="1"/>
  <c r="J68" i="12"/>
  <c r="J60" i="4" s="1"/>
  <c r="I68" i="12"/>
  <c r="H68" i="12"/>
  <c r="H89" i="12" s="1"/>
  <c r="G68" i="12"/>
  <c r="F68" i="12"/>
  <c r="F89" i="12" s="1"/>
  <c r="E68" i="12"/>
  <c r="D68" i="12"/>
  <c r="D89" i="12" s="1"/>
  <c r="C68" i="12"/>
  <c r="B68" i="12"/>
  <c r="B89" i="12" s="1"/>
  <c r="W67" i="12"/>
  <c r="W100" i="12" s="1"/>
  <c r="W161" i="4" s="1"/>
  <c r="V67" i="12"/>
  <c r="V88" i="12" s="1"/>
  <c r="U67" i="12"/>
  <c r="T67" i="12"/>
  <c r="T59" i="4" s="1"/>
  <c r="S67" i="12"/>
  <c r="S59" i="4" s="1"/>
  <c r="R67" i="12"/>
  <c r="Q67" i="12"/>
  <c r="Q88" i="12" s="1"/>
  <c r="P67" i="12"/>
  <c r="O67" i="12"/>
  <c r="O59" i="4" s="1"/>
  <c r="N67" i="12"/>
  <c r="N88" i="12" s="1"/>
  <c r="M67" i="12"/>
  <c r="M59" i="4" s="1"/>
  <c r="L67" i="12"/>
  <c r="L59" i="4" s="1"/>
  <c r="K67" i="12"/>
  <c r="K100" i="12" s="1"/>
  <c r="K161" i="4" s="1"/>
  <c r="J67" i="12"/>
  <c r="J59" i="4" s="1"/>
  <c r="I67" i="12"/>
  <c r="I88" i="12" s="1"/>
  <c r="H67" i="12"/>
  <c r="H88" i="12" s="1"/>
  <c r="G67" i="12"/>
  <c r="G88" i="12" s="1"/>
  <c r="F67" i="12"/>
  <c r="F59" i="4" s="1"/>
  <c r="E67" i="12"/>
  <c r="E59" i="4" s="1"/>
  <c r="D67" i="12"/>
  <c r="D59" i="4" s="1"/>
  <c r="C67" i="12"/>
  <c r="C88" i="12" s="1"/>
  <c r="B67" i="12"/>
  <c r="B59" i="4" s="1"/>
  <c r="W66" i="12"/>
  <c r="W58" i="4" s="1"/>
  <c r="V66" i="12"/>
  <c r="V99" i="12" s="1"/>
  <c r="V160" i="4" s="1"/>
  <c r="U66" i="12"/>
  <c r="U99" i="12" s="1"/>
  <c r="U160" i="4" s="1"/>
  <c r="T66" i="12"/>
  <c r="T99" i="12" s="1"/>
  <c r="T160" i="4" s="1"/>
  <c r="S66" i="12"/>
  <c r="R66" i="12"/>
  <c r="R58" i="4" s="1"/>
  <c r="Q66" i="12"/>
  <c r="Q99" i="12" s="1"/>
  <c r="Q160" i="4" s="1"/>
  <c r="P66" i="12"/>
  <c r="P99" i="12" s="1"/>
  <c r="O66" i="12"/>
  <c r="N66" i="12"/>
  <c r="N87" i="12" s="1"/>
  <c r="M66" i="12"/>
  <c r="M99" i="12" s="1"/>
  <c r="L66" i="12"/>
  <c r="L99" i="12" s="1"/>
  <c r="L160" i="4" s="1"/>
  <c r="K66" i="12"/>
  <c r="K58" i="4" s="1"/>
  <c r="J66" i="12"/>
  <c r="I66" i="12"/>
  <c r="I99" i="12" s="1"/>
  <c r="I160" i="4" s="1"/>
  <c r="H66" i="12"/>
  <c r="H99" i="12" s="1"/>
  <c r="H160" i="4" s="1"/>
  <c r="G66" i="12"/>
  <c r="F66" i="12"/>
  <c r="F99" i="12" s="1"/>
  <c r="F160" i="4" s="1"/>
  <c r="E66" i="12"/>
  <c r="E99" i="12" s="1"/>
  <c r="E160" i="4" s="1"/>
  <c r="D66" i="12"/>
  <c r="D87" i="12" s="1"/>
  <c r="C66" i="12"/>
  <c r="B66" i="12"/>
  <c r="W64" i="12"/>
  <c r="V64" i="12"/>
  <c r="U64" i="12"/>
  <c r="U97" i="12" s="1"/>
  <c r="U158" i="4" s="1"/>
  <c r="T64" i="12"/>
  <c r="T97" i="12" s="1"/>
  <c r="T158" i="4" s="1"/>
  <c r="S64" i="12"/>
  <c r="S97" i="12" s="1"/>
  <c r="S158" i="4" s="1"/>
  <c r="R64" i="12"/>
  <c r="R97" i="12" s="1"/>
  <c r="R158" i="4" s="1"/>
  <c r="Q64" i="12"/>
  <c r="Q56" i="4" s="1"/>
  <c r="Q131" i="4" s="1"/>
  <c r="P64" i="12"/>
  <c r="P56" i="4" s="1"/>
  <c r="P131" i="4" s="1"/>
  <c r="O64" i="12"/>
  <c r="O56" i="4" s="1"/>
  <c r="O131" i="4" s="1"/>
  <c r="N64" i="12"/>
  <c r="N56" i="4" s="1"/>
  <c r="N131" i="4" s="1"/>
  <c r="M64" i="12"/>
  <c r="M97" i="12" s="1"/>
  <c r="M158" i="4" s="1"/>
  <c r="L64" i="12"/>
  <c r="L97" i="12" s="1"/>
  <c r="L158" i="4" s="1"/>
  <c r="K64" i="12"/>
  <c r="J64" i="12"/>
  <c r="J85" i="12" s="1"/>
  <c r="I64" i="12"/>
  <c r="I56" i="4" s="1"/>
  <c r="I131" i="4" s="1"/>
  <c r="H64" i="12"/>
  <c r="H97" i="12" s="1"/>
  <c r="H158" i="4" s="1"/>
  <c r="G64" i="12"/>
  <c r="G56" i="4" s="1"/>
  <c r="G131" i="4" s="1"/>
  <c r="F64" i="12"/>
  <c r="F56" i="4" s="1"/>
  <c r="F131" i="4" s="1"/>
  <c r="E64" i="12"/>
  <c r="E56" i="4" s="1"/>
  <c r="E131" i="4" s="1"/>
  <c r="D64" i="12"/>
  <c r="D97" i="12" s="1"/>
  <c r="D158" i="4" s="1"/>
  <c r="C64" i="12"/>
  <c r="C56" i="4" s="1"/>
  <c r="C131" i="4" s="1"/>
  <c r="B64" i="12"/>
  <c r="B97" i="12" s="1"/>
  <c r="B158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S37" i="12" s="1"/>
  <c r="R39" i="12"/>
  <c r="Q39" i="12"/>
  <c r="P39" i="12"/>
  <c r="O39" i="12"/>
  <c r="N39" i="12"/>
  <c r="M39" i="12"/>
  <c r="L39" i="12"/>
  <c r="K39" i="12"/>
  <c r="J39" i="12"/>
  <c r="J37" i="12" s="1"/>
  <c r="I39" i="12"/>
  <c r="H39" i="12"/>
  <c r="G39" i="12"/>
  <c r="F39" i="12"/>
  <c r="E39" i="12"/>
  <c r="D39" i="12"/>
  <c r="C39" i="12"/>
  <c r="B39" i="12"/>
  <c r="W38" i="12"/>
  <c r="V38" i="12"/>
  <c r="U38" i="12"/>
  <c r="U37" i="12" s="1"/>
  <c r="T38" i="12"/>
  <c r="S38" i="12"/>
  <c r="R38" i="12"/>
  <c r="Q38" i="12"/>
  <c r="P38" i="12"/>
  <c r="O38" i="12"/>
  <c r="N38" i="12"/>
  <c r="N37" i="12" s="1"/>
  <c r="M38" i="12"/>
  <c r="M37" i="12" s="1"/>
  <c r="L38" i="12"/>
  <c r="L37" i="12" s="1"/>
  <c r="K38" i="12"/>
  <c r="J38" i="12"/>
  <c r="I38" i="12"/>
  <c r="I37" i="12" s="1"/>
  <c r="H38" i="12"/>
  <c r="G38" i="12"/>
  <c r="G37" i="12" s="1"/>
  <c r="F38" i="12"/>
  <c r="F37" i="12" s="1"/>
  <c r="E38" i="12"/>
  <c r="E37" i="12" s="1"/>
  <c r="D38" i="12"/>
  <c r="D37" i="12" s="1"/>
  <c r="C38" i="12"/>
  <c r="B38" i="12"/>
  <c r="W37" i="12"/>
  <c r="V37" i="12"/>
  <c r="T37" i="12"/>
  <c r="O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W31" i="12" s="1"/>
  <c r="V33" i="12"/>
  <c r="U33" i="12"/>
  <c r="T33" i="12"/>
  <c r="S33" i="12"/>
  <c r="R33" i="12"/>
  <c r="R31" i="12" s="1"/>
  <c r="Q33" i="12"/>
  <c r="P33" i="12"/>
  <c r="P31" i="12" s="1"/>
  <c r="O33" i="12"/>
  <c r="N33" i="12"/>
  <c r="M33" i="12"/>
  <c r="L33" i="12"/>
  <c r="K33" i="12"/>
  <c r="J33" i="12"/>
  <c r="I33" i="12"/>
  <c r="H33" i="12"/>
  <c r="H31" i="12" s="1"/>
  <c r="G33" i="12"/>
  <c r="G31" i="12" s="1"/>
  <c r="F33" i="12"/>
  <c r="E33" i="12"/>
  <c r="D33" i="12"/>
  <c r="C33" i="12"/>
  <c r="W32" i="12"/>
  <c r="V32" i="12"/>
  <c r="V31" i="12" s="1"/>
  <c r="U32" i="12"/>
  <c r="U31" i="12" s="1"/>
  <c r="T32" i="12"/>
  <c r="S32" i="12"/>
  <c r="S31" i="12" s="1"/>
  <c r="R32" i="12"/>
  <c r="Q32" i="12"/>
  <c r="Q31" i="12" s="1"/>
  <c r="P32" i="12"/>
  <c r="O32" i="12"/>
  <c r="N32" i="12"/>
  <c r="N31" i="12" s="1"/>
  <c r="M32" i="12"/>
  <c r="M31" i="12" s="1"/>
  <c r="L32" i="12"/>
  <c r="K32" i="12"/>
  <c r="K31" i="12" s="1"/>
  <c r="J32" i="12"/>
  <c r="J31" i="12" s="1"/>
  <c r="I32" i="12"/>
  <c r="I31" i="12" s="1"/>
  <c r="H32" i="12"/>
  <c r="G32" i="12"/>
  <c r="F32" i="12"/>
  <c r="E32" i="12"/>
  <c r="E31" i="12" s="1"/>
  <c r="D32" i="12"/>
  <c r="C32" i="12"/>
  <c r="F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D12" i="12"/>
  <c r="D92" i="12" s="1"/>
  <c r="C12" i="12"/>
  <c r="C92" i="12" s="1"/>
  <c r="B12" i="12"/>
  <c r="B92" i="12" s="1"/>
  <c r="W5" i="12"/>
  <c r="V5" i="12"/>
  <c r="V82" i="12" s="1"/>
  <c r="U5" i="12"/>
  <c r="U3" i="12" s="1"/>
  <c r="T5" i="12"/>
  <c r="T3" i="12" s="1"/>
  <c r="S5" i="12"/>
  <c r="R5" i="12"/>
  <c r="R82" i="12" s="1"/>
  <c r="Q5" i="12"/>
  <c r="P5" i="12"/>
  <c r="P82" i="12" s="1"/>
  <c r="O5" i="12"/>
  <c r="O82" i="12" s="1"/>
  <c r="N5" i="12"/>
  <c r="N82" i="12" s="1"/>
  <c r="M5" i="12"/>
  <c r="M3" i="12" s="1"/>
  <c r="L5" i="12"/>
  <c r="L3" i="12" s="1"/>
  <c r="K5" i="12"/>
  <c r="K82" i="12" s="1"/>
  <c r="J5" i="12"/>
  <c r="I5" i="12"/>
  <c r="H5" i="12"/>
  <c r="G5" i="12"/>
  <c r="G82" i="12" s="1"/>
  <c r="F5" i="12"/>
  <c r="F82" i="12" s="1"/>
  <c r="E5" i="12"/>
  <c r="E3" i="12" s="1"/>
  <c r="D5" i="12"/>
  <c r="D3" i="12" s="1"/>
  <c r="C5" i="12"/>
  <c r="C82" i="12" s="1"/>
  <c r="B5" i="12"/>
  <c r="B7" i="4" s="1"/>
  <c r="O3" i="12"/>
  <c r="O5" i="4" s="1"/>
  <c r="N3" i="12"/>
  <c r="J3" i="12"/>
  <c r="H3" i="12"/>
  <c r="G3" i="12"/>
  <c r="F3" i="12"/>
  <c r="C3" i="12"/>
  <c r="B3" i="12"/>
  <c r="B3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V79" i="11"/>
  <c r="V54" i="11" s="1"/>
  <c r="U79" i="11"/>
  <c r="T79" i="11"/>
  <c r="S79" i="11"/>
  <c r="R79" i="11"/>
  <c r="R156" i="11" s="1"/>
  <c r="Q79" i="11"/>
  <c r="Q54" i="11" s="1"/>
  <c r="Q132" i="11" s="1"/>
  <c r="P79" i="11"/>
  <c r="O79" i="11"/>
  <c r="O54" i="11" s="1"/>
  <c r="O56" i="8" s="1"/>
  <c r="O101" i="4" s="1"/>
  <c r="N79" i="11"/>
  <c r="N54" i="11" s="1"/>
  <c r="N122" i="11" s="1"/>
  <c r="M79" i="11"/>
  <c r="M54" i="11" s="1"/>
  <c r="L79" i="11"/>
  <c r="K79" i="11"/>
  <c r="J79" i="11"/>
  <c r="J54" i="11" s="1"/>
  <c r="I79" i="11"/>
  <c r="H79" i="11"/>
  <c r="G79" i="11"/>
  <c r="G54" i="11" s="1"/>
  <c r="F79" i="11"/>
  <c r="F54" i="11" s="1"/>
  <c r="F128" i="11" s="1"/>
  <c r="E79" i="11"/>
  <c r="D79" i="11"/>
  <c r="C79" i="11"/>
  <c r="B79" i="11"/>
  <c r="U54" i="11"/>
  <c r="U126" i="11" s="1"/>
  <c r="E54" i="11"/>
  <c r="E132" i="11" s="1"/>
  <c r="B54" i="11"/>
  <c r="B56" i="8" s="1"/>
  <c r="B101" i="4" s="1"/>
  <c r="W35" i="11"/>
  <c r="V35" i="11"/>
  <c r="U35" i="11"/>
  <c r="T35" i="11"/>
  <c r="S35" i="11"/>
  <c r="S5" i="11" s="1"/>
  <c r="R35" i="11"/>
  <c r="R5" i="11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K5" i="11"/>
  <c r="J5" i="11"/>
  <c r="I5" i="11"/>
  <c r="I109" i="11" s="1"/>
  <c r="F5" i="11"/>
  <c r="F107" i="11" s="1"/>
  <c r="C5" i="11"/>
  <c r="C113" i="11" s="1"/>
  <c r="B5" i="11"/>
  <c r="B113" i="11" s="1"/>
  <c r="A1" i="11"/>
  <c r="R156" i="10"/>
  <c r="Q156" i="10"/>
  <c r="J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T128" i="10"/>
  <c r="K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F117" i="10" s="1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N117" i="10" s="1"/>
  <c r="M119" i="10"/>
  <c r="L119" i="10"/>
  <c r="K119" i="10"/>
  <c r="J119" i="10"/>
  <c r="I119" i="10"/>
  <c r="H119" i="10"/>
  <c r="G119" i="10"/>
  <c r="F119" i="10"/>
  <c r="E119" i="10"/>
  <c r="E117" i="10" s="1"/>
  <c r="D119" i="10"/>
  <c r="C119" i="10"/>
  <c r="B119" i="10"/>
  <c r="W118" i="10"/>
  <c r="V118" i="10"/>
  <c r="U118" i="10"/>
  <c r="T118" i="10"/>
  <c r="S118" i="10"/>
  <c r="R118" i="10"/>
  <c r="Q118" i="10"/>
  <c r="P118" i="10"/>
  <c r="P117" i="10" s="1"/>
  <c r="O118" i="10"/>
  <c r="O117" i="10" s="1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N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H100" i="10" s="1"/>
  <c r="G101" i="10"/>
  <c r="G100" i="10" s="1"/>
  <c r="F101" i="10"/>
  <c r="E101" i="10"/>
  <c r="D101" i="10"/>
  <c r="C101" i="10"/>
  <c r="B101" i="10"/>
  <c r="B100" i="10" s="1"/>
  <c r="W100" i="10"/>
  <c r="W79" i="10"/>
  <c r="W156" i="10" s="1"/>
  <c r="V79" i="10"/>
  <c r="U79" i="10"/>
  <c r="T79" i="10"/>
  <c r="T156" i="10" s="1"/>
  <c r="S79" i="10"/>
  <c r="S156" i="10" s="1"/>
  <c r="R79" i="10"/>
  <c r="R128" i="10" s="1"/>
  <c r="Q79" i="10"/>
  <c r="Q128" i="10" s="1"/>
  <c r="P79" i="10"/>
  <c r="P156" i="10" s="1"/>
  <c r="O79" i="10"/>
  <c r="O156" i="10" s="1"/>
  <c r="N79" i="10"/>
  <c r="M79" i="10"/>
  <c r="L79" i="10"/>
  <c r="L156" i="10" s="1"/>
  <c r="K79" i="10"/>
  <c r="J79" i="10"/>
  <c r="J128" i="10" s="1"/>
  <c r="I79" i="10"/>
  <c r="I128" i="10" s="1"/>
  <c r="H79" i="10"/>
  <c r="G79" i="10"/>
  <c r="G156" i="10" s="1"/>
  <c r="F79" i="10"/>
  <c r="E79" i="10"/>
  <c r="D79" i="10"/>
  <c r="D128" i="10" s="1"/>
  <c r="C79" i="10"/>
  <c r="C128" i="10" s="1"/>
  <c r="B79" i="10"/>
  <c r="B128" i="10" s="1"/>
  <c r="W35" i="10"/>
  <c r="V35" i="10"/>
  <c r="V111" i="10" s="1"/>
  <c r="U35" i="10"/>
  <c r="U111" i="10" s="1"/>
  <c r="T35" i="10"/>
  <c r="S35" i="10"/>
  <c r="R35" i="10"/>
  <c r="Q35" i="10"/>
  <c r="Q145" i="10" s="1"/>
  <c r="P35" i="10"/>
  <c r="P145" i="10" s="1"/>
  <c r="O35" i="10"/>
  <c r="O145" i="10" s="1"/>
  <c r="N35" i="10"/>
  <c r="M35" i="10"/>
  <c r="M111" i="10" s="1"/>
  <c r="L35" i="10"/>
  <c r="K35" i="10"/>
  <c r="J35" i="10"/>
  <c r="J145" i="10" s="1"/>
  <c r="I35" i="10"/>
  <c r="I145" i="10" s="1"/>
  <c r="H35" i="10"/>
  <c r="H145" i="10" s="1"/>
  <c r="G35" i="10"/>
  <c r="G145" i="10" s="1"/>
  <c r="F35" i="10"/>
  <c r="F111" i="10" s="1"/>
  <c r="E35" i="10"/>
  <c r="E111" i="10" s="1"/>
  <c r="D35" i="10"/>
  <c r="C35" i="10"/>
  <c r="B35" i="10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H147" i="9" s="1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O145" i="9"/>
  <c r="N145" i="9"/>
  <c r="G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U128" i="9"/>
  <c r="T128" i="9"/>
  <c r="M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V117" i="9" s="1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G117" i="9" s="1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D117" i="9" s="1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W117" i="9" s="1"/>
  <c r="V118" i="9"/>
  <c r="U118" i="9"/>
  <c r="T118" i="9"/>
  <c r="S118" i="9"/>
  <c r="R118" i="9"/>
  <c r="Q118" i="9"/>
  <c r="Q117" i="9" s="1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N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V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U100" i="9" s="1"/>
  <c r="T102" i="9"/>
  <c r="S102" i="9"/>
  <c r="R102" i="9"/>
  <c r="Q102" i="9"/>
  <c r="P102" i="9"/>
  <c r="O102" i="9"/>
  <c r="N102" i="9"/>
  <c r="M102" i="9"/>
  <c r="M100" i="9" s="1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V79" i="9"/>
  <c r="U79" i="9"/>
  <c r="U156" i="9" s="1"/>
  <c r="T79" i="9"/>
  <c r="T156" i="9" s="1"/>
  <c r="S79" i="9"/>
  <c r="S128" i="9" s="1"/>
  <c r="R79" i="9"/>
  <c r="R128" i="9" s="1"/>
  <c r="Q79" i="9"/>
  <c r="Q156" i="9" s="1"/>
  <c r="P79" i="9"/>
  <c r="P156" i="9" s="1"/>
  <c r="O79" i="9"/>
  <c r="N79" i="9"/>
  <c r="M79" i="9"/>
  <c r="M156" i="9" s="1"/>
  <c r="L79" i="9"/>
  <c r="L156" i="9" s="1"/>
  <c r="K79" i="9"/>
  <c r="K128" i="9" s="1"/>
  <c r="J79" i="9"/>
  <c r="J128" i="9" s="1"/>
  <c r="I79" i="9"/>
  <c r="I156" i="9" s="1"/>
  <c r="H79" i="9"/>
  <c r="H156" i="9" s="1"/>
  <c r="G79" i="9"/>
  <c r="F79" i="9"/>
  <c r="E79" i="9"/>
  <c r="E156" i="9" s="1"/>
  <c r="D79" i="9"/>
  <c r="D156" i="9" s="1"/>
  <c r="C79" i="9"/>
  <c r="C128" i="9" s="1"/>
  <c r="B79" i="9"/>
  <c r="B128" i="9" s="1"/>
  <c r="W35" i="9"/>
  <c r="W145" i="9" s="1"/>
  <c r="V35" i="9"/>
  <c r="U35" i="9"/>
  <c r="T35" i="9"/>
  <c r="S35" i="9"/>
  <c r="S145" i="9" s="1"/>
  <c r="R35" i="9"/>
  <c r="R145" i="9" s="1"/>
  <c r="Q35" i="9"/>
  <c r="Q145" i="9" s="1"/>
  <c r="P35" i="9"/>
  <c r="P145" i="9" s="1"/>
  <c r="O35" i="9"/>
  <c r="O111" i="9" s="1"/>
  <c r="N35" i="9"/>
  <c r="N111" i="9" s="1"/>
  <c r="M35" i="9"/>
  <c r="L35" i="9"/>
  <c r="K35" i="9"/>
  <c r="K145" i="9" s="1"/>
  <c r="J35" i="9"/>
  <c r="J145" i="9" s="1"/>
  <c r="I35" i="9"/>
  <c r="I145" i="9" s="1"/>
  <c r="H35" i="9"/>
  <c r="H145" i="9" s="1"/>
  <c r="G35" i="9"/>
  <c r="G111" i="9" s="1"/>
  <c r="F35" i="9"/>
  <c r="F111" i="9" s="1"/>
  <c r="E35" i="9"/>
  <c r="D35" i="9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B62" i="8"/>
  <c r="F60" i="8"/>
  <c r="J58" i="8"/>
  <c r="U56" i="8"/>
  <c r="U101" i="4" s="1"/>
  <c r="W53" i="8"/>
  <c r="V53" i="8"/>
  <c r="V39" i="7" s="1"/>
  <c r="U53" i="8"/>
  <c r="U39" i="7" s="1"/>
  <c r="T53" i="8"/>
  <c r="T39" i="7" s="1"/>
  <c r="S53" i="8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B53" i="8"/>
  <c r="B39" i="7" s="1"/>
  <c r="W49" i="8"/>
  <c r="W61" i="8" s="1"/>
  <c r="V49" i="8"/>
  <c r="V61" i="8" s="1"/>
  <c r="U49" i="8"/>
  <c r="U61" i="8" s="1"/>
  <c r="T49" i="8"/>
  <c r="S49" i="8"/>
  <c r="S54" i="4" s="1"/>
  <c r="R49" i="8"/>
  <c r="R54" i="4" s="1"/>
  <c r="Q49" i="8"/>
  <c r="Q54" i="4" s="1"/>
  <c r="P49" i="8"/>
  <c r="P61" i="8" s="1"/>
  <c r="O49" i="8"/>
  <c r="N49" i="8"/>
  <c r="N61" i="8" s="1"/>
  <c r="M49" i="8"/>
  <c r="M61" i="8" s="1"/>
  <c r="L49" i="8"/>
  <c r="K49" i="8"/>
  <c r="K54" i="4" s="1"/>
  <c r="J49" i="8"/>
  <c r="I49" i="8"/>
  <c r="H49" i="8"/>
  <c r="H61" i="8" s="1"/>
  <c r="G49" i="8"/>
  <c r="F49" i="8"/>
  <c r="F61" i="8" s="1"/>
  <c r="E49" i="8"/>
  <c r="E61" i="8" s="1"/>
  <c r="D49" i="8"/>
  <c r="D54" i="4" s="1"/>
  <c r="C49" i="8"/>
  <c r="C61" i="8" s="1"/>
  <c r="B49" i="8"/>
  <c r="W48" i="8"/>
  <c r="W53" i="4" s="1"/>
  <c r="V48" i="8"/>
  <c r="U48" i="8"/>
  <c r="U53" i="4" s="1"/>
  <c r="T48" i="8"/>
  <c r="T60" i="8" s="1"/>
  <c r="S48" i="8"/>
  <c r="S60" i="8" s="1"/>
  <c r="R48" i="8"/>
  <c r="R53" i="4" s="1"/>
  <c r="Q48" i="8"/>
  <c r="P48" i="8"/>
  <c r="P47" i="8" s="1"/>
  <c r="P59" i="8" s="1"/>
  <c r="O48" i="8"/>
  <c r="O53" i="4" s="1"/>
  <c r="N48" i="8"/>
  <c r="N60" i="8" s="1"/>
  <c r="M48" i="8"/>
  <c r="M60" i="8" s="1"/>
  <c r="L48" i="8"/>
  <c r="L60" i="8" s="1"/>
  <c r="K48" i="8"/>
  <c r="K60" i="8" s="1"/>
  <c r="J48" i="8"/>
  <c r="J53" i="4" s="1"/>
  <c r="I48" i="8"/>
  <c r="H48" i="8"/>
  <c r="G48" i="8"/>
  <c r="F48" i="8"/>
  <c r="E48" i="8"/>
  <c r="E53" i="4" s="1"/>
  <c r="D48" i="8"/>
  <c r="D60" i="8" s="1"/>
  <c r="C48" i="8"/>
  <c r="C60" i="8" s="1"/>
  <c r="B48" i="8"/>
  <c r="B53" i="4" s="1"/>
  <c r="G47" i="8"/>
  <c r="G52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V20" i="8" s="1"/>
  <c r="U22" i="8"/>
  <c r="T22" i="8"/>
  <c r="S22" i="8"/>
  <c r="R22" i="8"/>
  <c r="Q22" i="8"/>
  <c r="P22" i="8"/>
  <c r="O22" i="8"/>
  <c r="O20" i="8" s="1"/>
  <c r="N22" i="8"/>
  <c r="N20" i="8" s="1"/>
  <c r="M22" i="8"/>
  <c r="L22" i="8"/>
  <c r="K22" i="8"/>
  <c r="J22" i="8"/>
  <c r="I22" i="8"/>
  <c r="H22" i="8"/>
  <c r="G22" i="8"/>
  <c r="F22" i="8"/>
  <c r="F20" i="8" s="1"/>
  <c r="E22" i="8"/>
  <c r="D22" i="8"/>
  <c r="C22" i="8"/>
  <c r="B22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I20" i="8" s="1"/>
  <c r="H21" i="8"/>
  <c r="H20" i="8" s="1"/>
  <c r="G21" i="8"/>
  <c r="G20" i="8" s="1"/>
  <c r="F21" i="8"/>
  <c r="E21" i="8"/>
  <c r="E20" i="8" s="1"/>
  <c r="D21" i="8"/>
  <c r="D20" i="8" s="1"/>
  <c r="C21" i="8"/>
  <c r="C20" i="8" s="1"/>
  <c r="B21" i="8"/>
  <c r="B20" i="8" s="1"/>
  <c r="W20" i="8"/>
  <c r="R20" i="8"/>
  <c r="Q20" i="8"/>
  <c r="P20" i="8"/>
  <c r="J20" i="8"/>
  <c r="W19" i="8"/>
  <c r="V19" i="8"/>
  <c r="U19" i="8"/>
  <c r="T19" i="8"/>
  <c r="S19" i="8"/>
  <c r="R19" i="8"/>
  <c r="Q19" i="8"/>
  <c r="P19" i="8"/>
  <c r="P17" i="8" s="1"/>
  <c r="O19" i="8"/>
  <c r="N19" i="8"/>
  <c r="M19" i="8"/>
  <c r="L19" i="8"/>
  <c r="K19" i="8"/>
  <c r="J19" i="8"/>
  <c r="I19" i="8"/>
  <c r="I17" i="8" s="1"/>
  <c r="H19" i="8"/>
  <c r="H17" i="8" s="1"/>
  <c r="G19" i="8"/>
  <c r="F19" i="8"/>
  <c r="E19" i="8"/>
  <c r="D19" i="8"/>
  <c r="C19" i="8"/>
  <c r="W18" i="8"/>
  <c r="V18" i="8"/>
  <c r="U18" i="8"/>
  <c r="U17" i="8" s="1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F17" i="8" s="1"/>
  <c r="E18" i="8"/>
  <c r="D18" i="8"/>
  <c r="C18" i="8"/>
  <c r="C17" i="8" s="1"/>
  <c r="V17" i="8"/>
  <c r="R17" i="8"/>
  <c r="Q17" i="8"/>
  <c r="N17" i="8"/>
  <c r="J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58" i="8" s="1"/>
  <c r="Q7" i="8"/>
  <c r="Q58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I58" i="8" s="1"/>
  <c r="H3" i="8"/>
  <c r="H4" i="4" s="1"/>
  <c r="G3" i="8"/>
  <c r="G4" i="4" s="1"/>
  <c r="F3" i="8"/>
  <c r="F4" i="4" s="1"/>
  <c r="E3" i="8"/>
  <c r="E4" i="4" s="1"/>
  <c r="D3" i="8"/>
  <c r="D4" i="4" s="1"/>
  <c r="C3" i="8"/>
  <c r="C4" i="4" s="1"/>
  <c r="B3" i="8"/>
  <c r="B4" i="4" s="1"/>
  <c r="A1" i="8"/>
  <c r="A54" i="7"/>
  <c r="A53" i="7"/>
  <c r="W48" i="7"/>
  <c r="G48" i="7"/>
  <c r="C48" i="7"/>
  <c r="A47" i="7"/>
  <c r="W42" i="7"/>
  <c r="V42" i="7"/>
  <c r="U42" i="7"/>
  <c r="T42" i="7"/>
  <c r="S42" i="7"/>
  <c r="R42" i="7"/>
  <c r="Q42" i="7"/>
  <c r="P42" i="7"/>
  <c r="O42" i="7"/>
  <c r="N42" i="7"/>
  <c r="M42" i="7"/>
  <c r="L42" i="7"/>
  <c r="I42" i="7"/>
  <c r="F42" i="7"/>
  <c r="E42" i="7"/>
  <c r="D42" i="7"/>
  <c r="C42" i="7"/>
  <c r="R41" i="7"/>
  <c r="Q41" i="7"/>
  <c r="O41" i="7"/>
  <c r="N41" i="7"/>
  <c r="M41" i="7"/>
  <c r="L41" i="7"/>
  <c r="J41" i="7"/>
  <c r="I41" i="7"/>
  <c r="H41" i="7"/>
  <c r="G41" i="7"/>
  <c r="F41" i="7"/>
  <c r="E41" i="7"/>
  <c r="D41" i="7"/>
  <c r="W40" i="7"/>
  <c r="U40" i="7"/>
  <c r="K40" i="7"/>
  <c r="J40" i="7"/>
  <c r="H40" i="7"/>
  <c r="D40" i="7"/>
  <c r="B40" i="7"/>
  <c r="W39" i="7"/>
  <c r="S39" i="7"/>
  <c r="C39" i="7"/>
  <c r="W27" i="7"/>
  <c r="N27" i="7"/>
  <c r="J27" i="7"/>
  <c r="G27" i="7"/>
  <c r="V27" i="7"/>
  <c r="P16" i="7"/>
  <c r="U16" i="7"/>
  <c r="I16" i="7"/>
  <c r="T10" i="7"/>
  <c r="U10" i="7"/>
  <c r="L10" i="7"/>
  <c r="H10" i="7"/>
  <c r="O10" i="7"/>
  <c r="M10" i="7"/>
  <c r="F10" i="7"/>
  <c r="E10" i="7"/>
  <c r="D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P50" i="7"/>
  <c r="O50" i="7"/>
  <c r="N50" i="7"/>
  <c r="M50" i="7"/>
  <c r="L50" i="7"/>
  <c r="K50" i="7"/>
  <c r="J50" i="7"/>
  <c r="H50" i="7"/>
  <c r="G50" i="7"/>
  <c r="F50" i="7"/>
  <c r="E50" i="7"/>
  <c r="D50" i="7"/>
  <c r="C50" i="7"/>
  <c r="B50" i="7"/>
  <c r="U49" i="7"/>
  <c r="T49" i="7"/>
  <c r="S49" i="7"/>
  <c r="R49" i="7"/>
  <c r="Q49" i="7"/>
  <c r="P49" i="7"/>
  <c r="M49" i="7"/>
  <c r="L49" i="7"/>
  <c r="K49" i="7"/>
  <c r="J49" i="7"/>
  <c r="I49" i="7"/>
  <c r="H49" i="7"/>
  <c r="E49" i="7"/>
  <c r="D49" i="7"/>
  <c r="C49" i="7"/>
  <c r="B49" i="7"/>
  <c r="V48" i="7"/>
  <c r="S48" i="7"/>
  <c r="R48" i="7"/>
  <c r="Q48" i="7"/>
  <c r="P48" i="7"/>
  <c r="O48" i="7"/>
  <c r="N48" i="7"/>
  <c r="K48" i="7"/>
  <c r="J48" i="7"/>
  <c r="I48" i="7"/>
  <c r="H48" i="7"/>
  <c r="F48" i="7"/>
  <c r="B48" i="7"/>
  <c r="A1" i="7"/>
  <c r="A48" i="6"/>
  <c r="A47" i="6"/>
  <c r="A41" i="6"/>
  <c r="P27" i="6"/>
  <c r="Q27" i="6"/>
  <c r="W27" i="6"/>
  <c r="T27" i="6"/>
  <c r="I27" i="6"/>
  <c r="E27" i="6"/>
  <c r="B16" i="6"/>
  <c r="R16" i="6"/>
  <c r="K16" i="6"/>
  <c r="C16" i="6"/>
  <c r="M16" i="6"/>
  <c r="L16" i="6"/>
  <c r="L10" i="6"/>
  <c r="C10" i="6"/>
  <c r="W10" i="6"/>
  <c r="P10" i="6"/>
  <c r="N10" i="6"/>
  <c r="V10" i="6"/>
  <c r="O10" i="6"/>
  <c r="F10" i="6"/>
  <c r="A1" i="6"/>
  <c r="A48" i="5"/>
  <c r="A47" i="5"/>
  <c r="A41" i="5"/>
  <c r="U16" i="5"/>
  <c r="L16" i="5"/>
  <c r="V16" i="5"/>
  <c r="M16" i="5"/>
  <c r="I10" i="5"/>
  <c r="G10" i="5"/>
  <c r="K10" i="5"/>
  <c r="J10" i="5"/>
  <c r="H10" i="5"/>
  <c r="A1" i="5"/>
  <c r="W180" i="4"/>
  <c r="V180" i="4"/>
  <c r="U180" i="4"/>
  <c r="T180" i="4"/>
  <c r="S180" i="4"/>
  <c r="R180" i="4"/>
  <c r="Q180" i="4"/>
  <c r="P180" i="4"/>
  <c r="O180" i="4"/>
  <c r="N180" i="4"/>
  <c r="L180" i="4"/>
  <c r="K180" i="4"/>
  <c r="J180" i="4"/>
  <c r="I180" i="4"/>
  <c r="H180" i="4"/>
  <c r="G180" i="4"/>
  <c r="F180" i="4"/>
  <c r="D180" i="4"/>
  <c r="C180" i="4"/>
  <c r="B180" i="4"/>
  <c r="W179" i="4"/>
  <c r="V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U178" i="4"/>
  <c r="S178" i="4"/>
  <c r="R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W177" i="4"/>
  <c r="V177" i="4"/>
  <c r="U177" i="4"/>
  <c r="T177" i="4"/>
  <c r="S177" i="4"/>
  <c r="R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I176" i="4"/>
  <c r="H176" i="4"/>
  <c r="G176" i="4"/>
  <c r="F176" i="4"/>
  <c r="E176" i="4"/>
  <c r="W175" i="4"/>
  <c r="V175" i="4"/>
  <c r="T175" i="4"/>
  <c r="S175" i="4"/>
  <c r="Q175" i="4"/>
  <c r="P175" i="4"/>
  <c r="O175" i="4"/>
  <c r="N175" i="4"/>
  <c r="L175" i="4"/>
  <c r="K175" i="4"/>
  <c r="J175" i="4"/>
  <c r="F175" i="4"/>
  <c r="D175" i="4"/>
  <c r="J174" i="4"/>
  <c r="R172" i="4"/>
  <c r="P172" i="4"/>
  <c r="T166" i="4"/>
  <c r="P160" i="4"/>
  <c r="M160" i="4"/>
  <c r="K150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U125" i="4"/>
  <c r="T125" i="4"/>
  <c r="S125" i="4"/>
  <c r="R125" i="4"/>
  <c r="Q125" i="4"/>
  <c r="P125" i="4"/>
  <c r="O125" i="4"/>
  <c r="N125" i="4"/>
  <c r="L125" i="4"/>
  <c r="K125" i="4"/>
  <c r="J125" i="4"/>
  <c r="I125" i="4"/>
  <c r="H125" i="4"/>
  <c r="G125" i="4"/>
  <c r="F125" i="4"/>
  <c r="D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J122" i="4"/>
  <c r="H122" i="4"/>
  <c r="G122" i="4"/>
  <c r="F122" i="4"/>
  <c r="E122" i="4"/>
  <c r="D122" i="4"/>
  <c r="C122" i="4"/>
  <c r="B122" i="4"/>
  <c r="W121" i="4"/>
  <c r="V121" i="4"/>
  <c r="U121" i="4"/>
  <c r="T121" i="4"/>
  <c r="S121" i="4"/>
  <c r="R121" i="4"/>
  <c r="Q121" i="4"/>
  <c r="P121" i="4"/>
  <c r="O121" i="4"/>
  <c r="N121" i="4"/>
  <c r="M121" i="4"/>
  <c r="K121" i="4"/>
  <c r="J121" i="4"/>
  <c r="H121" i="4"/>
  <c r="E121" i="4"/>
  <c r="D121" i="4"/>
  <c r="C121" i="4"/>
  <c r="B121" i="4"/>
  <c r="W120" i="4"/>
  <c r="V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C120" i="4"/>
  <c r="B120" i="4"/>
  <c r="V119" i="4"/>
  <c r="T119" i="4"/>
  <c r="S119" i="4"/>
  <c r="P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W118" i="4"/>
  <c r="V118" i="4"/>
  <c r="U118" i="4"/>
  <c r="S118" i="4"/>
  <c r="R118" i="4"/>
  <c r="P118" i="4"/>
  <c r="M118" i="4"/>
  <c r="K118" i="4"/>
  <c r="J118" i="4"/>
  <c r="G118" i="4"/>
  <c r="F118" i="4"/>
  <c r="E118" i="4"/>
  <c r="D118" i="4"/>
  <c r="C118" i="4"/>
  <c r="B118" i="4"/>
  <c r="W117" i="4"/>
  <c r="V117" i="4"/>
  <c r="U117" i="4"/>
  <c r="T117" i="4"/>
  <c r="S117" i="4"/>
  <c r="R117" i="4"/>
  <c r="Q117" i="4"/>
  <c r="P117" i="4"/>
  <c r="O117" i="4"/>
  <c r="M117" i="4"/>
  <c r="L117" i="4"/>
  <c r="J117" i="4"/>
  <c r="H117" i="4"/>
  <c r="G117" i="4"/>
  <c r="E117" i="4"/>
  <c r="D117" i="4"/>
  <c r="W111" i="4"/>
  <c r="V111" i="4"/>
  <c r="U111" i="4"/>
  <c r="M111" i="4"/>
  <c r="H111" i="4"/>
  <c r="G111" i="4"/>
  <c r="F111" i="4"/>
  <c r="E111" i="4"/>
  <c r="C111" i="4"/>
  <c r="B111" i="4"/>
  <c r="W109" i="4"/>
  <c r="D109" i="4"/>
  <c r="W106" i="4"/>
  <c r="U106" i="4"/>
  <c r="S106" i="4"/>
  <c r="Q106" i="4"/>
  <c r="N106" i="4"/>
  <c r="L106" i="4"/>
  <c r="K106" i="4"/>
  <c r="I106" i="4"/>
  <c r="H106" i="4"/>
  <c r="D106" i="4"/>
  <c r="B106" i="4"/>
  <c r="F105" i="4"/>
  <c r="N103" i="4"/>
  <c r="L103" i="4"/>
  <c r="J103" i="4"/>
  <c r="H103" i="4"/>
  <c r="G103" i="4"/>
  <c r="F103" i="4"/>
  <c r="E103" i="4"/>
  <c r="D103" i="4"/>
  <c r="C103" i="4"/>
  <c r="W95" i="4"/>
  <c r="V95" i="4"/>
  <c r="U95" i="4"/>
  <c r="T95" i="4"/>
  <c r="S95" i="4"/>
  <c r="S94" i="4" s="1"/>
  <c r="R95" i="4"/>
  <c r="Q95" i="4"/>
  <c r="P95" i="4"/>
  <c r="P94" i="4" s="1"/>
  <c r="O95" i="4"/>
  <c r="O94" i="4" s="1"/>
  <c r="N95" i="4"/>
  <c r="N94" i="4" s="1"/>
  <c r="M95" i="4"/>
  <c r="L95" i="4"/>
  <c r="K95" i="4"/>
  <c r="K94" i="4" s="1"/>
  <c r="J95" i="4"/>
  <c r="I95" i="4"/>
  <c r="H95" i="4"/>
  <c r="H94" i="4" s="1"/>
  <c r="G95" i="4"/>
  <c r="F95" i="4"/>
  <c r="E95" i="4"/>
  <c r="D95" i="4"/>
  <c r="C95" i="4"/>
  <c r="B95" i="4"/>
  <c r="K88" i="4"/>
  <c r="W88" i="4"/>
  <c r="G88" i="4"/>
  <c r="D88" i="4"/>
  <c r="W94" i="4"/>
  <c r="V94" i="4"/>
  <c r="G94" i="4"/>
  <c r="F94" i="4"/>
  <c r="C94" i="4"/>
  <c r="W78" i="4"/>
  <c r="W151" i="4" s="1"/>
  <c r="V78" i="4"/>
  <c r="U78" i="4"/>
  <c r="U151" i="4" s="1"/>
  <c r="T78" i="4"/>
  <c r="T151" i="4" s="1"/>
  <c r="S78" i="4"/>
  <c r="S151" i="4" s="1"/>
  <c r="R78" i="4"/>
  <c r="Q78" i="4"/>
  <c r="P78" i="4"/>
  <c r="P151" i="4" s="1"/>
  <c r="O78" i="4"/>
  <c r="N78" i="4"/>
  <c r="M78" i="4"/>
  <c r="L78" i="4"/>
  <c r="L151" i="4" s="1"/>
  <c r="K78" i="4"/>
  <c r="K151" i="4" s="1"/>
  <c r="J78" i="4"/>
  <c r="I78" i="4"/>
  <c r="H78" i="4"/>
  <c r="G78" i="4"/>
  <c r="G151" i="4" s="1"/>
  <c r="F78" i="4"/>
  <c r="E78" i="4"/>
  <c r="D78" i="4"/>
  <c r="C78" i="4"/>
  <c r="B78" i="4"/>
  <c r="W77" i="4"/>
  <c r="V77" i="4"/>
  <c r="U77" i="4"/>
  <c r="T77" i="4"/>
  <c r="S77" i="4"/>
  <c r="R77" i="4"/>
  <c r="Q77" i="4"/>
  <c r="Q150" i="4" s="1"/>
  <c r="P77" i="4"/>
  <c r="O77" i="4"/>
  <c r="N77" i="4"/>
  <c r="N150" i="4" s="1"/>
  <c r="M77" i="4"/>
  <c r="M150" i="4" s="1"/>
  <c r="L77" i="4"/>
  <c r="K77" i="4"/>
  <c r="J77" i="4"/>
  <c r="J150" i="4" s="1"/>
  <c r="I77" i="4"/>
  <c r="I150" i="4" s="1"/>
  <c r="H77" i="4"/>
  <c r="G77" i="4"/>
  <c r="F77" i="4"/>
  <c r="E77" i="4"/>
  <c r="E150" i="4" s="1"/>
  <c r="D77" i="4"/>
  <c r="C77" i="4"/>
  <c r="B77" i="4"/>
  <c r="B150" i="4" s="1"/>
  <c r="W76" i="4"/>
  <c r="W149" i="4" s="1"/>
  <c r="V76" i="4"/>
  <c r="U76" i="4"/>
  <c r="T76" i="4"/>
  <c r="T149" i="4" s="1"/>
  <c r="S76" i="4"/>
  <c r="S149" i="4" s="1"/>
  <c r="R76" i="4"/>
  <c r="Q76" i="4"/>
  <c r="P76" i="4"/>
  <c r="P149" i="4" s="1"/>
  <c r="O76" i="4"/>
  <c r="O149" i="4" s="1"/>
  <c r="N76" i="4"/>
  <c r="M76" i="4"/>
  <c r="L76" i="4"/>
  <c r="L149" i="4" s="1"/>
  <c r="K76" i="4"/>
  <c r="K149" i="4" s="1"/>
  <c r="J76" i="4"/>
  <c r="I76" i="4"/>
  <c r="H76" i="4"/>
  <c r="G76" i="4"/>
  <c r="F76" i="4"/>
  <c r="E76" i="4"/>
  <c r="D76" i="4"/>
  <c r="C76" i="4"/>
  <c r="B76" i="4"/>
  <c r="W75" i="4"/>
  <c r="V75" i="4"/>
  <c r="V148" i="4" s="1"/>
  <c r="U75" i="4"/>
  <c r="U148" i="4" s="1"/>
  <c r="T75" i="4"/>
  <c r="S75" i="4"/>
  <c r="R75" i="4"/>
  <c r="Q75" i="4"/>
  <c r="Q148" i="4" s="1"/>
  <c r="P75" i="4"/>
  <c r="O75" i="4"/>
  <c r="N75" i="4"/>
  <c r="M75" i="4"/>
  <c r="L75" i="4"/>
  <c r="K75" i="4"/>
  <c r="J75" i="4"/>
  <c r="I75" i="4"/>
  <c r="I148" i="4" s="1"/>
  <c r="H75" i="4"/>
  <c r="G75" i="4"/>
  <c r="F75" i="4"/>
  <c r="E75" i="4"/>
  <c r="D75" i="4"/>
  <c r="C75" i="4"/>
  <c r="B75" i="4"/>
  <c r="W74" i="4"/>
  <c r="V74" i="4"/>
  <c r="U74" i="4"/>
  <c r="T74" i="4"/>
  <c r="S74" i="4"/>
  <c r="S147" i="4" s="1"/>
  <c r="R74" i="4"/>
  <c r="Q74" i="4"/>
  <c r="P74" i="4"/>
  <c r="P147" i="4" s="1"/>
  <c r="O74" i="4"/>
  <c r="N74" i="4"/>
  <c r="M74" i="4"/>
  <c r="M147" i="4" s="1"/>
  <c r="L74" i="4"/>
  <c r="L147" i="4" s="1"/>
  <c r="K74" i="4"/>
  <c r="K147" i="4" s="1"/>
  <c r="J74" i="4"/>
  <c r="I74" i="4"/>
  <c r="H74" i="4"/>
  <c r="H147" i="4" s="1"/>
  <c r="G74" i="4"/>
  <c r="G147" i="4" s="1"/>
  <c r="F74" i="4"/>
  <c r="E74" i="4"/>
  <c r="D74" i="4"/>
  <c r="D147" i="4" s="1"/>
  <c r="C74" i="4"/>
  <c r="B74" i="4"/>
  <c r="W73" i="4"/>
  <c r="V73" i="4"/>
  <c r="V146" i="4" s="1"/>
  <c r="U73" i="4"/>
  <c r="U146" i="4" s="1"/>
  <c r="T73" i="4"/>
  <c r="S73" i="4"/>
  <c r="R73" i="4"/>
  <c r="R146" i="4" s="1"/>
  <c r="Q73" i="4"/>
  <c r="Q146" i="4" s="1"/>
  <c r="P73" i="4"/>
  <c r="O73" i="4"/>
  <c r="N73" i="4"/>
  <c r="N146" i="4" s="1"/>
  <c r="M73" i="4"/>
  <c r="M146" i="4" s="1"/>
  <c r="L73" i="4"/>
  <c r="K73" i="4"/>
  <c r="J73" i="4"/>
  <c r="J146" i="4" s="1"/>
  <c r="I73" i="4"/>
  <c r="I146" i="4" s="1"/>
  <c r="H73" i="4"/>
  <c r="G73" i="4"/>
  <c r="F73" i="4"/>
  <c r="E73" i="4"/>
  <c r="D73" i="4"/>
  <c r="C73" i="4"/>
  <c r="B73" i="4"/>
  <c r="W72" i="4"/>
  <c r="W145" i="4" s="1"/>
  <c r="V72" i="4"/>
  <c r="U72" i="4"/>
  <c r="T72" i="4"/>
  <c r="S72" i="4"/>
  <c r="R72" i="4"/>
  <c r="P72" i="4"/>
  <c r="O72" i="4"/>
  <c r="M72" i="4"/>
  <c r="L72" i="4"/>
  <c r="I72" i="4"/>
  <c r="G72" i="4"/>
  <c r="G145" i="4" s="1"/>
  <c r="E72" i="4"/>
  <c r="C72" i="4"/>
  <c r="C145" i="4" s="1"/>
  <c r="B72" i="4"/>
  <c r="V71" i="4"/>
  <c r="U71" i="4"/>
  <c r="U144" i="4" s="1"/>
  <c r="S71" i="4"/>
  <c r="R71" i="4"/>
  <c r="R144" i="4" s="1"/>
  <c r="Q71" i="4"/>
  <c r="Q144" i="4" s="1"/>
  <c r="P71" i="4"/>
  <c r="P144" i="4" s="1"/>
  <c r="O71" i="4"/>
  <c r="O144" i="4" s="1"/>
  <c r="N71" i="4"/>
  <c r="M71" i="4"/>
  <c r="L71" i="4"/>
  <c r="J71" i="4"/>
  <c r="I71" i="4"/>
  <c r="G71" i="4"/>
  <c r="F71" i="4"/>
  <c r="C71" i="4"/>
  <c r="W70" i="4"/>
  <c r="W143" i="4" s="1"/>
  <c r="V70" i="4"/>
  <c r="U70" i="4"/>
  <c r="T70" i="4"/>
  <c r="T143" i="4" s="1"/>
  <c r="S70" i="4"/>
  <c r="S143" i="4" s="1"/>
  <c r="R70" i="4"/>
  <c r="Q70" i="4"/>
  <c r="P70" i="4"/>
  <c r="O70" i="4"/>
  <c r="O143" i="4" s="1"/>
  <c r="M70" i="4"/>
  <c r="L70" i="4"/>
  <c r="L143" i="4" s="1"/>
  <c r="J70" i="4"/>
  <c r="I70" i="4"/>
  <c r="H70" i="4"/>
  <c r="G70" i="4"/>
  <c r="F70" i="4"/>
  <c r="D70" i="4"/>
  <c r="C70" i="4"/>
  <c r="U69" i="4"/>
  <c r="J69" i="4"/>
  <c r="P68" i="4"/>
  <c r="P141" i="4" s="1"/>
  <c r="O68" i="4"/>
  <c r="N68" i="4"/>
  <c r="L68" i="4"/>
  <c r="L141" i="4" s="1"/>
  <c r="I68" i="4"/>
  <c r="E68" i="4"/>
  <c r="C68" i="4"/>
  <c r="B68" i="4"/>
  <c r="B141" i="4" s="1"/>
  <c r="W67" i="4"/>
  <c r="V67" i="4"/>
  <c r="U67" i="4"/>
  <c r="T67" i="4"/>
  <c r="S67" i="4"/>
  <c r="Q67" i="4"/>
  <c r="K67" i="4"/>
  <c r="J67" i="4"/>
  <c r="J140" i="4" s="1"/>
  <c r="I67" i="4"/>
  <c r="H67" i="4"/>
  <c r="F67" i="4"/>
  <c r="F140" i="4" s="1"/>
  <c r="U66" i="4"/>
  <c r="Q66" i="4"/>
  <c r="P66" i="4"/>
  <c r="O66" i="4"/>
  <c r="N66" i="4"/>
  <c r="M66" i="4"/>
  <c r="K66" i="4"/>
  <c r="J66" i="4"/>
  <c r="I66" i="4"/>
  <c r="H66" i="4"/>
  <c r="H139" i="4" s="1"/>
  <c r="G66" i="4"/>
  <c r="F66" i="4"/>
  <c r="E66" i="4"/>
  <c r="D66" i="4"/>
  <c r="D139" i="4" s="1"/>
  <c r="C66" i="4"/>
  <c r="W64" i="4"/>
  <c r="W137" i="4" s="1"/>
  <c r="V64" i="4"/>
  <c r="T64" i="4"/>
  <c r="S64" i="4"/>
  <c r="S137" i="4" s="1"/>
  <c r="R64" i="4"/>
  <c r="Q64" i="4"/>
  <c r="P64" i="4"/>
  <c r="O64" i="4"/>
  <c r="O137" i="4" s="1"/>
  <c r="N64" i="4"/>
  <c r="M64" i="4"/>
  <c r="L64" i="4"/>
  <c r="J64" i="4"/>
  <c r="I64" i="4"/>
  <c r="H64" i="4"/>
  <c r="G64" i="4"/>
  <c r="F64" i="4"/>
  <c r="B64" i="4"/>
  <c r="Q63" i="4"/>
  <c r="Q136" i="4" s="1"/>
  <c r="P63" i="4"/>
  <c r="N63" i="4"/>
  <c r="L63" i="4"/>
  <c r="K63" i="4"/>
  <c r="J63" i="4"/>
  <c r="I63" i="4"/>
  <c r="I136" i="4" s="1"/>
  <c r="H63" i="4"/>
  <c r="G63" i="4"/>
  <c r="F63" i="4"/>
  <c r="D63" i="4"/>
  <c r="C63" i="4"/>
  <c r="B63" i="4"/>
  <c r="O60" i="4"/>
  <c r="O133" i="4" s="1"/>
  <c r="I60" i="4"/>
  <c r="G60" i="4"/>
  <c r="G133" i="4" s="1"/>
  <c r="F60" i="4"/>
  <c r="E60" i="4"/>
  <c r="D60" i="4"/>
  <c r="C60" i="4"/>
  <c r="W59" i="4"/>
  <c r="U59" i="4"/>
  <c r="C59" i="4"/>
  <c r="U58" i="4"/>
  <c r="T58" i="4"/>
  <c r="S58" i="4"/>
  <c r="Q58" i="4"/>
  <c r="P58" i="4"/>
  <c r="O58" i="4"/>
  <c r="J58" i="4"/>
  <c r="D58" i="4"/>
  <c r="C58" i="4"/>
  <c r="B58" i="4"/>
  <c r="W56" i="4"/>
  <c r="W131" i="4" s="1"/>
  <c r="V56" i="4"/>
  <c r="V131" i="4" s="1"/>
  <c r="U56" i="4"/>
  <c r="U131" i="4" s="1"/>
  <c r="K56" i="4"/>
  <c r="K131" i="4" s="1"/>
  <c r="W54" i="4"/>
  <c r="V54" i="4"/>
  <c r="T54" i="4"/>
  <c r="O54" i="4"/>
  <c r="N54" i="4"/>
  <c r="M54" i="4"/>
  <c r="L54" i="4"/>
  <c r="I54" i="4"/>
  <c r="G54" i="4"/>
  <c r="F54" i="4"/>
  <c r="E54" i="4"/>
  <c r="B54" i="4"/>
  <c r="Q53" i="4"/>
  <c r="N53" i="4"/>
  <c r="M53" i="4"/>
  <c r="K53" i="4"/>
  <c r="I53" i="4"/>
  <c r="H53" i="4"/>
  <c r="G53" i="4"/>
  <c r="F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V151" i="4" s="1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F151" i="4" s="1"/>
  <c r="E26" i="4"/>
  <c r="E151" i="4" s="1"/>
  <c r="D26" i="4"/>
  <c r="C26" i="4"/>
  <c r="B26" i="4"/>
  <c r="W25" i="4"/>
  <c r="V25" i="4"/>
  <c r="U25" i="4"/>
  <c r="T25" i="4"/>
  <c r="T150" i="4" s="1"/>
  <c r="S25" i="4"/>
  <c r="S150" i="4" s="1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C150" i="4" s="1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J149" i="4" s="1"/>
  <c r="I24" i="4"/>
  <c r="I149" i="4" s="1"/>
  <c r="H24" i="4"/>
  <c r="G24" i="4"/>
  <c r="F24" i="4"/>
  <c r="E24" i="4"/>
  <c r="D24" i="4"/>
  <c r="C24" i="4"/>
  <c r="B24" i="4"/>
  <c r="B149" i="4" s="1"/>
  <c r="W23" i="4"/>
  <c r="W148" i="4" s="1"/>
  <c r="V23" i="4"/>
  <c r="U23" i="4"/>
  <c r="T23" i="4"/>
  <c r="S23" i="4"/>
  <c r="R23" i="4"/>
  <c r="Q23" i="4"/>
  <c r="P23" i="4"/>
  <c r="P148" i="4" s="1"/>
  <c r="O23" i="4"/>
  <c r="O148" i="4" s="1"/>
  <c r="N23" i="4"/>
  <c r="M23" i="4"/>
  <c r="L23" i="4"/>
  <c r="K23" i="4"/>
  <c r="J23" i="4"/>
  <c r="I23" i="4"/>
  <c r="H23" i="4"/>
  <c r="H148" i="4" s="1"/>
  <c r="G23" i="4"/>
  <c r="G148" i="4" s="1"/>
  <c r="F23" i="4"/>
  <c r="E23" i="4"/>
  <c r="D23" i="4"/>
  <c r="C23" i="4"/>
  <c r="B23" i="4"/>
  <c r="W22" i="4"/>
  <c r="V22" i="4"/>
  <c r="V147" i="4" s="1"/>
  <c r="U22" i="4"/>
  <c r="U147" i="4" s="1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E147" i="4" s="1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D146" i="4" s="1"/>
  <c r="C21" i="4"/>
  <c r="C146" i="4" s="1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G144" i="4" s="1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F143" i="4" s="1"/>
  <c r="E18" i="4"/>
  <c r="D18" i="4"/>
  <c r="C18" i="4"/>
  <c r="B18" i="4"/>
  <c r="W17" i="4"/>
  <c r="U17" i="4"/>
  <c r="T17" i="4"/>
  <c r="S17" i="4"/>
  <c r="R17" i="4"/>
  <c r="Q17" i="4"/>
  <c r="P17" i="4"/>
  <c r="O17" i="4"/>
  <c r="N17" i="4"/>
  <c r="M17" i="4"/>
  <c r="K17" i="4"/>
  <c r="J17" i="4"/>
  <c r="I17" i="4"/>
  <c r="H17" i="4"/>
  <c r="G17" i="4"/>
  <c r="E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U139" i="4" s="1"/>
  <c r="T14" i="4"/>
  <c r="S14" i="4"/>
  <c r="R14" i="4"/>
  <c r="Q14" i="4"/>
  <c r="P14" i="4"/>
  <c r="O14" i="4"/>
  <c r="N14" i="4"/>
  <c r="N139" i="4" s="1"/>
  <c r="M14" i="4"/>
  <c r="M139" i="4" s="1"/>
  <c r="L14" i="4"/>
  <c r="K14" i="4"/>
  <c r="J14" i="4"/>
  <c r="I14" i="4"/>
  <c r="H14" i="4"/>
  <c r="G14" i="4"/>
  <c r="F14" i="4"/>
  <c r="E14" i="4"/>
  <c r="D14" i="4"/>
  <c r="C14" i="4"/>
  <c r="B14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G13" i="4"/>
  <c r="F13" i="4"/>
  <c r="E13" i="4"/>
  <c r="D13" i="4"/>
  <c r="C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B137" i="4" s="1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U9" i="4"/>
  <c r="T9" i="4"/>
  <c r="S9" i="4"/>
  <c r="P9" i="4"/>
  <c r="N9" i="4"/>
  <c r="M9" i="4"/>
  <c r="L9" i="4"/>
  <c r="K9" i="4"/>
  <c r="H9" i="4"/>
  <c r="F9" i="4"/>
  <c r="E9" i="4"/>
  <c r="D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T7" i="4"/>
  <c r="S7" i="4"/>
  <c r="R7" i="4"/>
  <c r="Q7" i="4"/>
  <c r="P7" i="4"/>
  <c r="O7" i="4"/>
  <c r="N7" i="4"/>
  <c r="M7" i="4"/>
  <c r="J7" i="4"/>
  <c r="I7" i="4"/>
  <c r="H7" i="4"/>
  <c r="G7" i="4"/>
  <c r="F7" i="4"/>
  <c r="E7" i="4"/>
  <c r="D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U5" i="4"/>
  <c r="T5" i="4"/>
  <c r="N5" i="4"/>
  <c r="M5" i="4"/>
  <c r="L5" i="4"/>
  <c r="J5" i="4"/>
  <c r="H5" i="4"/>
  <c r="G5" i="4"/>
  <c r="F5" i="4"/>
  <c r="E5" i="4"/>
  <c r="D5" i="4"/>
  <c r="C5" i="4"/>
  <c r="B5" i="4"/>
  <c r="W4" i="4"/>
  <c r="V4" i="4"/>
  <c r="U4" i="4"/>
  <c r="T4" i="4"/>
  <c r="S4" i="4"/>
  <c r="R4" i="4"/>
  <c r="Q4" i="4"/>
  <c r="P4" i="4"/>
  <c r="O4" i="4"/>
  <c r="N4" i="4"/>
  <c r="M4" i="4"/>
  <c r="L4" i="4"/>
  <c r="J4" i="4"/>
  <c r="M3" i="4"/>
  <c r="F3" i="4"/>
  <c r="D3" i="4"/>
  <c r="C3" i="4"/>
  <c r="A1" i="4"/>
  <c r="B28" i="2"/>
  <c r="B6" i="2"/>
  <c r="B23" i="2"/>
  <c r="B4" i="2"/>
  <c r="B61" i="2"/>
  <c r="B51" i="2"/>
  <c r="B48" i="2"/>
  <c r="B33" i="2"/>
  <c r="B15" i="2"/>
  <c r="B20" i="2"/>
  <c r="B31" i="2"/>
  <c r="B35" i="2"/>
  <c r="B58" i="2"/>
  <c r="B30" i="2"/>
  <c r="B56" i="2"/>
  <c r="B53" i="2"/>
  <c r="B8" i="2"/>
  <c r="B60" i="2"/>
  <c r="B36" i="2"/>
  <c r="B10" i="2"/>
  <c r="B43" i="2"/>
  <c r="B49" i="2"/>
  <c r="B50" i="2"/>
  <c r="B11" i="2"/>
  <c r="B26" i="2"/>
  <c r="B46" i="2"/>
  <c r="B24" i="2"/>
  <c r="B21" i="2"/>
  <c r="B39" i="2"/>
  <c r="B45" i="2"/>
  <c r="B40" i="2"/>
  <c r="B55" i="2"/>
  <c r="B14" i="2"/>
  <c r="B34" i="2"/>
  <c r="B29" i="2"/>
  <c r="B18" i="2"/>
  <c r="B13" i="2"/>
  <c r="B19" i="2"/>
  <c r="B38" i="2"/>
  <c r="B44" i="2"/>
  <c r="B9" i="2"/>
  <c r="B54" i="2"/>
  <c r="B25" i="2"/>
  <c r="B16" i="2"/>
  <c r="B41" i="2"/>
  <c r="B59" i="2"/>
  <c r="B5" i="2"/>
  <c r="T80" i="51" l="1"/>
  <c r="J73" i="51"/>
  <c r="E73" i="51"/>
  <c r="Q73" i="51"/>
  <c r="H73" i="51"/>
  <c r="O73" i="51"/>
  <c r="R73" i="51"/>
  <c r="M73" i="51"/>
  <c r="V125" i="4"/>
  <c r="P73" i="51"/>
  <c r="W73" i="51"/>
  <c r="U73" i="51"/>
  <c r="B80" i="51"/>
  <c r="D80" i="51"/>
  <c r="B125" i="4"/>
  <c r="B73" i="51"/>
  <c r="C125" i="4"/>
  <c r="I73" i="51"/>
  <c r="E125" i="4"/>
  <c r="L80" i="50"/>
  <c r="M80" i="50"/>
  <c r="O80" i="50"/>
  <c r="E73" i="50"/>
  <c r="L73" i="50"/>
  <c r="B87" i="50"/>
  <c r="W80" i="50"/>
  <c r="C87" i="50"/>
  <c r="J73" i="50"/>
  <c r="M73" i="50"/>
  <c r="H73" i="50"/>
  <c r="T73" i="50"/>
  <c r="I73" i="50"/>
  <c r="K73" i="50"/>
  <c r="U73" i="50"/>
  <c r="P73" i="50"/>
  <c r="Q73" i="50"/>
  <c r="S73" i="50"/>
  <c r="D73" i="50"/>
  <c r="D80" i="50"/>
  <c r="E80" i="50"/>
  <c r="T105" i="49"/>
  <c r="P103" i="50"/>
  <c r="M96" i="49"/>
  <c r="Q103" i="50"/>
  <c r="U87" i="49"/>
  <c r="V87" i="49"/>
  <c r="H73" i="49"/>
  <c r="V103" i="50"/>
  <c r="F105" i="50"/>
  <c r="C73" i="49"/>
  <c r="I73" i="49"/>
  <c r="D73" i="49"/>
  <c r="F73" i="49"/>
  <c r="G73" i="49"/>
  <c r="H103" i="51"/>
  <c r="N104" i="51"/>
  <c r="P73" i="49"/>
  <c r="B103" i="50"/>
  <c r="N105" i="50"/>
  <c r="I103" i="51"/>
  <c r="O104" i="51"/>
  <c r="K73" i="49"/>
  <c r="Q73" i="49"/>
  <c r="J103" i="51"/>
  <c r="P104" i="51"/>
  <c r="V105" i="51"/>
  <c r="L73" i="49"/>
  <c r="K103" i="51"/>
  <c r="Q104" i="51"/>
  <c r="W105" i="51"/>
  <c r="L103" i="51"/>
  <c r="N73" i="49"/>
  <c r="M103" i="51"/>
  <c r="O73" i="49"/>
  <c r="N103" i="51"/>
  <c r="H103" i="50"/>
  <c r="T105" i="50"/>
  <c r="O103" i="51"/>
  <c r="I103" i="50"/>
  <c r="U105" i="50"/>
  <c r="P103" i="51"/>
  <c r="V104" i="51"/>
  <c r="J103" i="50"/>
  <c r="V105" i="50"/>
  <c r="Q103" i="51"/>
  <c r="W104" i="51"/>
  <c r="S73" i="49"/>
  <c r="K103" i="50"/>
  <c r="Q104" i="50"/>
  <c r="R103" i="51"/>
  <c r="B105" i="51"/>
  <c r="H151" i="4"/>
  <c r="O151" i="4"/>
  <c r="M125" i="4"/>
  <c r="U96" i="49"/>
  <c r="M151" i="4"/>
  <c r="N151" i="4"/>
  <c r="C151" i="4"/>
  <c r="D151" i="4"/>
  <c r="E96" i="49"/>
  <c r="Q52" i="47"/>
  <c r="O52" i="47"/>
  <c r="M52" i="47"/>
  <c r="R52" i="47"/>
  <c r="U52" i="47"/>
  <c r="I52" i="47"/>
  <c r="D52" i="47"/>
  <c r="G52" i="47"/>
  <c r="B52" i="47"/>
  <c r="F52" i="46"/>
  <c r="R52" i="46"/>
  <c r="G52" i="46"/>
  <c r="C52" i="46"/>
  <c r="D52" i="46"/>
  <c r="E52" i="46"/>
  <c r="N52" i="46"/>
  <c r="O52" i="46"/>
  <c r="L52" i="46"/>
  <c r="M52" i="46"/>
  <c r="W52" i="46"/>
  <c r="S52" i="46"/>
  <c r="T52" i="46"/>
  <c r="J52" i="46"/>
  <c r="U52" i="46"/>
  <c r="H52" i="46"/>
  <c r="I52" i="46"/>
  <c r="C52" i="45"/>
  <c r="E52" i="45"/>
  <c r="K52" i="45"/>
  <c r="T77" i="45"/>
  <c r="Q69" i="45"/>
  <c r="I52" i="45"/>
  <c r="M52" i="45"/>
  <c r="S52" i="45"/>
  <c r="G60" i="45"/>
  <c r="Q52" i="45"/>
  <c r="P52" i="45"/>
  <c r="H52" i="45"/>
  <c r="O60" i="45"/>
  <c r="W60" i="45"/>
  <c r="U52" i="45"/>
  <c r="G69" i="45"/>
  <c r="T69" i="45"/>
  <c r="F150" i="4"/>
  <c r="D39" i="4"/>
  <c r="R69" i="45"/>
  <c r="C69" i="45"/>
  <c r="R150" i="4"/>
  <c r="U150" i="4"/>
  <c r="B69" i="45"/>
  <c r="V150" i="4"/>
  <c r="L150" i="4"/>
  <c r="I69" i="45"/>
  <c r="D150" i="4"/>
  <c r="H63" i="43"/>
  <c r="G72" i="43"/>
  <c r="H72" i="43"/>
  <c r="L63" i="43"/>
  <c r="R63" i="43"/>
  <c r="I72" i="43"/>
  <c r="P63" i="43"/>
  <c r="G63" i="43"/>
  <c r="T63" i="43"/>
  <c r="Q123" i="4"/>
  <c r="B63" i="43"/>
  <c r="O63" i="43"/>
  <c r="W63" i="43"/>
  <c r="D63" i="43"/>
  <c r="J63" i="43"/>
  <c r="S63" i="42"/>
  <c r="J63" i="42"/>
  <c r="R90" i="42"/>
  <c r="W63" i="42"/>
  <c r="H63" i="42"/>
  <c r="E63" i="42"/>
  <c r="F63" i="42"/>
  <c r="R63" i="42"/>
  <c r="C63" i="42"/>
  <c r="D63" i="42"/>
  <c r="P63" i="42"/>
  <c r="G63" i="42"/>
  <c r="M63" i="42"/>
  <c r="N63" i="42"/>
  <c r="K63" i="42"/>
  <c r="L63" i="42"/>
  <c r="D72" i="42"/>
  <c r="O63" i="42"/>
  <c r="U63" i="42"/>
  <c r="V63" i="42"/>
  <c r="M72" i="41"/>
  <c r="N63" i="41"/>
  <c r="N72" i="41"/>
  <c r="T90" i="42"/>
  <c r="R63" i="41"/>
  <c r="W72" i="41"/>
  <c r="V90" i="42"/>
  <c r="C63" i="41"/>
  <c r="W90" i="42"/>
  <c r="R81" i="41"/>
  <c r="L90" i="43"/>
  <c r="V63" i="41"/>
  <c r="W63" i="41"/>
  <c r="O90" i="43"/>
  <c r="P90" i="43"/>
  <c r="W90" i="43"/>
  <c r="Q90" i="43"/>
  <c r="R90" i="43"/>
  <c r="K63" i="41"/>
  <c r="L90" i="41"/>
  <c r="T90" i="43"/>
  <c r="T90" i="41"/>
  <c r="E90" i="42"/>
  <c r="B63" i="41"/>
  <c r="H63" i="41"/>
  <c r="I63" i="41"/>
  <c r="U63" i="41"/>
  <c r="F63" i="41"/>
  <c r="G63" i="41"/>
  <c r="S63" i="41"/>
  <c r="L90" i="42"/>
  <c r="M90" i="42"/>
  <c r="J63" i="41"/>
  <c r="P63" i="41"/>
  <c r="N90" i="42"/>
  <c r="B90" i="43"/>
  <c r="Q63" i="41"/>
  <c r="F72" i="41"/>
  <c r="O90" i="42"/>
  <c r="B90" i="42"/>
  <c r="D90" i="43"/>
  <c r="F81" i="41"/>
  <c r="D81" i="41"/>
  <c r="E81" i="41"/>
  <c r="Q81" i="41"/>
  <c r="N81" i="41"/>
  <c r="O81" i="41"/>
  <c r="L81" i="41"/>
  <c r="M81" i="41"/>
  <c r="V81" i="41"/>
  <c r="B81" i="41"/>
  <c r="W81" i="41"/>
  <c r="D149" i="4"/>
  <c r="T81" i="41"/>
  <c r="U81" i="41"/>
  <c r="Q149" i="4"/>
  <c r="R149" i="4"/>
  <c r="C149" i="4"/>
  <c r="G149" i="4"/>
  <c r="H149" i="4"/>
  <c r="J81" i="41"/>
  <c r="I81" i="41"/>
  <c r="M51" i="39"/>
  <c r="C78" i="39"/>
  <c r="O80" i="39"/>
  <c r="N51" i="39"/>
  <c r="B51" i="39"/>
  <c r="U51" i="39"/>
  <c r="V51" i="39"/>
  <c r="L51" i="39"/>
  <c r="J51" i="39"/>
  <c r="I122" i="4"/>
  <c r="G51" i="39"/>
  <c r="K122" i="4"/>
  <c r="S78" i="39"/>
  <c r="H51" i="39"/>
  <c r="T51" i="39"/>
  <c r="L122" i="4"/>
  <c r="M122" i="4"/>
  <c r="E51" i="39"/>
  <c r="G80" i="39"/>
  <c r="F51" i="39"/>
  <c r="R51" i="39"/>
  <c r="P51" i="38"/>
  <c r="T51" i="38"/>
  <c r="W51" i="38"/>
  <c r="F51" i="38"/>
  <c r="I57" i="38"/>
  <c r="I51" i="38"/>
  <c r="J57" i="38"/>
  <c r="D51" i="38"/>
  <c r="G51" i="38"/>
  <c r="H51" i="38"/>
  <c r="S79" i="38"/>
  <c r="Q51" i="38"/>
  <c r="L51" i="38"/>
  <c r="S60" i="37"/>
  <c r="T60" i="37"/>
  <c r="S79" i="37"/>
  <c r="E80" i="37"/>
  <c r="O57" i="37"/>
  <c r="T79" i="38"/>
  <c r="D51" i="37"/>
  <c r="P57" i="37"/>
  <c r="E51" i="37"/>
  <c r="Q51" i="37"/>
  <c r="Q57" i="37"/>
  <c r="F51" i="37"/>
  <c r="W57" i="37"/>
  <c r="G51" i="37"/>
  <c r="H51" i="37"/>
  <c r="L51" i="37"/>
  <c r="G80" i="38"/>
  <c r="M51" i="37"/>
  <c r="N51" i="37"/>
  <c r="O51" i="37"/>
  <c r="D79" i="38"/>
  <c r="P51" i="37"/>
  <c r="E79" i="38"/>
  <c r="D63" i="37"/>
  <c r="E63" i="37"/>
  <c r="L63" i="37"/>
  <c r="B78" i="37"/>
  <c r="B72" i="37" s="1"/>
  <c r="B78" i="38"/>
  <c r="T51" i="37"/>
  <c r="U51" i="37"/>
  <c r="T63" i="37"/>
  <c r="V51" i="37"/>
  <c r="Q78" i="37"/>
  <c r="K79" i="38"/>
  <c r="W51" i="37"/>
  <c r="R78" i="37"/>
  <c r="R148" i="4"/>
  <c r="B148" i="4"/>
  <c r="E148" i="4"/>
  <c r="F148" i="4"/>
  <c r="J148" i="4"/>
  <c r="M148" i="4"/>
  <c r="N148" i="4"/>
  <c r="C30" i="4"/>
  <c r="U51" i="35"/>
  <c r="N51" i="35"/>
  <c r="T51" i="35"/>
  <c r="P51" i="35"/>
  <c r="W51" i="35"/>
  <c r="E51" i="35"/>
  <c r="F51" i="35"/>
  <c r="D51" i="35"/>
  <c r="I121" i="4"/>
  <c r="L51" i="35"/>
  <c r="M51" i="35"/>
  <c r="L121" i="4"/>
  <c r="I51" i="34"/>
  <c r="N57" i="34"/>
  <c r="B51" i="34"/>
  <c r="E51" i="34"/>
  <c r="Q51" i="34"/>
  <c r="O57" i="34"/>
  <c r="G51" i="34"/>
  <c r="R51" i="34"/>
  <c r="V57" i="34"/>
  <c r="M51" i="34"/>
  <c r="O51" i="34"/>
  <c r="J51" i="34"/>
  <c r="U51" i="34"/>
  <c r="C63" i="34"/>
  <c r="F51" i="33"/>
  <c r="D80" i="33"/>
  <c r="U57" i="33"/>
  <c r="E80" i="33"/>
  <c r="V57" i="33"/>
  <c r="W57" i="33"/>
  <c r="M80" i="33"/>
  <c r="L51" i="33"/>
  <c r="B80" i="34"/>
  <c r="N51" i="33"/>
  <c r="W78" i="34"/>
  <c r="T51" i="33"/>
  <c r="J80" i="34"/>
  <c r="B63" i="33"/>
  <c r="V51" i="33"/>
  <c r="C63" i="33"/>
  <c r="I63" i="33"/>
  <c r="G79" i="34"/>
  <c r="H51" i="33"/>
  <c r="J63" i="33"/>
  <c r="K63" i="33"/>
  <c r="H78" i="33"/>
  <c r="Q63" i="33"/>
  <c r="Q51" i="33"/>
  <c r="I78" i="33"/>
  <c r="B60" i="33"/>
  <c r="R63" i="33"/>
  <c r="E57" i="33"/>
  <c r="C60" i="33"/>
  <c r="S63" i="33"/>
  <c r="F78" i="34"/>
  <c r="E78" i="34"/>
  <c r="F57" i="33"/>
  <c r="J60" i="33"/>
  <c r="G78" i="34"/>
  <c r="S80" i="34"/>
  <c r="H79" i="34"/>
  <c r="G57" i="33"/>
  <c r="K60" i="33"/>
  <c r="K80" i="34"/>
  <c r="O79" i="34"/>
  <c r="D51" i="33"/>
  <c r="P51" i="33"/>
  <c r="M57" i="33"/>
  <c r="P79" i="34"/>
  <c r="O147" i="4"/>
  <c r="F147" i="4"/>
  <c r="T147" i="4"/>
  <c r="F121" i="4"/>
  <c r="G121" i="4"/>
  <c r="W147" i="4"/>
  <c r="N147" i="4"/>
  <c r="C147" i="4"/>
  <c r="M84" i="31"/>
  <c r="P84" i="31"/>
  <c r="G94" i="31"/>
  <c r="D84" i="31"/>
  <c r="U84" i="31"/>
  <c r="K84" i="31"/>
  <c r="U120" i="4"/>
  <c r="G84" i="31"/>
  <c r="S84" i="31"/>
  <c r="E84" i="31"/>
  <c r="F84" i="31"/>
  <c r="H84" i="31"/>
  <c r="R84" i="31"/>
  <c r="L84" i="30"/>
  <c r="C84" i="30"/>
  <c r="V84" i="30"/>
  <c r="G84" i="30"/>
  <c r="H84" i="30"/>
  <c r="T84" i="30"/>
  <c r="O84" i="30"/>
  <c r="P84" i="30"/>
  <c r="F84" i="30"/>
  <c r="P120" i="30"/>
  <c r="S84" i="30"/>
  <c r="D84" i="30"/>
  <c r="N119" i="30"/>
  <c r="W84" i="30"/>
  <c r="N84" i="30"/>
  <c r="S120" i="30"/>
  <c r="S84" i="29"/>
  <c r="O90" i="29"/>
  <c r="I122" i="31"/>
  <c r="E84" i="29"/>
  <c r="Q84" i="29"/>
  <c r="C122" i="30"/>
  <c r="H84" i="29"/>
  <c r="B120" i="30"/>
  <c r="J123" i="30"/>
  <c r="L84" i="29"/>
  <c r="C120" i="30"/>
  <c r="C84" i="29"/>
  <c r="F120" i="30"/>
  <c r="R123" i="30"/>
  <c r="P84" i="29"/>
  <c r="O94" i="29"/>
  <c r="M122" i="30"/>
  <c r="Q120" i="31"/>
  <c r="V94" i="29"/>
  <c r="V120" i="31"/>
  <c r="T84" i="29"/>
  <c r="C123" i="29"/>
  <c r="U84" i="29"/>
  <c r="K84" i="29"/>
  <c r="E105" i="29"/>
  <c r="K123" i="29"/>
  <c r="I99" i="29"/>
  <c r="M105" i="29"/>
  <c r="U105" i="29"/>
  <c r="N120" i="30"/>
  <c r="U122" i="30"/>
  <c r="I84" i="29"/>
  <c r="L119" i="30"/>
  <c r="R120" i="30"/>
  <c r="E38" i="28"/>
  <c r="E175" i="4" s="1"/>
  <c r="D120" i="4"/>
  <c r="K146" i="4"/>
  <c r="F120" i="4"/>
  <c r="L146" i="4"/>
  <c r="B146" i="4"/>
  <c r="S146" i="4"/>
  <c r="E146" i="4"/>
  <c r="T146" i="4"/>
  <c r="F146" i="4"/>
  <c r="D105" i="27"/>
  <c r="J126" i="27"/>
  <c r="J110" i="27"/>
  <c r="C126" i="27"/>
  <c r="V75" i="24"/>
  <c r="V172" i="4" s="1"/>
  <c r="B98" i="27"/>
  <c r="F126" i="27"/>
  <c r="R126" i="27"/>
  <c r="C98" i="27"/>
  <c r="G126" i="27"/>
  <c r="U57" i="24"/>
  <c r="U116" i="4" s="1"/>
  <c r="Q110" i="27"/>
  <c r="G110" i="27"/>
  <c r="H126" i="27"/>
  <c r="R110" i="27"/>
  <c r="U74" i="24"/>
  <c r="U171" i="4" s="1"/>
  <c r="K126" i="27"/>
  <c r="J98" i="27"/>
  <c r="P119" i="27"/>
  <c r="N126" i="27"/>
  <c r="K98" i="27"/>
  <c r="O126" i="27"/>
  <c r="E126" i="27"/>
  <c r="O110" i="27"/>
  <c r="P126" i="27"/>
  <c r="Q126" i="27"/>
  <c r="B126" i="27"/>
  <c r="O76" i="24"/>
  <c r="O173" i="4" s="1"/>
  <c r="S126" i="27"/>
  <c r="P76" i="24"/>
  <c r="P173" i="4" s="1"/>
  <c r="B110" i="27"/>
  <c r="R98" i="27"/>
  <c r="C110" i="27"/>
  <c r="V126" i="27"/>
  <c r="B57" i="24"/>
  <c r="B116" i="4" s="1"/>
  <c r="S98" i="27"/>
  <c r="I98" i="27"/>
  <c r="W126" i="27"/>
  <c r="N75" i="24"/>
  <c r="N172" i="4" s="1"/>
  <c r="T76" i="24"/>
  <c r="T173" i="4" s="1"/>
  <c r="C57" i="24"/>
  <c r="C116" i="4" s="1"/>
  <c r="I57" i="24"/>
  <c r="I116" i="4" s="1"/>
  <c r="D57" i="24"/>
  <c r="D116" i="4" s="1"/>
  <c r="M154" i="27"/>
  <c r="H126" i="26"/>
  <c r="V110" i="26"/>
  <c r="K126" i="26"/>
  <c r="L126" i="26"/>
  <c r="T110" i="26"/>
  <c r="M126" i="26"/>
  <c r="E98" i="26"/>
  <c r="U110" i="26"/>
  <c r="H98" i="26"/>
  <c r="P126" i="26"/>
  <c r="N110" i="26"/>
  <c r="W126" i="26"/>
  <c r="S126" i="26"/>
  <c r="T126" i="26"/>
  <c r="J126" i="26"/>
  <c r="F110" i="26"/>
  <c r="U126" i="26"/>
  <c r="M98" i="26"/>
  <c r="S110" i="26"/>
  <c r="V126" i="26"/>
  <c r="P98" i="26"/>
  <c r="E110" i="26"/>
  <c r="R126" i="26"/>
  <c r="G126" i="26"/>
  <c r="C126" i="26"/>
  <c r="M152" i="26"/>
  <c r="D126" i="26"/>
  <c r="L110" i="26"/>
  <c r="E126" i="26"/>
  <c r="M110" i="26"/>
  <c r="F126" i="26"/>
  <c r="H119" i="25"/>
  <c r="L143" i="26"/>
  <c r="I145" i="4"/>
  <c r="B71" i="4"/>
  <c r="B144" i="4" s="1"/>
  <c r="B52" i="24"/>
  <c r="B69" i="4" s="1"/>
  <c r="Q98" i="25"/>
  <c r="O136" i="25"/>
  <c r="H156" i="25"/>
  <c r="E154" i="26"/>
  <c r="L98" i="25"/>
  <c r="R98" i="25"/>
  <c r="D110" i="25"/>
  <c r="K98" i="25"/>
  <c r="S126" i="25"/>
  <c r="T126" i="25"/>
  <c r="L143" i="27"/>
  <c r="B154" i="27"/>
  <c r="V152" i="26"/>
  <c r="B76" i="24"/>
  <c r="B173" i="4" s="1"/>
  <c r="P98" i="25"/>
  <c r="B110" i="25"/>
  <c r="V126" i="25"/>
  <c r="T143" i="26"/>
  <c r="J154" i="26"/>
  <c r="C110" i="25"/>
  <c r="G126" i="25"/>
  <c r="H126" i="25"/>
  <c r="V152" i="27"/>
  <c r="R145" i="4"/>
  <c r="D77" i="24"/>
  <c r="D174" i="4" s="1"/>
  <c r="M154" i="26"/>
  <c r="I77" i="24"/>
  <c r="I174" i="4" s="1"/>
  <c r="T98" i="25"/>
  <c r="L110" i="25"/>
  <c r="L136" i="25"/>
  <c r="S98" i="25"/>
  <c r="E126" i="25"/>
  <c r="U67" i="24"/>
  <c r="R126" i="25"/>
  <c r="T143" i="27"/>
  <c r="J154" i="27"/>
  <c r="D68" i="24"/>
  <c r="J110" i="25"/>
  <c r="K110" i="25"/>
  <c r="C126" i="25"/>
  <c r="H76" i="24"/>
  <c r="H173" i="4" s="1"/>
  <c r="L105" i="25"/>
  <c r="H153" i="27"/>
  <c r="M143" i="4"/>
  <c r="K70" i="4"/>
  <c r="K143" i="4" s="1"/>
  <c r="W71" i="4"/>
  <c r="W144" i="4" s="1"/>
  <c r="O105" i="25"/>
  <c r="J122" i="25"/>
  <c r="U154" i="26"/>
  <c r="Q152" i="27"/>
  <c r="J76" i="24"/>
  <c r="J173" i="4" s="1"/>
  <c r="O68" i="24"/>
  <c r="F98" i="25"/>
  <c r="P105" i="25"/>
  <c r="T110" i="25"/>
  <c r="N122" i="25"/>
  <c r="D143" i="26"/>
  <c r="E154" i="27"/>
  <c r="Q105" i="25"/>
  <c r="R122" i="25"/>
  <c r="M126" i="25"/>
  <c r="J152" i="25"/>
  <c r="D72" i="4"/>
  <c r="D145" i="4" s="1"/>
  <c r="D69" i="24"/>
  <c r="T105" i="25"/>
  <c r="S122" i="25"/>
  <c r="D153" i="25"/>
  <c r="F152" i="27"/>
  <c r="R154" i="27"/>
  <c r="I98" i="25"/>
  <c r="W105" i="25"/>
  <c r="T153" i="25"/>
  <c r="D98" i="25"/>
  <c r="R110" i="25"/>
  <c r="H110" i="25"/>
  <c r="J126" i="25"/>
  <c r="D74" i="24"/>
  <c r="D171" i="4" s="1"/>
  <c r="D69" i="4"/>
  <c r="D142" i="4" s="1"/>
  <c r="V143" i="4"/>
  <c r="R57" i="24"/>
  <c r="R116" i="4" s="1"/>
  <c r="W76" i="24"/>
  <c r="W173" i="4" s="1"/>
  <c r="D136" i="25"/>
  <c r="E156" i="25"/>
  <c r="Q156" i="25"/>
  <c r="T142" i="4"/>
  <c r="E77" i="24"/>
  <c r="E174" i="4" s="1"/>
  <c r="N70" i="4"/>
  <c r="T71" i="4"/>
  <c r="P143" i="4"/>
  <c r="V144" i="4"/>
  <c r="M57" i="24"/>
  <c r="M116" i="4" s="1"/>
  <c r="G68" i="24"/>
  <c r="L77" i="24"/>
  <c r="L174" i="4" s="1"/>
  <c r="O156" i="25"/>
  <c r="H144" i="4"/>
  <c r="F77" i="24"/>
  <c r="F174" i="4" s="1"/>
  <c r="M77" i="24"/>
  <c r="M174" i="4" s="1"/>
  <c r="J156" i="25"/>
  <c r="E52" i="24"/>
  <c r="E75" i="24"/>
  <c r="E172" i="4" s="1"/>
  <c r="Q77" i="24"/>
  <c r="Q174" i="4" s="1"/>
  <c r="F75" i="24"/>
  <c r="F172" i="4" s="1"/>
  <c r="R77" i="24"/>
  <c r="R174" i="4" s="1"/>
  <c r="Q145" i="4"/>
  <c r="B142" i="4"/>
  <c r="L52" i="24"/>
  <c r="L69" i="4" s="1"/>
  <c r="L142" i="4" s="1"/>
  <c r="K57" i="24"/>
  <c r="K116" i="4" s="1"/>
  <c r="Q57" i="24"/>
  <c r="Q116" i="4" s="1"/>
  <c r="H75" i="24"/>
  <c r="H172" i="4" s="1"/>
  <c r="T77" i="24"/>
  <c r="T174" i="4" s="1"/>
  <c r="M156" i="25"/>
  <c r="C156" i="25"/>
  <c r="M52" i="24"/>
  <c r="M69" i="4" s="1"/>
  <c r="I75" i="24"/>
  <c r="I172" i="4" s="1"/>
  <c r="U77" i="24"/>
  <c r="U174" i="4" s="1"/>
  <c r="T68" i="24"/>
  <c r="N146" i="25"/>
  <c r="W156" i="25"/>
  <c r="B75" i="24"/>
  <c r="B172" i="4" s="1"/>
  <c r="N77" i="24"/>
  <c r="N174" i="4" s="1"/>
  <c r="F69" i="24"/>
  <c r="Q75" i="24"/>
  <c r="Q172" i="4" s="1"/>
  <c r="R156" i="25"/>
  <c r="H145" i="4"/>
  <c r="D71" i="4"/>
  <c r="D144" i="4" s="1"/>
  <c r="J72" i="4"/>
  <c r="J145" i="4" s="1"/>
  <c r="B117" i="4"/>
  <c r="H118" i="4"/>
  <c r="I136" i="25"/>
  <c r="K72" i="4"/>
  <c r="K145" i="4" s="1"/>
  <c r="C117" i="4"/>
  <c r="I118" i="4"/>
  <c r="S57" i="24"/>
  <c r="S116" i="4" s="1"/>
  <c r="U156" i="25"/>
  <c r="K156" i="25"/>
  <c r="L76" i="24"/>
  <c r="L173" i="4" s="1"/>
  <c r="T57" i="24"/>
  <c r="T116" i="4" s="1"/>
  <c r="N69" i="24"/>
  <c r="C76" i="24"/>
  <c r="C173" i="4" s="1"/>
  <c r="F144" i="4"/>
  <c r="L145" i="4"/>
  <c r="N143" i="4"/>
  <c r="B70" i="4"/>
  <c r="N72" i="4"/>
  <c r="Q69" i="24"/>
  <c r="I156" i="25"/>
  <c r="I144" i="4"/>
  <c r="D143" i="4"/>
  <c r="J144" i="4"/>
  <c r="P145" i="4"/>
  <c r="B145" i="4"/>
  <c r="E70" i="4"/>
  <c r="E143" i="4" s="1"/>
  <c r="K71" i="4"/>
  <c r="E3" i="4"/>
  <c r="E128" i="4" s="1"/>
  <c r="J75" i="24"/>
  <c r="J172" i="4" s="1"/>
  <c r="V77" i="24"/>
  <c r="V174" i="4" s="1"/>
  <c r="K76" i="24"/>
  <c r="K173" i="4" s="1"/>
  <c r="Q52" i="24"/>
  <c r="Q69" i="4" s="1"/>
  <c r="Q142" i="4" s="1"/>
  <c r="Q136" i="25"/>
  <c r="G136" i="25"/>
  <c r="C143" i="4"/>
  <c r="O145" i="4"/>
  <c r="G143" i="4"/>
  <c r="M144" i="4"/>
  <c r="S145" i="4"/>
  <c r="K117" i="4"/>
  <c r="Q118" i="4"/>
  <c r="J67" i="24"/>
  <c r="U143" i="4"/>
  <c r="H143" i="4"/>
  <c r="N144" i="4"/>
  <c r="T145" i="4"/>
  <c r="E57" i="24"/>
  <c r="E116" i="4" s="1"/>
  <c r="G156" i="25"/>
  <c r="S156" i="25"/>
  <c r="U139" i="23"/>
  <c r="U60" i="20"/>
  <c r="U113" i="4" s="1"/>
  <c r="P140" i="23"/>
  <c r="P60" i="20"/>
  <c r="P113" i="4" s="1"/>
  <c r="I176" i="23"/>
  <c r="I62" i="20"/>
  <c r="I115" i="4" s="1"/>
  <c r="S60" i="20"/>
  <c r="S113" i="4" s="1"/>
  <c r="S137" i="23"/>
  <c r="E60" i="20"/>
  <c r="E113" i="4" s="1"/>
  <c r="P78" i="20"/>
  <c r="P169" i="4" s="1"/>
  <c r="V79" i="20"/>
  <c r="V170" i="4" s="1"/>
  <c r="M60" i="20"/>
  <c r="M113" i="4" s="1"/>
  <c r="T48" i="23"/>
  <c r="T61" i="20" s="1"/>
  <c r="T114" i="4" s="1"/>
  <c r="Q99" i="23"/>
  <c r="D61" i="20"/>
  <c r="D114" i="4" s="1"/>
  <c r="H5" i="23"/>
  <c r="I5" i="23"/>
  <c r="J5" i="23"/>
  <c r="G171" i="23"/>
  <c r="S192" i="23"/>
  <c r="S183" i="23" s="1"/>
  <c r="J48" i="23"/>
  <c r="R5" i="23"/>
  <c r="B77" i="20"/>
  <c r="B168" i="4" s="1"/>
  <c r="N79" i="20"/>
  <c r="N170" i="4" s="1"/>
  <c r="B48" i="23"/>
  <c r="B61" i="20" s="1"/>
  <c r="B114" i="4" s="1"/>
  <c r="T62" i="20"/>
  <c r="T115" i="4" s="1"/>
  <c r="N99" i="23"/>
  <c r="N62" i="20" s="1"/>
  <c r="N115" i="4" s="1"/>
  <c r="B60" i="20"/>
  <c r="B113" i="4" s="1"/>
  <c r="C132" i="22"/>
  <c r="R146" i="22"/>
  <c r="S146" i="22"/>
  <c r="D165" i="22"/>
  <c r="J165" i="22"/>
  <c r="U146" i="22"/>
  <c r="V146" i="22"/>
  <c r="G165" i="22"/>
  <c r="H165" i="22"/>
  <c r="L165" i="22"/>
  <c r="R165" i="22"/>
  <c r="M165" i="22"/>
  <c r="G146" i="22"/>
  <c r="B146" i="22"/>
  <c r="H146" i="22"/>
  <c r="O165" i="22"/>
  <c r="C146" i="22"/>
  <c r="P165" i="22"/>
  <c r="E146" i="22"/>
  <c r="F146" i="22"/>
  <c r="T165" i="22"/>
  <c r="U165" i="22"/>
  <c r="O146" i="22"/>
  <c r="J146" i="22"/>
  <c r="P146" i="22"/>
  <c r="W165" i="22"/>
  <c r="K146" i="22"/>
  <c r="B165" i="22"/>
  <c r="I165" i="22"/>
  <c r="M146" i="22"/>
  <c r="N146" i="22"/>
  <c r="W146" i="22"/>
  <c r="P67" i="4"/>
  <c r="I183" i="21"/>
  <c r="T165" i="21"/>
  <c r="R67" i="4"/>
  <c r="D141" i="21"/>
  <c r="O165" i="21"/>
  <c r="U165" i="21"/>
  <c r="L183" i="21"/>
  <c r="G141" i="21"/>
  <c r="G132" i="21" s="1"/>
  <c r="D146" i="21"/>
  <c r="P165" i="21"/>
  <c r="P140" i="4"/>
  <c r="P157" i="21"/>
  <c r="S165" i="21"/>
  <c r="R203" i="22"/>
  <c r="F165" i="21"/>
  <c r="L66" i="4"/>
  <c r="L139" i="4" s="1"/>
  <c r="G165" i="21"/>
  <c r="D192" i="22"/>
  <c r="P202" i="22"/>
  <c r="F213" i="22"/>
  <c r="L146" i="21"/>
  <c r="T132" i="21"/>
  <c r="M146" i="21"/>
  <c r="C146" i="21"/>
  <c r="N146" i="21"/>
  <c r="D165" i="21"/>
  <c r="F201" i="21"/>
  <c r="V132" i="21"/>
  <c r="O146" i="21"/>
  <c r="E165" i="21"/>
  <c r="N201" i="21"/>
  <c r="S66" i="4"/>
  <c r="Q68" i="4"/>
  <c r="Q141" i="4" s="1"/>
  <c r="L70" i="20"/>
  <c r="D171" i="21"/>
  <c r="V201" i="21"/>
  <c r="R66" i="4"/>
  <c r="R68" i="4"/>
  <c r="W146" i="21"/>
  <c r="L171" i="21"/>
  <c r="D183" i="21"/>
  <c r="C67" i="4"/>
  <c r="S68" i="4"/>
  <c r="S141" i="4" s="1"/>
  <c r="B146" i="21"/>
  <c r="B165" i="21"/>
  <c r="T171" i="21"/>
  <c r="T68" i="4"/>
  <c r="T141" i="4" s="1"/>
  <c r="W71" i="20"/>
  <c r="C165" i="21"/>
  <c r="B203" i="21"/>
  <c r="L192" i="22"/>
  <c r="B203" i="22"/>
  <c r="N213" i="22"/>
  <c r="S132" i="21"/>
  <c r="J203" i="21"/>
  <c r="U146" i="21"/>
  <c r="K146" i="21"/>
  <c r="R203" i="21"/>
  <c r="V146" i="21"/>
  <c r="L165" i="21"/>
  <c r="Q51" i="20"/>
  <c r="Q65" i="4" s="1"/>
  <c r="Q138" i="4" s="1"/>
  <c r="D132" i="21"/>
  <c r="I141" i="4"/>
  <c r="U68" i="4"/>
  <c r="V68" i="4"/>
  <c r="M67" i="4"/>
  <c r="N67" i="4"/>
  <c r="N140" i="4" s="1"/>
  <c r="J165" i="21"/>
  <c r="V165" i="21"/>
  <c r="B66" i="4"/>
  <c r="O67" i="4"/>
  <c r="O140" i="4" s="1"/>
  <c r="K165" i="21"/>
  <c r="T192" i="22"/>
  <c r="J203" i="22"/>
  <c r="V213" i="22"/>
  <c r="G67" i="4"/>
  <c r="G140" i="4" s="1"/>
  <c r="M68" i="4"/>
  <c r="M141" i="4" s="1"/>
  <c r="U77" i="20"/>
  <c r="U168" i="4" s="1"/>
  <c r="T183" i="21"/>
  <c r="F183" i="23"/>
  <c r="F51" i="20"/>
  <c r="F65" i="4" s="1"/>
  <c r="F138" i="4" s="1"/>
  <c r="B205" i="21"/>
  <c r="I51" i="20"/>
  <c r="I65" i="4" s="1"/>
  <c r="I138" i="4" s="1"/>
  <c r="P70" i="20"/>
  <c r="H13" i="4"/>
  <c r="N51" i="20"/>
  <c r="N65" i="4" s="1"/>
  <c r="D205" i="21"/>
  <c r="E39" i="4"/>
  <c r="H71" i="20"/>
  <c r="Q183" i="21"/>
  <c r="V51" i="20"/>
  <c r="V65" i="4" s="1"/>
  <c r="V138" i="4" s="1"/>
  <c r="J71" i="20"/>
  <c r="N71" i="20"/>
  <c r="W140" i="4"/>
  <c r="R140" i="4"/>
  <c r="I205" i="21"/>
  <c r="V71" i="20"/>
  <c r="I183" i="23"/>
  <c r="T3" i="4"/>
  <c r="T128" i="4" s="1"/>
  <c r="V139" i="4"/>
  <c r="U3" i="4"/>
  <c r="U128" i="4" s="1"/>
  <c r="L205" i="21"/>
  <c r="P139" i="4"/>
  <c r="V140" i="4"/>
  <c r="H51" i="20"/>
  <c r="H65" i="4" s="1"/>
  <c r="H138" i="4" s="1"/>
  <c r="W79" i="20"/>
  <c r="W170" i="4" s="1"/>
  <c r="T66" i="4"/>
  <c r="T139" i="4" s="1"/>
  <c r="D68" i="4"/>
  <c r="D141" i="4" s="1"/>
  <c r="Q205" i="21"/>
  <c r="Q183" i="23"/>
  <c r="H194" i="23"/>
  <c r="F30" i="4"/>
  <c r="J141" i="4"/>
  <c r="V66" i="4"/>
  <c r="F68" i="4"/>
  <c r="H140" i="4"/>
  <c r="G68" i="4"/>
  <c r="T205" i="21"/>
  <c r="B67" i="4"/>
  <c r="B140" i="4" s="1"/>
  <c r="P77" i="20"/>
  <c r="P168" i="4" s="1"/>
  <c r="B69" i="20"/>
  <c r="M77" i="20"/>
  <c r="M168" i="4" s="1"/>
  <c r="D78" i="20"/>
  <c r="D169" i="4" s="1"/>
  <c r="B30" i="4"/>
  <c r="P39" i="4"/>
  <c r="E139" i="4"/>
  <c r="F139" i="4"/>
  <c r="R141" i="4"/>
  <c r="E67" i="4"/>
  <c r="E140" i="4" s="1"/>
  <c r="K68" i="4"/>
  <c r="I79" i="20"/>
  <c r="I170" i="4" s="1"/>
  <c r="P81" i="16"/>
  <c r="P110" i="4" s="1"/>
  <c r="P188" i="19"/>
  <c r="S188" i="19"/>
  <c r="S81" i="16"/>
  <c r="S110" i="4" s="1"/>
  <c r="P167" i="19"/>
  <c r="P80" i="16"/>
  <c r="P77" i="16"/>
  <c r="P76" i="16" s="1"/>
  <c r="S80" i="16"/>
  <c r="S109" i="4" s="1"/>
  <c r="S77" i="16"/>
  <c r="S76" i="16" s="1"/>
  <c r="H192" i="19"/>
  <c r="H81" i="16"/>
  <c r="H110" i="4" s="1"/>
  <c r="H77" i="16"/>
  <c r="H76" i="16" s="1"/>
  <c r="H184" i="19"/>
  <c r="C102" i="16"/>
  <c r="C165" i="4" s="1"/>
  <c r="D197" i="19"/>
  <c r="P197" i="19"/>
  <c r="N103" i="16"/>
  <c r="N166" i="4" s="1"/>
  <c r="S197" i="19"/>
  <c r="B197" i="19"/>
  <c r="K79" i="16"/>
  <c r="K108" i="4" s="1"/>
  <c r="C80" i="16"/>
  <c r="C109" i="4" s="1"/>
  <c r="K102" i="16"/>
  <c r="K165" i="4" s="1"/>
  <c r="C77" i="16"/>
  <c r="C76" i="16" s="1"/>
  <c r="E197" i="19"/>
  <c r="L197" i="19"/>
  <c r="H79" i="16"/>
  <c r="H108" i="4" s="1"/>
  <c r="T173" i="19"/>
  <c r="L80" i="16"/>
  <c r="L109" i="4" s="1"/>
  <c r="J197" i="19"/>
  <c r="C171" i="19"/>
  <c r="O80" i="16"/>
  <c r="O109" i="4" s="1"/>
  <c r="L169" i="19"/>
  <c r="S102" i="16"/>
  <c r="S165" i="4" s="1"/>
  <c r="O169" i="19"/>
  <c r="M197" i="19"/>
  <c r="T197" i="19"/>
  <c r="T80" i="16"/>
  <c r="T109" i="4" s="1"/>
  <c r="K171" i="19"/>
  <c r="R197" i="19"/>
  <c r="H197" i="19"/>
  <c r="V223" i="18"/>
  <c r="V178" i="18"/>
  <c r="S178" i="18"/>
  <c r="I197" i="18"/>
  <c r="W178" i="18"/>
  <c r="M197" i="18"/>
  <c r="C96" i="16"/>
  <c r="C178" i="18"/>
  <c r="E96" i="16"/>
  <c r="U197" i="18"/>
  <c r="G178" i="18"/>
  <c r="N178" i="18"/>
  <c r="U96" i="16"/>
  <c r="P5" i="18"/>
  <c r="P173" i="18" s="1"/>
  <c r="K178" i="18"/>
  <c r="D203" i="18"/>
  <c r="Q197" i="18"/>
  <c r="C97" i="16"/>
  <c r="O178" i="18"/>
  <c r="P165" i="18"/>
  <c r="P97" i="16"/>
  <c r="P95" i="16" s="1"/>
  <c r="I137" i="4"/>
  <c r="E135" i="4"/>
  <c r="C197" i="17"/>
  <c r="U203" i="17"/>
  <c r="E240" i="17"/>
  <c r="U246" i="18"/>
  <c r="D169" i="17"/>
  <c r="V178" i="17"/>
  <c r="K64" i="4"/>
  <c r="K137" i="4" s="1"/>
  <c r="Q178" i="17"/>
  <c r="F197" i="17"/>
  <c r="L169" i="17"/>
  <c r="U90" i="16"/>
  <c r="T96" i="16"/>
  <c r="S178" i="17"/>
  <c r="F166" i="18"/>
  <c r="E63" i="4"/>
  <c r="E136" i="4" s="1"/>
  <c r="F170" i="17"/>
  <c r="T178" i="17"/>
  <c r="J178" i="17"/>
  <c r="D217" i="17"/>
  <c r="U235" i="17"/>
  <c r="W71" i="16"/>
  <c r="K197" i="17"/>
  <c r="G178" i="17"/>
  <c r="K92" i="16"/>
  <c r="D197" i="17"/>
  <c r="L175" i="17"/>
  <c r="U226" i="17"/>
  <c r="O226" i="18"/>
  <c r="E246" i="18"/>
  <c r="U64" i="4"/>
  <c r="E178" i="17"/>
  <c r="M63" i="4"/>
  <c r="M136" i="4" s="1"/>
  <c r="F178" i="17"/>
  <c r="R178" i="17"/>
  <c r="Q197" i="17"/>
  <c r="F5" i="18"/>
  <c r="B237" i="18"/>
  <c r="G5" i="18"/>
  <c r="G175" i="18" s="1"/>
  <c r="C237" i="18"/>
  <c r="O5" i="17"/>
  <c r="C178" i="17"/>
  <c r="S184" i="17"/>
  <c r="H5" i="18"/>
  <c r="H169" i="18" s="1"/>
  <c r="V166" i="18"/>
  <c r="T226" i="18"/>
  <c r="T5" i="17"/>
  <c r="D178" i="17"/>
  <c r="B190" i="17"/>
  <c r="K5" i="18"/>
  <c r="K171" i="18" s="1"/>
  <c r="F96" i="16"/>
  <c r="V5" i="17"/>
  <c r="D161" i="17"/>
  <c r="V184" i="17"/>
  <c r="V197" i="17"/>
  <c r="N5" i="18"/>
  <c r="N171" i="18" s="1"/>
  <c r="V226" i="18"/>
  <c r="L246" i="18"/>
  <c r="G96" i="16"/>
  <c r="W5" i="17"/>
  <c r="L161" i="17"/>
  <c r="O5" i="18"/>
  <c r="O174" i="18" s="1"/>
  <c r="W226" i="18"/>
  <c r="M246" i="18"/>
  <c r="M178" i="17"/>
  <c r="S5" i="18"/>
  <c r="D53" i="16"/>
  <c r="D62" i="4" s="1"/>
  <c r="C64" i="4"/>
  <c r="C137" i="4" s="1"/>
  <c r="I178" i="17"/>
  <c r="I246" i="17"/>
  <c r="V5" i="18"/>
  <c r="V171" i="18" s="1"/>
  <c r="J237" i="18"/>
  <c r="V248" i="18"/>
  <c r="J137" i="4"/>
  <c r="S63" i="4"/>
  <c r="S136" i="4" s="1"/>
  <c r="T63" i="4"/>
  <c r="U63" i="4"/>
  <c r="L53" i="16"/>
  <c r="L62" i="4" s="1"/>
  <c r="K96" i="16"/>
  <c r="D165" i="17"/>
  <c r="W5" i="18"/>
  <c r="W175" i="18" s="1"/>
  <c r="K237" i="18"/>
  <c r="E64" i="4"/>
  <c r="L96" i="16"/>
  <c r="L165" i="17"/>
  <c r="K178" i="17"/>
  <c r="W178" i="17"/>
  <c r="E203" i="17"/>
  <c r="M96" i="16"/>
  <c r="L178" i="17"/>
  <c r="B178" i="17"/>
  <c r="M203" i="17"/>
  <c r="N96" i="16"/>
  <c r="H197" i="17"/>
  <c r="T197" i="17"/>
  <c r="T203" i="17"/>
  <c r="I209" i="17"/>
  <c r="T246" i="18"/>
  <c r="G3" i="4"/>
  <c r="G9" i="4"/>
  <c r="J3" i="4"/>
  <c r="J128" i="4" s="1"/>
  <c r="J9" i="4"/>
  <c r="G39" i="4"/>
  <c r="Q137" i="4"/>
  <c r="M39" i="4"/>
  <c r="O111" i="4"/>
  <c r="T39" i="4"/>
  <c r="K33" i="4"/>
  <c r="G71" i="16"/>
  <c r="C90" i="16"/>
  <c r="E103" i="16"/>
  <c r="E166" i="4" s="1"/>
  <c r="F217" i="17"/>
  <c r="S30" i="4"/>
  <c r="E90" i="16"/>
  <c r="S217" i="17"/>
  <c r="F90" i="16"/>
  <c r="W136" i="4"/>
  <c r="U103" i="16"/>
  <c r="U166" i="4" s="1"/>
  <c r="V103" i="16"/>
  <c r="V166" i="4" s="1"/>
  <c r="R217" i="17"/>
  <c r="W103" i="16"/>
  <c r="W166" i="4" s="1"/>
  <c r="N217" i="17"/>
  <c r="R63" i="4"/>
  <c r="R136" i="4" s="1"/>
  <c r="L217" i="17"/>
  <c r="M217" i="17"/>
  <c r="C217" i="17"/>
  <c r="P79" i="16"/>
  <c r="P108" i="4" s="1"/>
  <c r="S92" i="16"/>
  <c r="G136" i="4"/>
  <c r="U136" i="4"/>
  <c r="H136" i="4"/>
  <c r="V217" i="17"/>
  <c r="K111" i="4"/>
  <c r="D103" i="16"/>
  <c r="D166" i="4" s="1"/>
  <c r="B217" i="17"/>
  <c r="R137" i="4"/>
  <c r="T217" i="17"/>
  <c r="H109" i="4"/>
  <c r="U217" i="17"/>
  <c r="K217" i="17"/>
  <c r="O136" i="4"/>
  <c r="G137" i="4"/>
  <c r="P136" i="4"/>
  <c r="E30" i="4"/>
  <c r="T93" i="16"/>
  <c r="S111" i="4"/>
  <c r="C38" i="7"/>
  <c r="L103" i="16"/>
  <c r="L166" i="4" s="1"/>
  <c r="P109" i="4"/>
  <c r="D71" i="16"/>
  <c r="S33" i="4"/>
  <c r="P33" i="4"/>
  <c r="J217" i="17"/>
  <c r="R220" i="15"/>
  <c r="R78" i="12"/>
  <c r="R107" i="4" s="1"/>
  <c r="R253" i="15"/>
  <c r="S220" i="15"/>
  <c r="S78" i="12"/>
  <c r="S107" i="4" s="1"/>
  <c r="U75" i="12"/>
  <c r="U104" i="4" s="1"/>
  <c r="U105" i="4"/>
  <c r="U71" i="12"/>
  <c r="U70" i="12" s="1"/>
  <c r="V76" i="12"/>
  <c r="V105" i="4" s="1"/>
  <c r="I187" i="15"/>
  <c r="U233" i="15"/>
  <c r="V162" i="15"/>
  <c r="R171" i="15"/>
  <c r="J187" i="15"/>
  <c r="S162" i="15"/>
  <c r="M181" i="15"/>
  <c r="B171" i="15"/>
  <c r="Q187" i="15"/>
  <c r="N181" i="15"/>
  <c r="R187" i="15"/>
  <c r="O171" i="15"/>
  <c r="O181" i="15"/>
  <c r="S187" i="15"/>
  <c r="Q162" i="15"/>
  <c r="V181" i="15"/>
  <c r="M38" i="7"/>
  <c r="M34" i="15"/>
  <c r="F162" i="15"/>
  <c r="W181" i="15"/>
  <c r="O34" i="15"/>
  <c r="M171" i="15"/>
  <c r="O38" i="7"/>
  <c r="P34" i="15"/>
  <c r="T34" i="15"/>
  <c r="C162" i="15"/>
  <c r="J171" i="15"/>
  <c r="O187" i="15"/>
  <c r="K220" i="15"/>
  <c r="D76" i="12"/>
  <c r="W34" i="15"/>
  <c r="W171" i="15"/>
  <c r="E187" i="15"/>
  <c r="V241" i="15"/>
  <c r="E76" i="12"/>
  <c r="E75" i="12" s="1"/>
  <c r="E104" i="4" s="1"/>
  <c r="U38" i="7"/>
  <c r="U101" i="12"/>
  <c r="U162" i="4" s="1"/>
  <c r="L76" i="12"/>
  <c r="L75" i="12" s="1"/>
  <c r="L104" i="4" s="1"/>
  <c r="V75" i="12"/>
  <c r="V104" i="4" s="1"/>
  <c r="N162" i="15"/>
  <c r="B187" i="15"/>
  <c r="P100" i="12"/>
  <c r="P161" i="4" s="1"/>
  <c r="U171" i="15"/>
  <c r="C187" i="15"/>
  <c r="N76" i="12"/>
  <c r="N105" i="4" s="1"/>
  <c r="B78" i="12"/>
  <c r="B107" i="4" s="1"/>
  <c r="C78" i="12"/>
  <c r="C107" i="4" s="1"/>
  <c r="K162" i="15"/>
  <c r="E71" i="12"/>
  <c r="E78" i="12"/>
  <c r="E107" i="4" s="1"/>
  <c r="L162" i="15"/>
  <c r="B162" i="15"/>
  <c r="J78" i="12"/>
  <c r="J107" i="4" s="1"/>
  <c r="M187" i="15"/>
  <c r="N71" i="12"/>
  <c r="N70" i="12" s="1"/>
  <c r="P162" i="14"/>
  <c r="F162" i="14"/>
  <c r="J204" i="14"/>
  <c r="W162" i="14"/>
  <c r="G171" i="14"/>
  <c r="G187" i="14"/>
  <c r="D171" i="14"/>
  <c r="B171" i="14"/>
  <c r="N261" i="14"/>
  <c r="E187" i="14"/>
  <c r="L171" i="14"/>
  <c r="D181" i="14"/>
  <c r="H171" i="14"/>
  <c r="J181" i="14"/>
  <c r="S204" i="14"/>
  <c r="J171" i="14"/>
  <c r="L181" i="14"/>
  <c r="G162" i="14"/>
  <c r="L187" i="14"/>
  <c r="B187" i="14"/>
  <c r="M171" i="14"/>
  <c r="S171" i="14"/>
  <c r="C171" i="14"/>
  <c r="M187" i="14"/>
  <c r="C187" i="14"/>
  <c r="T171" i="14"/>
  <c r="T181" i="14"/>
  <c r="V261" i="14"/>
  <c r="V162" i="14"/>
  <c r="E162" i="14"/>
  <c r="P171" i="14"/>
  <c r="W171" i="14"/>
  <c r="W187" i="14"/>
  <c r="R171" i="14"/>
  <c r="H162" i="14"/>
  <c r="O162" i="14"/>
  <c r="T187" i="14"/>
  <c r="U171" i="14"/>
  <c r="K171" i="14"/>
  <c r="U187" i="14"/>
  <c r="R199" i="14"/>
  <c r="M162" i="14"/>
  <c r="C162" i="14"/>
  <c r="K162" i="13"/>
  <c r="T56" i="4"/>
  <c r="T131" i="4" s="1"/>
  <c r="V59" i="4"/>
  <c r="U204" i="13"/>
  <c r="K204" i="13"/>
  <c r="D216" i="13"/>
  <c r="L216" i="13"/>
  <c r="L253" i="13"/>
  <c r="U162" i="13"/>
  <c r="G261" i="14"/>
  <c r="P204" i="13"/>
  <c r="R162" i="13"/>
  <c r="H162" i="13"/>
  <c r="J251" i="13"/>
  <c r="D204" i="13"/>
  <c r="J133" i="4"/>
  <c r="H60" i="4"/>
  <c r="S162" i="13"/>
  <c r="I162" i="13"/>
  <c r="M251" i="13"/>
  <c r="M243" i="13" s="1"/>
  <c r="D233" i="13"/>
  <c r="T171" i="13"/>
  <c r="G187" i="13"/>
  <c r="M187" i="13"/>
  <c r="S204" i="13"/>
  <c r="G65" i="12"/>
  <c r="G57" i="4" s="1"/>
  <c r="G132" i="4" s="1"/>
  <c r="D171" i="13"/>
  <c r="C181" i="13"/>
  <c r="L60" i="4"/>
  <c r="E181" i="13"/>
  <c r="P187" i="13"/>
  <c r="H181" i="13"/>
  <c r="K187" i="13"/>
  <c r="E204" i="13"/>
  <c r="M60" i="4"/>
  <c r="V58" i="4"/>
  <c r="P60" i="4"/>
  <c r="E162" i="13"/>
  <c r="I171" i="13"/>
  <c r="I87" i="12"/>
  <c r="P171" i="13"/>
  <c r="Q181" i="13"/>
  <c r="O187" i="13"/>
  <c r="G251" i="15"/>
  <c r="F88" i="12"/>
  <c r="J204" i="13"/>
  <c r="H171" i="13"/>
  <c r="M101" i="12"/>
  <c r="M162" i="4" s="1"/>
  <c r="C162" i="13"/>
  <c r="O162" i="13"/>
  <c r="B243" i="13"/>
  <c r="M204" i="13"/>
  <c r="C204" i="13"/>
  <c r="E199" i="13"/>
  <c r="D187" i="13"/>
  <c r="T204" i="13"/>
  <c r="G59" i="4"/>
  <c r="L162" i="13"/>
  <c r="R171" i="13"/>
  <c r="U187" i="13"/>
  <c r="H199" i="13"/>
  <c r="B251" i="14"/>
  <c r="D251" i="14"/>
  <c r="B56" i="4"/>
  <c r="B131" i="4" s="1"/>
  <c r="H59" i="4"/>
  <c r="M162" i="13"/>
  <c r="Q171" i="13"/>
  <c r="G171" i="13"/>
  <c r="P199" i="13"/>
  <c r="I59" i="4"/>
  <c r="B171" i="13"/>
  <c r="W187" i="13"/>
  <c r="U199" i="13"/>
  <c r="G261" i="13"/>
  <c r="G253" i="13" s="1"/>
  <c r="D56" i="4"/>
  <c r="D131" i="4" s="1"/>
  <c r="G100" i="12"/>
  <c r="G161" i="4" s="1"/>
  <c r="R204" i="13"/>
  <c r="P59" i="4"/>
  <c r="J162" i="13"/>
  <c r="P162" i="13"/>
  <c r="W251" i="15"/>
  <c r="S56" i="4"/>
  <c r="S131" i="4" s="1"/>
  <c r="J42" i="4"/>
  <c r="N38" i="7"/>
  <c r="Q100" i="12"/>
  <c r="Q161" i="4" s="1"/>
  <c r="R243" i="13"/>
  <c r="U42" i="4"/>
  <c r="V42" i="4"/>
  <c r="B60" i="4"/>
  <c r="B133" i="4" s="1"/>
  <c r="S243" i="13"/>
  <c r="R101" i="12"/>
  <c r="R162" i="4" s="1"/>
  <c r="C133" i="4"/>
  <c r="B42" i="4"/>
  <c r="V106" i="4"/>
  <c r="R38" i="7"/>
  <c r="H85" i="12"/>
  <c r="Q89" i="12"/>
  <c r="U224" i="13"/>
  <c r="K224" i="13"/>
  <c r="U89" i="12"/>
  <c r="V224" i="13"/>
  <c r="L224" i="13"/>
  <c r="P243" i="13"/>
  <c r="T38" i="7"/>
  <c r="K37" i="12"/>
  <c r="R100" i="12"/>
  <c r="R161" i="4" s="1"/>
  <c r="M85" i="12"/>
  <c r="S82" i="12"/>
  <c r="O39" i="4"/>
  <c r="E73" i="12"/>
  <c r="E102" i="4" s="1"/>
  <c r="Q85" i="12"/>
  <c r="E42" i="4"/>
  <c r="O3" i="4"/>
  <c r="O128" i="4" s="1"/>
  <c r="Q39" i="4"/>
  <c r="H37" i="12"/>
  <c r="O65" i="12"/>
  <c r="O57" i="4" s="1"/>
  <c r="O132" i="4" s="1"/>
  <c r="U85" i="12"/>
  <c r="D224" i="13"/>
  <c r="K3" i="12"/>
  <c r="K5" i="4" s="1"/>
  <c r="T31" i="12"/>
  <c r="W82" i="12"/>
  <c r="E87" i="12"/>
  <c r="S224" i="13"/>
  <c r="U39" i="4"/>
  <c r="C106" i="4"/>
  <c r="P3" i="12"/>
  <c r="R37" i="12"/>
  <c r="L87" i="12"/>
  <c r="H224" i="13"/>
  <c r="E70" i="12"/>
  <c r="M87" i="12"/>
  <c r="K233" i="13"/>
  <c r="C233" i="13"/>
  <c r="C243" i="13"/>
  <c r="S3" i="12"/>
  <c r="E101" i="12"/>
  <c r="E162" i="4" s="1"/>
  <c r="Q87" i="12"/>
  <c r="I97" i="12"/>
  <c r="I158" i="4" s="1"/>
  <c r="K30" i="4"/>
  <c r="R3" i="12"/>
  <c r="W39" i="4"/>
  <c r="M30" i="4"/>
  <c r="C33" i="4"/>
  <c r="H56" i="4"/>
  <c r="H131" i="4" s="1"/>
  <c r="F106" i="4"/>
  <c r="V3" i="12"/>
  <c r="T87" i="12"/>
  <c r="J97" i="12"/>
  <c r="J158" i="4" s="1"/>
  <c r="E224" i="13"/>
  <c r="P233" i="13"/>
  <c r="C7" i="4"/>
  <c r="I133" i="4"/>
  <c r="E58" i="4"/>
  <c r="K59" i="4"/>
  <c r="G106" i="4"/>
  <c r="S38" i="7"/>
  <c r="S5" i="7" s="1"/>
  <c r="S53" i="7" s="1"/>
  <c r="W3" i="12"/>
  <c r="P37" i="12"/>
  <c r="F65" i="12"/>
  <c r="F63" i="12" s="1"/>
  <c r="W65" i="12"/>
  <c r="W57" i="4" s="1"/>
  <c r="W132" i="4" s="1"/>
  <c r="U87" i="12"/>
  <c r="P97" i="12"/>
  <c r="P158" i="4" s="1"/>
  <c r="F224" i="13"/>
  <c r="T233" i="13"/>
  <c r="J56" i="4"/>
  <c r="J131" i="4" s="1"/>
  <c r="F58" i="4"/>
  <c r="R60" i="4"/>
  <c r="R133" i="4" s="1"/>
  <c r="W38" i="7"/>
  <c r="B82" i="12"/>
  <c r="Q37" i="12"/>
  <c r="H65" i="12"/>
  <c r="H57" i="4" s="1"/>
  <c r="B100" i="12"/>
  <c r="B161" i="4" s="1"/>
  <c r="Q97" i="12"/>
  <c r="Q158" i="4" s="1"/>
  <c r="I65" i="12"/>
  <c r="I57" i="4" s="1"/>
  <c r="I132" i="4" s="1"/>
  <c r="L56" i="4"/>
  <c r="L131" i="4" s="1"/>
  <c r="H58" i="4"/>
  <c r="N59" i="4"/>
  <c r="T60" i="4"/>
  <c r="T133" i="4" s="1"/>
  <c r="N65" i="12"/>
  <c r="N57" i="4" s="1"/>
  <c r="N132" i="4" s="1"/>
  <c r="J101" i="12"/>
  <c r="J162" i="4" s="1"/>
  <c r="I58" i="4"/>
  <c r="C31" i="12"/>
  <c r="P65" i="12"/>
  <c r="P57" i="4" s="1"/>
  <c r="P132" i="4" s="1"/>
  <c r="K101" i="12"/>
  <c r="K162" i="4" s="1"/>
  <c r="K88" i="12"/>
  <c r="P224" i="13"/>
  <c r="J243" i="13"/>
  <c r="D253" i="13"/>
  <c r="E40" i="7"/>
  <c r="E38" i="7" s="1"/>
  <c r="Q65" i="12"/>
  <c r="Q57" i="4" s="1"/>
  <c r="S233" i="13"/>
  <c r="K243" i="13"/>
  <c r="V65" i="12"/>
  <c r="V57" i="4" s="1"/>
  <c r="O88" i="12"/>
  <c r="G99" i="12"/>
  <c r="G160" i="4" s="1"/>
  <c r="U73" i="12"/>
  <c r="U102" i="4" s="1"/>
  <c r="S88" i="12"/>
  <c r="M224" i="13"/>
  <c r="C224" i="13"/>
  <c r="N224" i="13"/>
  <c r="J30" i="4"/>
  <c r="G58" i="4"/>
  <c r="S60" i="4"/>
  <c r="S133" i="4" s="1"/>
  <c r="R30" i="4"/>
  <c r="M56" i="4"/>
  <c r="M131" i="4" s="1"/>
  <c r="U60" i="4"/>
  <c r="U133" i="4" s="1"/>
  <c r="H132" i="4"/>
  <c r="Q59" i="4"/>
  <c r="U30" i="4"/>
  <c r="L58" i="4"/>
  <c r="R59" i="4"/>
  <c r="H82" i="12"/>
  <c r="K7" i="4"/>
  <c r="Q133" i="4"/>
  <c r="M58" i="4"/>
  <c r="K38" i="7"/>
  <c r="B37" i="12"/>
  <c r="N99" i="12"/>
  <c r="N160" i="4" s="1"/>
  <c r="T224" i="13"/>
  <c r="H243" i="13"/>
  <c r="L7" i="4"/>
  <c r="R56" i="4"/>
  <c r="R131" i="4" s="1"/>
  <c r="N58" i="4"/>
  <c r="J82" i="12"/>
  <c r="O31" i="12"/>
  <c r="C37" i="12"/>
  <c r="J100" i="12"/>
  <c r="J161" i="4" s="1"/>
  <c r="W88" i="12"/>
  <c r="M147" i="11"/>
  <c r="M122" i="11"/>
  <c r="M126" i="11"/>
  <c r="M56" i="8"/>
  <c r="M101" i="4" s="1"/>
  <c r="M123" i="11"/>
  <c r="W123" i="11"/>
  <c r="W56" i="8"/>
  <c r="W101" i="4" s="1"/>
  <c r="G132" i="11"/>
  <c r="G56" i="8"/>
  <c r="G101" i="4" s="1"/>
  <c r="J132" i="11"/>
  <c r="J56" i="8"/>
  <c r="J101" i="4" s="1"/>
  <c r="G67" i="8"/>
  <c r="G156" i="4" s="1"/>
  <c r="J67" i="8"/>
  <c r="J156" i="4" s="1"/>
  <c r="N5" i="11"/>
  <c r="O67" i="8"/>
  <c r="O156" i="4" s="1"/>
  <c r="F55" i="8"/>
  <c r="F100" i="4" s="1"/>
  <c r="B67" i="8"/>
  <c r="B156" i="4" s="1"/>
  <c r="F66" i="8"/>
  <c r="F155" i="4" s="1"/>
  <c r="Q5" i="11"/>
  <c r="U128" i="11"/>
  <c r="V5" i="11"/>
  <c r="Q129" i="11"/>
  <c r="E130" i="11"/>
  <c r="R54" i="11"/>
  <c r="F115" i="11"/>
  <c r="I55" i="8"/>
  <c r="I100" i="4" s="1"/>
  <c r="B112" i="11"/>
  <c r="F111" i="11"/>
  <c r="F106" i="11"/>
  <c r="B128" i="11"/>
  <c r="B107" i="11"/>
  <c r="C112" i="11"/>
  <c r="E56" i="8"/>
  <c r="E101" i="4" s="1"/>
  <c r="B109" i="11"/>
  <c r="H117" i="10"/>
  <c r="E100" i="10"/>
  <c r="K100" i="10"/>
  <c r="S117" i="10"/>
  <c r="I100" i="10"/>
  <c r="W117" i="10"/>
  <c r="M117" i="10"/>
  <c r="J100" i="10"/>
  <c r="S100" i="10"/>
  <c r="V145" i="10"/>
  <c r="S128" i="10"/>
  <c r="M100" i="10"/>
  <c r="L128" i="10"/>
  <c r="E145" i="10"/>
  <c r="Q100" i="10"/>
  <c r="C117" i="10"/>
  <c r="I117" i="10"/>
  <c r="U117" i="10"/>
  <c r="R100" i="10"/>
  <c r="V117" i="10"/>
  <c r="U100" i="10"/>
  <c r="G117" i="10"/>
  <c r="C100" i="10"/>
  <c r="O100" i="10"/>
  <c r="K117" i="10"/>
  <c r="Q117" i="10"/>
  <c r="P100" i="10"/>
  <c r="P53" i="4"/>
  <c r="O47" i="8"/>
  <c r="O59" i="8" s="1"/>
  <c r="R100" i="9"/>
  <c r="P54" i="4"/>
  <c r="C53" i="4"/>
  <c r="D53" i="4"/>
  <c r="S156" i="9"/>
  <c r="I156" i="10"/>
  <c r="N145" i="11"/>
  <c r="B100" i="9"/>
  <c r="N100" i="9"/>
  <c r="U54" i="4"/>
  <c r="C100" i="9"/>
  <c r="O100" i="9"/>
  <c r="W111" i="9"/>
  <c r="P117" i="9"/>
  <c r="F117" i="9"/>
  <c r="B145" i="10"/>
  <c r="H156" i="10"/>
  <c r="J156" i="11"/>
  <c r="R145" i="11"/>
  <c r="L100" i="9"/>
  <c r="G136" i="9"/>
  <c r="K156" i="10"/>
  <c r="S145" i="11"/>
  <c r="L53" i="4"/>
  <c r="F145" i="9"/>
  <c r="F136" i="9" s="1"/>
  <c r="V100" i="9"/>
  <c r="J100" i="9"/>
  <c r="K100" i="9"/>
  <c r="W100" i="9"/>
  <c r="B117" i="9"/>
  <c r="O117" i="9"/>
  <c r="D128" i="9"/>
  <c r="V145" i="9"/>
  <c r="T100" i="9"/>
  <c r="E128" i="9"/>
  <c r="L117" i="9"/>
  <c r="L128" i="9"/>
  <c r="M47" i="8"/>
  <c r="M52" i="4" s="1"/>
  <c r="N47" i="8"/>
  <c r="N52" i="4" s="1"/>
  <c r="B145" i="11"/>
  <c r="H100" i="9"/>
  <c r="C145" i="11"/>
  <c r="R145" i="10"/>
  <c r="V47" i="8"/>
  <c r="V52" i="4" s="1"/>
  <c r="S100" i="9"/>
  <c r="I100" i="9"/>
  <c r="J117" i="9"/>
  <c r="J54" i="4"/>
  <c r="W47" i="8"/>
  <c r="W52" i="4" s="1"/>
  <c r="W129" i="4" s="1"/>
  <c r="V60" i="8"/>
  <c r="F100" i="9"/>
  <c r="F145" i="11"/>
  <c r="G100" i="9"/>
  <c r="H117" i="9"/>
  <c r="T117" i="9"/>
  <c r="F145" i="10"/>
  <c r="J145" i="11"/>
  <c r="I117" i="9"/>
  <c r="B156" i="9"/>
  <c r="B147" i="9" s="1"/>
  <c r="W145" i="10"/>
  <c r="N145" i="10"/>
  <c r="V145" i="11"/>
  <c r="E47" i="8"/>
  <c r="E52" i="4" s="1"/>
  <c r="C156" i="9"/>
  <c r="C147" i="9" s="1"/>
  <c r="D100" i="9"/>
  <c r="P100" i="9"/>
  <c r="J156" i="9"/>
  <c r="C156" i="10"/>
  <c r="K145" i="11"/>
  <c r="E100" i="9"/>
  <c r="Q100" i="9"/>
  <c r="R117" i="9"/>
  <c r="K156" i="9"/>
  <c r="D156" i="10"/>
  <c r="R156" i="9"/>
  <c r="R147" i="9" s="1"/>
  <c r="B156" i="10"/>
  <c r="B33" i="4"/>
  <c r="E33" i="4"/>
  <c r="S42" i="4"/>
  <c r="G128" i="4"/>
  <c r="L42" i="4"/>
  <c r="R42" i="4"/>
  <c r="H128" i="4"/>
  <c r="I4" i="4"/>
  <c r="T17" i="8"/>
  <c r="F47" i="8"/>
  <c r="F52" i="4" s="1"/>
  <c r="K4" i="4"/>
  <c r="O52" i="4"/>
  <c r="C54" i="4"/>
  <c r="H47" i="8"/>
  <c r="H52" i="4" s="1"/>
  <c r="L128" i="4"/>
  <c r="P52" i="4"/>
  <c r="P129" i="4" s="1"/>
  <c r="R33" i="4"/>
  <c r="S147" i="9"/>
  <c r="I147" i="9"/>
  <c r="B58" i="8"/>
  <c r="U33" i="4"/>
  <c r="H54" i="4"/>
  <c r="U47" i="8"/>
  <c r="U52" i="4" s="1"/>
  <c r="M42" i="4"/>
  <c r="E60" i="8"/>
  <c r="P147" i="9"/>
  <c r="D17" i="8"/>
  <c r="E17" i="8"/>
  <c r="U60" i="8"/>
  <c r="O136" i="9"/>
  <c r="L38" i="7"/>
  <c r="G61" i="8"/>
  <c r="K20" i="8"/>
  <c r="O61" i="8"/>
  <c r="M20" i="8"/>
  <c r="K17" i="8"/>
  <c r="L17" i="8"/>
  <c r="V136" i="9"/>
  <c r="M17" i="8"/>
  <c r="W136" i="9"/>
  <c r="Q62" i="8"/>
  <c r="Q147" i="9"/>
  <c r="L20" i="8"/>
  <c r="I42" i="4"/>
  <c r="F42" i="4"/>
  <c r="C128" i="4"/>
  <c r="N42" i="4"/>
  <c r="R62" i="8"/>
  <c r="J147" i="9"/>
  <c r="J33" i="4"/>
  <c r="S53" i="4"/>
  <c r="S20" i="8"/>
  <c r="Q42" i="4"/>
  <c r="T53" i="4"/>
  <c r="T20" i="8"/>
  <c r="U20" i="8"/>
  <c r="M33" i="4"/>
  <c r="V53" i="4"/>
  <c r="S17" i="8"/>
  <c r="D38" i="7"/>
  <c r="J38" i="7"/>
  <c r="V38" i="7"/>
  <c r="H38" i="7"/>
  <c r="F38" i="7"/>
  <c r="P38" i="7"/>
  <c r="B38" i="7"/>
  <c r="G38" i="7"/>
  <c r="D27" i="6"/>
  <c r="P27" i="7"/>
  <c r="F27" i="7"/>
  <c r="I16" i="6"/>
  <c r="Q27" i="7"/>
  <c r="W16" i="5"/>
  <c r="R10" i="7"/>
  <c r="R16" i="7"/>
  <c r="H16" i="7"/>
  <c r="C10" i="7"/>
  <c r="S16" i="7"/>
  <c r="M10" i="6"/>
  <c r="M5" i="6" s="1"/>
  <c r="M47" i="6" s="1"/>
  <c r="D94" i="4"/>
  <c r="D10" i="5"/>
  <c r="P10" i="5"/>
  <c r="B27" i="6"/>
  <c r="N27" i="6"/>
  <c r="O27" i="6"/>
  <c r="E27" i="7"/>
  <c r="Q10" i="5"/>
  <c r="S16" i="6"/>
  <c r="C27" i="6"/>
  <c r="E88" i="4"/>
  <c r="K16" i="5"/>
  <c r="V10" i="7"/>
  <c r="L88" i="4"/>
  <c r="K10" i="6"/>
  <c r="K46" i="6" s="1"/>
  <c r="W10" i="7"/>
  <c r="G16" i="7"/>
  <c r="B10" i="5"/>
  <c r="D16" i="6"/>
  <c r="L27" i="6"/>
  <c r="L5" i="6" s="1"/>
  <c r="B27" i="7"/>
  <c r="O10" i="5"/>
  <c r="H16" i="5"/>
  <c r="T16" i="5"/>
  <c r="E16" i="6"/>
  <c r="Q16" i="6"/>
  <c r="G27" i="6"/>
  <c r="M27" i="6"/>
  <c r="C27" i="7"/>
  <c r="O27" i="7"/>
  <c r="B88" i="4"/>
  <c r="C10" i="5"/>
  <c r="B16" i="5"/>
  <c r="I88" i="4"/>
  <c r="O88" i="4"/>
  <c r="I16" i="5"/>
  <c r="H10" i="6"/>
  <c r="H5" i="6" s="1"/>
  <c r="T10" i="6"/>
  <c r="D16" i="7"/>
  <c r="E10" i="5"/>
  <c r="J88" i="4"/>
  <c r="I10" i="6"/>
  <c r="U10" i="6"/>
  <c r="G16" i="6"/>
  <c r="K10" i="7"/>
  <c r="Q16" i="7"/>
  <c r="L10" i="5"/>
  <c r="J27" i="6"/>
  <c r="V27" i="6"/>
  <c r="K27" i="6"/>
  <c r="M27" i="7"/>
  <c r="M10" i="5"/>
  <c r="F16" i="5"/>
  <c r="M88" i="4"/>
  <c r="S88" i="4"/>
  <c r="G16" i="5"/>
  <c r="S16" i="5"/>
  <c r="B10" i="7"/>
  <c r="B16" i="7"/>
  <c r="T88" i="4"/>
  <c r="S10" i="6"/>
  <c r="S5" i="6" s="1"/>
  <c r="S48" i="6" s="1"/>
  <c r="I10" i="7"/>
  <c r="C16" i="7"/>
  <c r="O16" i="7"/>
  <c r="U27" i="6"/>
  <c r="K27" i="7"/>
  <c r="Q88" i="4"/>
  <c r="Q16" i="5"/>
  <c r="L16" i="7"/>
  <c r="R88" i="4"/>
  <c r="Q10" i="6"/>
  <c r="Q5" i="6" s="1"/>
  <c r="Q48" i="6" s="1"/>
  <c r="G10" i="6"/>
  <c r="O16" i="6"/>
  <c r="O5" i="6" s="1"/>
  <c r="G10" i="7"/>
  <c r="S10" i="7"/>
  <c r="M16" i="7"/>
  <c r="T94" i="4"/>
  <c r="T10" i="5"/>
  <c r="R27" i="6"/>
  <c r="H27" i="6"/>
  <c r="H27" i="7"/>
  <c r="U10" i="5"/>
  <c r="N16" i="5"/>
  <c r="D16" i="5"/>
  <c r="W16" i="6"/>
  <c r="S27" i="6"/>
  <c r="I27" i="7"/>
  <c r="U27" i="7"/>
  <c r="W10" i="5"/>
  <c r="P16" i="5"/>
  <c r="E16" i="5"/>
  <c r="J10" i="7"/>
  <c r="P10" i="7"/>
  <c r="J16" i="7"/>
  <c r="E10" i="6"/>
  <c r="E5" i="6" s="1"/>
  <c r="Q10" i="7"/>
  <c r="K16" i="7"/>
  <c r="W16" i="7"/>
  <c r="J16" i="5"/>
  <c r="U88" i="4"/>
  <c r="O16" i="5"/>
  <c r="R10" i="5"/>
  <c r="T16" i="6"/>
  <c r="T5" i="6" s="1"/>
  <c r="T42" i="6" s="1"/>
  <c r="J16" i="6"/>
  <c r="R27" i="7"/>
  <c r="R16" i="5"/>
  <c r="S27" i="7"/>
  <c r="S10" i="5"/>
  <c r="U16" i="6"/>
  <c r="U5" i="6" s="1"/>
  <c r="C88" i="4"/>
  <c r="C16" i="5"/>
  <c r="N10" i="7"/>
  <c r="T16" i="7"/>
  <c r="F39" i="4"/>
  <c r="N39" i="4"/>
  <c r="V39" i="4"/>
  <c r="H39" i="4"/>
  <c r="D30" i="4"/>
  <c r="L30" i="4"/>
  <c r="T30" i="4"/>
  <c r="G129" i="4"/>
  <c r="G233" i="15"/>
  <c r="G76" i="12"/>
  <c r="W233" i="15"/>
  <c r="W76" i="12"/>
  <c r="I241" i="15"/>
  <c r="I181" i="15"/>
  <c r="I34" i="15"/>
  <c r="Q241" i="15"/>
  <c r="Q181" i="15"/>
  <c r="Q34" i="15"/>
  <c r="C251" i="15"/>
  <c r="C199" i="15"/>
  <c r="K251" i="15"/>
  <c r="K199" i="15"/>
  <c r="S251" i="15"/>
  <c r="S199" i="15"/>
  <c r="F253" i="15"/>
  <c r="F220" i="15"/>
  <c r="F211" i="15"/>
  <c r="F210" i="15"/>
  <c r="F218" i="15"/>
  <c r="F214" i="15"/>
  <c r="F209" i="15"/>
  <c r="F78" i="12"/>
  <c r="F107" i="4" s="1"/>
  <c r="F213" i="15"/>
  <c r="F71" i="12"/>
  <c r="F70" i="12" s="1"/>
  <c r="F217" i="15"/>
  <c r="V253" i="15"/>
  <c r="V220" i="15"/>
  <c r="V211" i="15"/>
  <c r="V210" i="15"/>
  <c r="V218" i="15"/>
  <c r="V214" i="15"/>
  <c r="V209" i="15"/>
  <c r="V213" i="15"/>
  <c r="V78" i="12"/>
  <c r="V107" i="4" s="1"/>
  <c r="V217" i="15"/>
  <c r="V71" i="12"/>
  <c r="V70" i="12" s="1"/>
  <c r="O191" i="19"/>
  <c r="O187" i="19"/>
  <c r="O183" i="19"/>
  <c r="O229" i="19"/>
  <c r="O192" i="19"/>
  <c r="O188" i="19"/>
  <c r="O185" i="19"/>
  <c r="O81" i="16"/>
  <c r="O110" i="4" s="1"/>
  <c r="O77" i="16"/>
  <c r="O76" i="16" s="1"/>
  <c r="N30" i="4"/>
  <c r="T33" i="4"/>
  <c r="V129" i="4"/>
  <c r="I39" i="4"/>
  <c r="C39" i="4"/>
  <c r="K39" i="4"/>
  <c r="S39" i="4"/>
  <c r="D42" i="4"/>
  <c r="T42" i="4"/>
  <c r="G59" i="8"/>
  <c r="I60" i="8"/>
  <c r="I47" i="8"/>
  <c r="I66" i="8"/>
  <c r="I155" i="4" s="1"/>
  <c r="Q60" i="8"/>
  <c r="Q47" i="8"/>
  <c r="K61" i="8"/>
  <c r="K47" i="8"/>
  <c r="S61" i="8"/>
  <c r="S47" i="8"/>
  <c r="G30" i="4"/>
  <c r="O30" i="4"/>
  <c r="W30" i="4"/>
  <c r="I30" i="4"/>
  <c r="Q30" i="4"/>
  <c r="D33" i="4"/>
  <c r="B39" i="4"/>
  <c r="J39" i="4"/>
  <c r="R39" i="4"/>
  <c r="M129" i="4"/>
  <c r="I139" i="4"/>
  <c r="Q139" i="4"/>
  <c r="C140" i="4"/>
  <c r="K140" i="4"/>
  <c r="S140" i="4"/>
  <c r="E141" i="4"/>
  <c r="U141" i="4"/>
  <c r="H30" i="4"/>
  <c r="P30" i="4"/>
  <c r="H33" i="4"/>
  <c r="L39" i="4"/>
  <c r="V30" i="4"/>
  <c r="G33" i="4"/>
  <c r="O33" i="4"/>
  <c r="W33" i="4"/>
  <c r="I33" i="4"/>
  <c r="Q33" i="4"/>
  <c r="G42" i="4"/>
  <c r="O42" i="4"/>
  <c r="W42" i="4"/>
  <c r="C42" i="4"/>
  <c r="K42" i="4"/>
  <c r="D128" i="4"/>
  <c r="L33" i="4"/>
  <c r="F33" i="4"/>
  <c r="N33" i="4"/>
  <c r="V33" i="4"/>
  <c r="H42" i="4"/>
  <c r="P42" i="4"/>
  <c r="F10" i="5"/>
  <c r="N10" i="5"/>
  <c r="V10" i="5"/>
  <c r="M128" i="4"/>
  <c r="N129" i="4"/>
  <c r="V132" i="4"/>
  <c r="D133" i="4"/>
  <c r="L133" i="4"/>
  <c r="B136" i="4"/>
  <c r="J136" i="4"/>
  <c r="D137" i="4"/>
  <c r="L137" i="4"/>
  <c r="T137" i="4"/>
  <c r="N138" i="4"/>
  <c r="U142" i="4"/>
  <c r="I143" i="4"/>
  <c r="Q143" i="4"/>
  <c r="C144" i="4"/>
  <c r="K144" i="4"/>
  <c r="S144" i="4"/>
  <c r="E145" i="4"/>
  <c r="M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B60" i="8"/>
  <c r="B47" i="8"/>
  <c r="J60" i="8"/>
  <c r="J47" i="8"/>
  <c r="R60" i="8"/>
  <c r="R47" i="8"/>
  <c r="D61" i="8"/>
  <c r="D47" i="8"/>
  <c r="L61" i="8"/>
  <c r="L47" i="8"/>
  <c r="T61" i="8"/>
  <c r="T47" i="8"/>
  <c r="F128" i="4"/>
  <c r="N128" i="4"/>
  <c r="E129" i="4"/>
  <c r="O129" i="4"/>
  <c r="E133" i="4"/>
  <c r="M133" i="4"/>
  <c r="C136" i="4"/>
  <c r="K136" i="4"/>
  <c r="E137" i="4"/>
  <c r="M137" i="4"/>
  <c r="U137" i="4"/>
  <c r="G139" i="4"/>
  <c r="O139" i="4"/>
  <c r="W139" i="4"/>
  <c r="I140" i="4"/>
  <c r="Q140" i="4"/>
  <c r="C141" i="4"/>
  <c r="K141" i="4"/>
  <c r="B143" i="4"/>
  <c r="J143" i="4"/>
  <c r="R143" i="4"/>
  <c r="L144" i="4"/>
  <c r="T144" i="4"/>
  <c r="F145" i="4"/>
  <c r="N145" i="4"/>
  <c r="V145" i="4"/>
  <c r="H146" i="4"/>
  <c r="P146" i="4"/>
  <c r="B147" i="4"/>
  <c r="J147" i="4"/>
  <c r="R147" i="4"/>
  <c r="D148" i="4"/>
  <c r="L148" i="4"/>
  <c r="T148" i="4"/>
  <c r="F149" i="4"/>
  <c r="N149" i="4"/>
  <c r="V149" i="4"/>
  <c r="H150" i="4"/>
  <c r="P150" i="4"/>
  <c r="B151" i="4"/>
  <c r="J151" i="4"/>
  <c r="R151" i="4"/>
  <c r="H88" i="4"/>
  <c r="P88" i="4"/>
  <c r="I94" i="4"/>
  <c r="Q94" i="4"/>
  <c r="F129" i="4"/>
  <c r="F133" i="4"/>
  <c r="N133" i="4"/>
  <c r="V133" i="4"/>
  <c r="D135" i="4"/>
  <c r="D136" i="4"/>
  <c r="L136" i="4"/>
  <c r="T136" i="4"/>
  <c r="F137" i="4"/>
  <c r="N137" i="4"/>
  <c r="V137" i="4"/>
  <c r="J142" i="4"/>
  <c r="B94" i="4"/>
  <c r="J94" i="4"/>
  <c r="R94" i="4"/>
  <c r="D48" i="7"/>
  <c r="L48" i="7"/>
  <c r="T48" i="7"/>
  <c r="F49" i="7"/>
  <c r="N49" i="7"/>
  <c r="V49" i="7"/>
  <c r="D145" i="9"/>
  <c r="D136" i="9" s="1"/>
  <c r="D111" i="9"/>
  <c r="L145" i="9"/>
  <c r="L136" i="9" s="1"/>
  <c r="L111" i="9"/>
  <c r="T145" i="9"/>
  <c r="T136" i="9" s="1"/>
  <c r="T111" i="9"/>
  <c r="F156" i="9"/>
  <c r="F128" i="9"/>
  <c r="N156" i="9"/>
  <c r="N128" i="9"/>
  <c r="N156" i="11"/>
  <c r="V156" i="9"/>
  <c r="V147" i="9" s="1"/>
  <c r="V128" i="9"/>
  <c r="H129" i="4"/>
  <c r="Q132" i="4"/>
  <c r="H133" i="4"/>
  <c r="P133" i="4"/>
  <c r="F136" i="4"/>
  <c r="N136" i="4"/>
  <c r="V136" i="4"/>
  <c r="H137" i="4"/>
  <c r="P137" i="4"/>
  <c r="B139" i="4"/>
  <c r="J139" i="4"/>
  <c r="R139" i="4"/>
  <c r="D140" i="4"/>
  <c r="L140" i="4"/>
  <c r="T140" i="4"/>
  <c r="F141" i="4"/>
  <c r="N141" i="4"/>
  <c r="V141" i="4"/>
  <c r="M142" i="4"/>
  <c r="L94" i="4"/>
  <c r="G5" i="6"/>
  <c r="G45" i="6" s="1"/>
  <c r="W5" i="6"/>
  <c r="W45" i="6" s="1"/>
  <c r="I5" i="6"/>
  <c r="I44" i="6" s="1"/>
  <c r="C5" i="6"/>
  <c r="C48" i="6" s="1"/>
  <c r="K5" i="6"/>
  <c r="K47" i="6" s="1"/>
  <c r="I46" i="6"/>
  <c r="C47" i="6"/>
  <c r="W47" i="6"/>
  <c r="E48" i="7"/>
  <c r="M48" i="7"/>
  <c r="U48" i="7"/>
  <c r="G49" i="7"/>
  <c r="O49" i="7"/>
  <c r="W49" i="7"/>
  <c r="I50" i="7"/>
  <c r="Q50" i="7"/>
  <c r="E16" i="7"/>
  <c r="E147" i="9"/>
  <c r="M147" i="9"/>
  <c r="U147" i="9"/>
  <c r="K115" i="11"/>
  <c r="K107" i="11"/>
  <c r="K113" i="11"/>
  <c r="K112" i="11"/>
  <c r="K105" i="11"/>
  <c r="K55" i="8"/>
  <c r="K66" i="8" s="1"/>
  <c r="K155" i="4" s="1"/>
  <c r="K106" i="11"/>
  <c r="K136" i="11"/>
  <c r="K108" i="11"/>
  <c r="D145" i="11"/>
  <c r="D5" i="11"/>
  <c r="L145" i="11"/>
  <c r="L5" i="11"/>
  <c r="T145" i="11"/>
  <c r="T5" i="11"/>
  <c r="K109" i="11"/>
  <c r="B128" i="4"/>
  <c r="U129" i="4"/>
  <c r="L135" i="4"/>
  <c r="C139" i="4"/>
  <c r="K139" i="4"/>
  <c r="S139" i="4"/>
  <c r="M140" i="4"/>
  <c r="U140" i="4"/>
  <c r="G141" i="4"/>
  <c r="O141" i="4"/>
  <c r="W141" i="4"/>
  <c r="F88" i="4"/>
  <c r="N88" i="4"/>
  <c r="V88" i="4"/>
  <c r="E94" i="4"/>
  <c r="M94" i="4"/>
  <c r="U94" i="4"/>
  <c r="B10" i="6"/>
  <c r="B5" i="6" s="1"/>
  <c r="B47" i="6" s="1"/>
  <c r="J10" i="6"/>
  <c r="J5" i="6" s="1"/>
  <c r="R10" i="6"/>
  <c r="D10" i="6"/>
  <c r="F16" i="6"/>
  <c r="N16" i="6"/>
  <c r="V16" i="6"/>
  <c r="H16" i="6"/>
  <c r="P16" i="6"/>
  <c r="P5" i="6" s="1"/>
  <c r="F27" i="6"/>
  <c r="F16" i="7"/>
  <c r="N16" i="7"/>
  <c r="V16" i="7"/>
  <c r="D27" i="7"/>
  <c r="L27" i="7"/>
  <c r="T27" i="7"/>
  <c r="I38" i="7"/>
  <c r="Q38" i="7"/>
  <c r="E145" i="11"/>
  <c r="E5" i="11"/>
  <c r="E111" i="11" s="1"/>
  <c r="M145" i="11"/>
  <c r="M5" i="11"/>
  <c r="M111" i="11" s="1"/>
  <c r="U145" i="11"/>
  <c r="U5" i="11"/>
  <c r="U111" i="11" s="1"/>
  <c r="G17" i="8"/>
  <c r="O17" i="8"/>
  <c r="W17" i="8"/>
  <c r="E145" i="9"/>
  <c r="E136" i="9" s="1"/>
  <c r="E111" i="9"/>
  <c r="M145" i="9"/>
  <c r="M136" i="9" s="1"/>
  <c r="M111" i="9"/>
  <c r="U145" i="9"/>
  <c r="U136" i="9" s="1"/>
  <c r="U111" i="9"/>
  <c r="G156" i="9"/>
  <c r="G147" i="9" s="1"/>
  <c r="G128" i="9"/>
  <c r="O156" i="9"/>
  <c r="O147" i="9" s="1"/>
  <c r="O128" i="9"/>
  <c r="W156" i="9"/>
  <c r="W147" i="9" s="1"/>
  <c r="W128" i="9"/>
  <c r="C117" i="9"/>
  <c r="K117" i="9"/>
  <c r="S117" i="9"/>
  <c r="E117" i="9"/>
  <c r="M117" i="9"/>
  <c r="U117" i="9"/>
  <c r="I136" i="9"/>
  <c r="Q136" i="9"/>
  <c r="C136" i="9"/>
  <c r="K136" i="9"/>
  <c r="S136" i="9"/>
  <c r="N147" i="11"/>
  <c r="N129" i="11"/>
  <c r="N125" i="11"/>
  <c r="N56" i="8"/>
  <c r="N101" i="4" s="1"/>
  <c r="N132" i="11"/>
  <c r="B111" i="11"/>
  <c r="H233" i="15"/>
  <c r="H76" i="12"/>
  <c r="B241" i="15"/>
  <c r="B181" i="15"/>
  <c r="B34" i="15"/>
  <c r="J241" i="15"/>
  <c r="J181" i="15"/>
  <c r="J34" i="15"/>
  <c r="R241" i="15"/>
  <c r="R181" i="15"/>
  <c r="R34" i="15"/>
  <c r="D251" i="15"/>
  <c r="D199" i="15"/>
  <c r="L251" i="15"/>
  <c r="L199" i="15"/>
  <c r="T251" i="15"/>
  <c r="T199" i="15"/>
  <c r="M145" i="10"/>
  <c r="B115" i="11"/>
  <c r="B105" i="11"/>
  <c r="B136" i="11"/>
  <c r="B55" i="8"/>
  <c r="B66" i="8" s="1"/>
  <c r="B155" i="4" s="1"/>
  <c r="B106" i="11"/>
  <c r="B52" i="8"/>
  <c r="B51" i="8" s="1"/>
  <c r="R106" i="11"/>
  <c r="R105" i="11"/>
  <c r="R109" i="11"/>
  <c r="R108" i="11"/>
  <c r="R107" i="11"/>
  <c r="R55" i="8"/>
  <c r="R113" i="11"/>
  <c r="R112" i="11"/>
  <c r="R115" i="11"/>
  <c r="O130" i="11"/>
  <c r="O126" i="11"/>
  <c r="O122" i="11"/>
  <c r="O147" i="11"/>
  <c r="O129" i="11"/>
  <c r="O132" i="11"/>
  <c r="O123" i="11"/>
  <c r="B108" i="11"/>
  <c r="N126" i="11"/>
  <c r="N117" i="11" s="1"/>
  <c r="G128" i="11"/>
  <c r="R136" i="11"/>
  <c r="Q156" i="11"/>
  <c r="C115" i="11"/>
  <c r="C107" i="11"/>
  <c r="C105" i="11"/>
  <c r="C136" i="11"/>
  <c r="C55" i="8"/>
  <c r="C66" i="8" s="1"/>
  <c r="C155" i="4" s="1"/>
  <c r="C106" i="11"/>
  <c r="C109" i="11"/>
  <c r="C108" i="11"/>
  <c r="S115" i="11"/>
  <c r="S107" i="11"/>
  <c r="S105" i="11"/>
  <c r="S109" i="11"/>
  <c r="S108" i="11"/>
  <c r="S55" i="8"/>
  <c r="S66" i="8" s="1"/>
  <c r="S155" i="4" s="1"/>
  <c r="S113" i="11"/>
  <c r="S112" i="11"/>
  <c r="S106" i="11"/>
  <c r="S136" i="11"/>
  <c r="F156" i="11"/>
  <c r="N128" i="11"/>
  <c r="V128" i="11"/>
  <c r="N123" i="11"/>
  <c r="N130" i="11"/>
  <c r="P63" i="12"/>
  <c r="G86" i="12"/>
  <c r="O86" i="12"/>
  <c r="D147" i="9"/>
  <c r="L147" i="9"/>
  <c r="T147" i="9"/>
  <c r="F147" i="9"/>
  <c r="N147" i="9"/>
  <c r="C145" i="10"/>
  <c r="C111" i="10"/>
  <c r="K145" i="10"/>
  <c r="K111" i="10"/>
  <c r="S145" i="10"/>
  <c r="S111" i="10"/>
  <c r="E156" i="10"/>
  <c r="E128" i="10"/>
  <c r="M156" i="10"/>
  <c r="M128" i="10"/>
  <c r="U156" i="10"/>
  <c r="U128" i="10"/>
  <c r="U145" i="10"/>
  <c r="W128" i="11"/>
  <c r="Q128" i="11"/>
  <c r="Q130" i="11"/>
  <c r="Q86" i="12"/>
  <c r="Q63" i="12"/>
  <c r="K147" i="9"/>
  <c r="D145" i="10"/>
  <c r="D111" i="10"/>
  <c r="L145" i="10"/>
  <c r="L111" i="10"/>
  <c r="T145" i="10"/>
  <c r="T111" i="10"/>
  <c r="F156" i="10"/>
  <c r="F128" i="10"/>
  <c r="N156" i="10"/>
  <c r="N128" i="10"/>
  <c r="V156" i="10"/>
  <c r="V128" i="10"/>
  <c r="J111" i="11"/>
  <c r="F147" i="11"/>
  <c r="F129" i="11"/>
  <c r="F125" i="11"/>
  <c r="F132" i="11"/>
  <c r="F56" i="8"/>
  <c r="F101" i="4" s="1"/>
  <c r="F52" i="8"/>
  <c r="F51" i="8" s="1"/>
  <c r="F126" i="11"/>
  <c r="F123" i="11"/>
  <c r="F122" i="11"/>
  <c r="F117" i="11" s="1"/>
  <c r="F130" i="11"/>
  <c r="V147" i="11"/>
  <c r="V129" i="11"/>
  <c r="V125" i="11"/>
  <c r="V126" i="11"/>
  <c r="V117" i="11" s="1"/>
  <c r="V123" i="11"/>
  <c r="V122" i="11"/>
  <c r="V56" i="8"/>
  <c r="V101" i="4" s="1"/>
  <c r="V130" i="11"/>
  <c r="V132" i="11"/>
  <c r="H156" i="11"/>
  <c r="H54" i="11"/>
  <c r="H128" i="11" s="1"/>
  <c r="P156" i="11"/>
  <c r="P54" i="11"/>
  <c r="P128" i="11" s="1"/>
  <c r="O125" i="11"/>
  <c r="N136" i="9"/>
  <c r="H136" i="9"/>
  <c r="P136" i="9"/>
  <c r="B136" i="9"/>
  <c r="J136" i="9"/>
  <c r="R136" i="9"/>
  <c r="D100" i="10"/>
  <c r="L100" i="10"/>
  <c r="T100" i="10"/>
  <c r="F100" i="10"/>
  <c r="N100" i="10"/>
  <c r="V100" i="10"/>
  <c r="B117" i="10"/>
  <c r="J117" i="10"/>
  <c r="R117" i="10"/>
  <c r="D117" i="10"/>
  <c r="L117" i="10"/>
  <c r="T117" i="10"/>
  <c r="J109" i="11"/>
  <c r="J108" i="11"/>
  <c r="J107" i="11"/>
  <c r="J113" i="11"/>
  <c r="J112" i="11"/>
  <c r="J105" i="11"/>
  <c r="J115" i="11"/>
  <c r="J55" i="8"/>
  <c r="J66" i="8" s="1"/>
  <c r="J155" i="4" s="1"/>
  <c r="J106" i="11"/>
  <c r="J136" i="11"/>
  <c r="J52" i="8"/>
  <c r="J51" i="8" s="1"/>
  <c r="G130" i="11"/>
  <c r="G126" i="11"/>
  <c r="G122" i="11"/>
  <c r="G123" i="11"/>
  <c r="G147" i="11"/>
  <c r="G125" i="11"/>
  <c r="W130" i="11"/>
  <c r="W126" i="11"/>
  <c r="W122" i="11"/>
  <c r="W125" i="11"/>
  <c r="W129" i="11"/>
  <c r="W132" i="11"/>
  <c r="W147" i="11"/>
  <c r="I156" i="11"/>
  <c r="I128" i="11"/>
  <c r="I54" i="11"/>
  <c r="Q147" i="11"/>
  <c r="Q123" i="11"/>
  <c r="Q126" i="11"/>
  <c r="Q125" i="11"/>
  <c r="Q122" i="11"/>
  <c r="Q56" i="8"/>
  <c r="Q67" i="8" s="1"/>
  <c r="Q156" i="4" s="1"/>
  <c r="G129" i="11"/>
  <c r="V73" i="12"/>
  <c r="V102" i="4" s="1"/>
  <c r="C58" i="8"/>
  <c r="K58" i="8"/>
  <c r="S58" i="8"/>
  <c r="E59" i="8"/>
  <c r="M59" i="8"/>
  <c r="U59" i="8"/>
  <c r="G60" i="8"/>
  <c r="O60" i="8"/>
  <c r="W60" i="8"/>
  <c r="I61" i="8"/>
  <c r="Q61" i="8"/>
  <c r="E67" i="8"/>
  <c r="E156" i="4" s="1"/>
  <c r="M67" i="8"/>
  <c r="M156" i="4" s="1"/>
  <c r="U67" i="8"/>
  <c r="U156" i="4" s="1"/>
  <c r="H111" i="9"/>
  <c r="P111" i="9"/>
  <c r="G111" i="10"/>
  <c r="O111" i="10"/>
  <c r="W111" i="10"/>
  <c r="F105" i="11"/>
  <c r="E122" i="11"/>
  <c r="E123" i="11"/>
  <c r="E126" i="11"/>
  <c r="U132" i="11"/>
  <c r="I136" i="11"/>
  <c r="E147" i="11"/>
  <c r="U147" i="11"/>
  <c r="I3" i="12"/>
  <c r="I82" i="12"/>
  <c r="Q3" i="12"/>
  <c r="Q82" i="12"/>
  <c r="F97" i="12"/>
  <c r="F158" i="4" s="1"/>
  <c r="F85" i="12"/>
  <c r="N85" i="12"/>
  <c r="N97" i="12"/>
  <c r="N158" i="4" s="1"/>
  <c r="V85" i="12"/>
  <c r="V97" i="12"/>
  <c r="V158" i="4" s="1"/>
  <c r="D82" i="12"/>
  <c r="O171" i="13"/>
  <c r="T187" i="13"/>
  <c r="E243" i="13"/>
  <c r="H261" i="13"/>
  <c r="H253" i="13" s="1"/>
  <c r="D58" i="8"/>
  <c r="L58" i="8"/>
  <c r="T58" i="8"/>
  <c r="F59" i="8"/>
  <c r="N59" i="8"/>
  <c r="V59" i="8"/>
  <c r="H60" i="8"/>
  <c r="P60" i="8"/>
  <c r="B61" i="8"/>
  <c r="J61" i="8"/>
  <c r="R61" i="8"/>
  <c r="I111" i="9"/>
  <c r="Q111" i="9"/>
  <c r="H111" i="10"/>
  <c r="P111" i="10"/>
  <c r="G145" i="11"/>
  <c r="O145" i="11"/>
  <c r="W145" i="11"/>
  <c r="C156" i="11"/>
  <c r="K156" i="11"/>
  <c r="S156" i="11"/>
  <c r="I106" i="11"/>
  <c r="V156" i="11"/>
  <c r="G97" i="12"/>
  <c r="G158" i="4" s="1"/>
  <c r="G85" i="12"/>
  <c r="O97" i="12"/>
  <c r="O158" i="4" s="1"/>
  <c r="O85" i="12"/>
  <c r="W97" i="12"/>
  <c r="W158" i="4" s="1"/>
  <c r="W85" i="12"/>
  <c r="B87" i="12"/>
  <c r="B99" i="12"/>
  <c r="B160" i="4" s="1"/>
  <c r="B65" i="12"/>
  <c r="J87" i="12"/>
  <c r="J99" i="12"/>
  <c r="J160" i="4" s="1"/>
  <c r="J65" i="12"/>
  <c r="R87" i="12"/>
  <c r="R65" i="12"/>
  <c r="D100" i="12"/>
  <c r="D161" i="4" s="1"/>
  <c r="D88" i="12"/>
  <c r="D65" i="12"/>
  <c r="L88" i="12"/>
  <c r="L100" i="12"/>
  <c r="L161" i="4" s="1"/>
  <c r="L65" i="12"/>
  <c r="T88" i="12"/>
  <c r="T65" i="12"/>
  <c r="T100" i="12"/>
  <c r="T161" i="4" s="1"/>
  <c r="N101" i="12"/>
  <c r="N162" i="4" s="1"/>
  <c r="N89" i="12"/>
  <c r="V89" i="12"/>
  <c r="V101" i="12"/>
  <c r="V162" i="4" s="1"/>
  <c r="E82" i="12"/>
  <c r="L181" i="13"/>
  <c r="L241" i="13"/>
  <c r="L233" i="13" s="1"/>
  <c r="F199" i="13"/>
  <c r="F251" i="13"/>
  <c r="F243" i="13" s="1"/>
  <c r="N251" i="15"/>
  <c r="N199" i="13"/>
  <c r="V199" i="13"/>
  <c r="V251" i="13"/>
  <c r="V243" i="13" s="1"/>
  <c r="V251" i="15"/>
  <c r="P216" i="13"/>
  <c r="P261" i="13"/>
  <c r="P253" i="13" s="1"/>
  <c r="N243" i="13"/>
  <c r="C47" i="8"/>
  <c r="E58" i="8"/>
  <c r="M58" i="8"/>
  <c r="U58" i="8"/>
  <c r="B111" i="9"/>
  <c r="J111" i="9"/>
  <c r="R111" i="9"/>
  <c r="H128" i="9"/>
  <c r="P128" i="9"/>
  <c r="I111" i="10"/>
  <c r="Q111" i="10"/>
  <c r="G128" i="10"/>
  <c r="O128" i="10"/>
  <c r="W128" i="10"/>
  <c r="F136" i="11"/>
  <c r="F112" i="11"/>
  <c r="F108" i="11"/>
  <c r="N136" i="11"/>
  <c r="N112" i="11"/>
  <c r="N108" i="11"/>
  <c r="H145" i="11"/>
  <c r="P145" i="11"/>
  <c r="B147" i="11"/>
  <c r="B123" i="11"/>
  <c r="J147" i="11"/>
  <c r="J123" i="11"/>
  <c r="D156" i="11"/>
  <c r="L156" i="11"/>
  <c r="T156" i="11"/>
  <c r="R111" i="11"/>
  <c r="F113" i="11"/>
  <c r="I115" i="11"/>
  <c r="J128" i="11"/>
  <c r="J129" i="11"/>
  <c r="J130" i="11"/>
  <c r="M132" i="11"/>
  <c r="B156" i="11"/>
  <c r="C99" i="12"/>
  <c r="C160" i="4" s="1"/>
  <c r="C87" i="12"/>
  <c r="C65" i="12"/>
  <c r="K99" i="12"/>
  <c r="K160" i="4" s="1"/>
  <c r="K87" i="12"/>
  <c r="K65" i="12"/>
  <c r="S99" i="12"/>
  <c r="S160" i="4" s="1"/>
  <c r="S87" i="12"/>
  <c r="S65" i="12"/>
  <c r="E100" i="12"/>
  <c r="E161" i="4" s="1"/>
  <c r="E88" i="12"/>
  <c r="E65" i="12"/>
  <c r="M100" i="12"/>
  <c r="M161" i="4" s="1"/>
  <c r="M88" i="12"/>
  <c r="M65" i="12"/>
  <c r="U100" i="12"/>
  <c r="U161" i="4" s="1"/>
  <c r="U88" i="12"/>
  <c r="U65" i="12"/>
  <c r="G89" i="12"/>
  <c r="O89" i="12"/>
  <c r="W89" i="12"/>
  <c r="N100" i="12"/>
  <c r="N161" i="4" s="1"/>
  <c r="L82" i="12"/>
  <c r="G162" i="13"/>
  <c r="W162" i="13"/>
  <c r="D181" i="13"/>
  <c r="H171" i="15"/>
  <c r="P171" i="15"/>
  <c r="H90" i="16"/>
  <c r="H71" i="16"/>
  <c r="P90" i="16"/>
  <c r="P71" i="16"/>
  <c r="F58" i="8"/>
  <c r="N58" i="8"/>
  <c r="V58" i="8"/>
  <c r="C111" i="9"/>
  <c r="K111" i="9"/>
  <c r="S111" i="9"/>
  <c r="I128" i="9"/>
  <c r="Q128" i="9"/>
  <c r="B111" i="10"/>
  <c r="J111" i="10"/>
  <c r="R111" i="10"/>
  <c r="H128" i="10"/>
  <c r="P128" i="10"/>
  <c r="G5" i="11"/>
  <c r="G111" i="11" s="1"/>
  <c r="O5" i="11"/>
  <c r="W5" i="11"/>
  <c r="I145" i="11"/>
  <c r="Q145" i="11"/>
  <c r="C54" i="11"/>
  <c r="K54" i="11"/>
  <c r="K128" i="11" s="1"/>
  <c r="S54" i="11"/>
  <c r="S128" i="11" s="1"/>
  <c r="E156" i="11"/>
  <c r="M156" i="11"/>
  <c r="U156" i="11"/>
  <c r="I105" i="11"/>
  <c r="F109" i="11"/>
  <c r="I111" i="11"/>
  <c r="I112" i="11"/>
  <c r="I113" i="11"/>
  <c r="V115" i="11"/>
  <c r="J122" i="11"/>
  <c r="J125" i="11"/>
  <c r="J126" i="11"/>
  <c r="M128" i="11"/>
  <c r="U130" i="11"/>
  <c r="B132" i="11"/>
  <c r="H86" i="12"/>
  <c r="H63" i="12"/>
  <c r="F100" i="12"/>
  <c r="F161" i="4" s="1"/>
  <c r="V100" i="12"/>
  <c r="V161" i="4" s="1"/>
  <c r="O100" i="12"/>
  <c r="O161" i="4" s="1"/>
  <c r="M82" i="12"/>
  <c r="R99" i="12"/>
  <c r="R160" i="4" s="1"/>
  <c r="G58" i="8"/>
  <c r="O58" i="8"/>
  <c r="W58" i="8"/>
  <c r="H5" i="11"/>
  <c r="H111" i="11" s="1"/>
  <c r="P5" i="11"/>
  <c r="D54" i="11"/>
  <c r="L54" i="11"/>
  <c r="L128" i="11" s="1"/>
  <c r="T54" i="11"/>
  <c r="I107" i="11"/>
  <c r="I108" i="11"/>
  <c r="U122" i="11"/>
  <c r="U117" i="11" s="1"/>
  <c r="U123" i="11"/>
  <c r="B129" i="11"/>
  <c r="B130" i="11"/>
  <c r="I86" i="12"/>
  <c r="I63" i="12"/>
  <c r="T82" i="12"/>
  <c r="Q162" i="13"/>
  <c r="M171" i="13"/>
  <c r="F187" i="13"/>
  <c r="N187" i="13"/>
  <c r="V187" i="13"/>
  <c r="L187" i="13"/>
  <c r="T253" i="13"/>
  <c r="H58" i="8"/>
  <c r="P58" i="8"/>
  <c r="C111" i="11"/>
  <c r="K111" i="11"/>
  <c r="S111" i="11"/>
  <c r="E129" i="11"/>
  <c r="E125" i="11"/>
  <c r="M129" i="11"/>
  <c r="M117" i="11" s="1"/>
  <c r="M125" i="11"/>
  <c r="U129" i="11"/>
  <c r="U125" i="11"/>
  <c r="G156" i="11"/>
  <c r="O156" i="11"/>
  <c r="W156" i="11"/>
  <c r="W111" i="11"/>
  <c r="N115" i="11"/>
  <c r="B122" i="11"/>
  <c r="B125" i="11"/>
  <c r="B126" i="11"/>
  <c r="E128" i="11"/>
  <c r="O128" i="11"/>
  <c r="M130" i="11"/>
  <c r="D31" i="12"/>
  <c r="L31" i="12"/>
  <c r="C63" i="12"/>
  <c r="K63" i="12"/>
  <c r="S63" i="12"/>
  <c r="N86" i="12"/>
  <c r="U82" i="12"/>
  <c r="B85" i="12"/>
  <c r="R85" i="12"/>
  <c r="F87" i="12"/>
  <c r="V87" i="12"/>
  <c r="P88" i="12"/>
  <c r="J89" i="12"/>
  <c r="K97" i="12"/>
  <c r="K158" i="4" s="1"/>
  <c r="I100" i="12"/>
  <c r="I161" i="4" s="1"/>
  <c r="S101" i="12"/>
  <c r="S162" i="4" s="1"/>
  <c r="F241" i="13"/>
  <c r="F233" i="13" s="1"/>
  <c r="F181" i="13"/>
  <c r="N241" i="13"/>
  <c r="N233" i="13" s="1"/>
  <c r="N181" i="13"/>
  <c r="V241" i="13"/>
  <c r="V233" i="13" s="1"/>
  <c r="V181" i="13"/>
  <c r="B216" i="13"/>
  <c r="B261" i="13"/>
  <c r="J216" i="13"/>
  <c r="J261" i="13"/>
  <c r="J253" i="13" s="1"/>
  <c r="R216" i="13"/>
  <c r="R261" i="13"/>
  <c r="R253" i="13" s="1"/>
  <c r="S181" i="13"/>
  <c r="K199" i="13"/>
  <c r="F204" i="13"/>
  <c r="N204" i="13"/>
  <c r="V204" i="13"/>
  <c r="E216" i="13"/>
  <c r="U216" i="13"/>
  <c r="G224" i="13"/>
  <c r="O224" i="13"/>
  <c r="W224" i="13"/>
  <c r="I224" i="13"/>
  <c r="Q224" i="13"/>
  <c r="E233" i="13"/>
  <c r="M233" i="13"/>
  <c r="U233" i="13"/>
  <c r="I162" i="14"/>
  <c r="Q162" i="14"/>
  <c r="I187" i="14"/>
  <c r="Q187" i="14"/>
  <c r="I204" i="14"/>
  <c r="Q204" i="14"/>
  <c r="E251" i="14"/>
  <c r="O261" i="14"/>
  <c r="H162" i="15"/>
  <c r="P162" i="15"/>
  <c r="F204" i="15"/>
  <c r="V204" i="15"/>
  <c r="E217" i="15"/>
  <c r="F92" i="16"/>
  <c r="N92" i="16"/>
  <c r="V92" i="16"/>
  <c r="H93" i="16"/>
  <c r="H103" i="16"/>
  <c r="H166" i="4" s="1"/>
  <c r="P93" i="16"/>
  <c r="P103" i="16"/>
  <c r="P166" i="4" s="1"/>
  <c r="C85" i="12"/>
  <c r="K85" i="12"/>
  <c r="S85" i="12"/>
  <c r="G87" i="12"/>
  <c r="O87" i="12"/>
  <c r="W87" i="12"/>
  <c r="C89" i="12"/>
  <c r="K89" i="12"/>
  <c r="G241" i="13"/>
  <c r="G181" i="13"/>
  <c r="O241" i="13"/>
  <c r="O181" i="13"/>
  <c r="W241" i="13"/>
  <c r="W181" i="13"/>
  <c r="I199" i="13"/>
  <c r="I251" i="14"/>
  <c r="I251" i="13"/>
  <c r="I243" i="13" s="1"/>
  <c r="Q199" i="13"/>
  <c r="Q251" i="14"/>
  <c r="Q251" i="13"/>
  <c r="Q243" i="13" s="1"/>
  <c r="C261" i="14"/>
  <c r="C261" i="13"/>
  <c r="C253" i="13" s="1"/>
  <c r="K261" i="14"/>
  <c r="K261" i="13"/>
  <c r="S261" i="14"/>
  <c r="S261" i="13"/>
  <c r="S253" i="13" s="1"/>
  <c r="C171" i="13"/>
  <c r="K171" i="13"/>
  <c r="S171" i="13"/>
  <c r="L199" i="13"/>
  <c r="G204" i="13"/>
  <c r="O204" i="13"/>
  <c r="W204" i="13"/>
  <c r="I204" i="13"/>
  <c r="Q204" i="13"/>
  <c r="U251" i="13"/>
  <c r="U243" i="13" s="1"/>
  <c r="O261" i="13"/>
  <c r="O253" i="13" s="1"/>
  <c r="E241" i="14"/>
  <c r="E181" i="14"/>
  <c r="M241" i="14"/>
  <c r="M181" i="14"/>
  <c r="U241" i="14"/>
  <c r="U181" i="14"/>
  <c r="G199" i="14"/>
  <c r="G251" i="14"/>
  <c r="O199" i="14"/>
  <c r="O251" i="14"/>
  <c r="W199" i="14"/>
  <c r="W251" i="14"/>
  <c r="I216" i="14"/>
  <c r="I261" i="14"/>
  <c r="Q216" i="14"/>
  <c r="Q261" i="14"/>
  <c r="B162" i="14"/>
  <c r="J162" i="14"/>
  <c r="R162" i="14"/>
  <c r="D162" i="14"/>
  <c r="L162" i="14"/>
  <c r="T162" i="14"/>
  <c r="L251" i="14"/>
  <c r="M218" i="15"/>
  <c r="M214" i="15"/>
  <c r="M210" i="15"/>
  <c r="M253" i="15"/>
  <c r="M211" i="15"/>
  <c r="M220" i="15"/>
  <c r="M209" i="15"/>
  <c r="M204" i="15" s="1"/>
  <c r="M217" i="15"/>
  <c r="M213" i="15"/>
  <c r="F187" i="15"/>
  <c r="N187" i="15"/>
  <c r="V187" i="15"/>
  <c r="E91" i="16"/>
  <c r="E89" i="16" s="1"/>
  <c r="E52" i="16"/>
  <c r="D85" i="12"/>
  <c r="L85" i="12"/>
  <c r="T85" i="12"/>
  <c r="H87" i="12"/>
  <c r="P87" i="12"/>
  <c r="B88" i="12"/>
  <c r="J88" i="12"/>
  <c r="R88" i="12"/>
  <c r="C97" i="12"/>
  <c r="C158" i="4" s="1"/>
  <c r="W99" i="12"/>
  <c r="W160" i="4" s="1"/>
  <c r="F162" i="13"/>
  <c r="N162" i="13"/>
  <c r="V162" i="13"/>
  <c r="I181" i="13"/>
  <c r="B187" i="13"/>
  <c r="J187" i="13"/>
  <c r="R187" i="13"/>
  <c r="M199" i="13"/>
  <c r="K216" i="13"/>
  <c r="G233" i="13"/>
  <c r="O233" i="13"/>
  <c r="W233" i="13"/>
  <c r="I233" i="13"/>
  <c r="Q233" i="13"/>
  <c r="D243" i="13"/>
  <c r="L243" i="13"/>
  <c r="T243" i="13"/>
  <c r="B261" i="14"/>
  <c r="J261" i="14"/>
  <c r="R261" i="14"/>
  <c r="W261" i="14"/>
  <c r="N253" i="15"/>
  <c r="N220" i="15"/>
  <c r="N218" i="15"/>
  <c r="N214" i="15"/>
  <c r="N209" i="15"/>
  <c r="N204" i="15" s="1"/>
  <c r="N217" i="15"/>
  <c r="N213" i="15"/>
  <c r="N211" i="15"/>
  <c r="C171" i="15"/>
  <c r="K171" i="15"/>
  <c r="S171" i="15"/>
  <c r="U217" i="15"/>
  <c r="L91" i="16"/>
  <c r="L52" i="16"/>
  <c r="B224" i="13"/>
  <c r="J224" i="13"/>
  <c r="R224" i="13"/>
  <c r="B253" i="13"/>
  <c r="I171" i="14"/>
  <c r="Q171" i="14"/>
  <c r="B199" i="14"/>
  <c r="D204" i="14"/>
  <c r="L204" i="14"/>
  <c r="T204" i="14"/>
  <c r="T251" i="14"/>
  <c r="H251" i="15"/>
  <c r="P251" i="15"/>
  <c r="D171" i="15"/>
  <c r="L171" i="15"/>
  <c r="T171" i="15"/>
  <c r="F171" i="15"/>
  <c r="N171" i="15"/>
  <c r="V171" i="15"/>
  <c r="F98" i="12"/>
  <c r="F159" i="4" s="1"/>
  <c r="O99" i="12"/>
  <c r="O160" i="4" s="1"/>
  <c r="B241" i="13"/>
  <c r="B181" i="13"/>
  <c r="J241" i="13"/>
  <c r="J233" i="13" s="1"/>
  <c r="J181" i="13"/>
  <c r="R241" i="13"/>
  <c r="R181" i="13"/>
  <c r="F261" i="13"/>
  <c r="F253" i="13" s="1"/>
  <c r="F216" i="13"/>
  <c r="N261" i="13"/>
  <c r="N253" i="13" s="1"/>
  <c r="N216" i="13"/>
  <c r="V261" i="13"/>
  <c r="V253" i="13" s="1"/>
  <c r="V216" i="13"/>
  <c r="F171" i="13"/>
  <c r="N171" i="13"/>
  <c r="V171" i="13"/>
  <c r="C199" i="13"/>
  <c r="S199" i="13"/>
  <c r="M216" i="13"/>
  <c r="K253" i="13"/>
  <c r="E253" i="13"/>
  <c r="M253" i="13"/>
  <c r="U253" i="13"/>
  <c r="W261" i="13"/>
  <c r="W253" i="13" s="1"/>
  <c r="H241" i="14"/>
  <c r="H181" i="14"/>
  <c r="P241" i="14"/>
  <c r="P181" i="14"/>
  <c r="D261" i="14"/>
  <c r="D216" i="14"/>
  <c r="L261" i="14"/>
  <c r="L216" i="14"/>
  <c r="T261" i="14"/>
  <c r="T216" i="14"/>
  <c r="E204" i="14"/>
  <c r="M204" i="14"/>
  <c r="U204" i="14"/>
  <c r="G204" i="14"/>
  <c r="O204" i="14"/>
  <c r="W204" i="14"/>
  <c r="G261" i="15"/>
  <c r="G216" i="15"/>
  <c r="G115" i="15"/>
  <c r="O261" i="15"/>
  <c r="O115" i="15"/>
  <c r="O216" i="15" s="1"/>
  <c r="W261" i="15"/>
  <c r="W115" i="15"/>
  <c r="D199" i="13"/>
  <c r="T199" i="13"/>
  <c r="B233" i="13"/>
  <c r="R233" i="13"/>
  <c r="O243" i="13"/>
  <c r="I241" i="14"/>
  <c r="I181" i="14"/>
  <c r="Q241" i="14"/>
  <c r="Q181" i="14"/>
  <c r="C251" i="14"/>
  <c r="K251" i="14"/>
  <c r="S251" i="14"/>
  <c r="E261" i="14"/>
  <c r="E216" i="14"/>
  <c r="M261" i="14"/>
  <c r="M216" i="14"/>
  <c r="U261" i="14"/>
  <c r="U216" i="14"/>
  <c r="F187" i="14"/>
  <c r="N187" i="14"/>
  <c r="V187" i="14"/>
  <c r="H187" i="14"/>
  <c r="P187" i="14"/>
  <c r="J199" i="14"/>
  <c r="F204" i="14"/>
  <c r="N204" i="14"/>
  <c r="V204" i="14"/>
  <c r="H204" i="14"/>
  <c r="P204" i="14"/>
  <c r="F261" i="14"/>
  <c r="E218" i="15"/>
  <c r="E214" i="15"/>
  <c r="E210" i="15"/>
  <c r="E253" i="15"/>
  <c r="E211" i="15"/>
  <c r="E220" i="15"/>
  <c r="U218" i="15"/>
  <c r="U214" i="15"/>
  <c r="U210" i="15"/>
  <c r="U204" i="15" s="1"/>
  <c r="U253" i="15"/>
  <c r="U211" i="15"/>
  <c r="U220" i="15"/>
  <c r="H261" i="15"/>
  <c r="H115" i="15"/>
  <c r="H216" i="15" s="1"/>
  <c r="P261" i="15"/>
  <c r="P115" i="15"/>
  <c r="P216" i="15" s="1"/>
  <c r="E162" i="15"/>
  <c r="M162" i="15"/>
  <c r="U162" i="15"/>
  <c r="G162" i="15"/>
  <c r="O162" i="15"/>
  <c r="W162" i="15"/>
  <c r="D187" i="15"/>
  <c r="L187" i="15"/>
  <c r="T187" i="15"/>
  <c r="E209" i="15"/>
  <c r="G174" i="17"/>
  <c r="G167" i="17"/>
  <c r="G163" i="17"/>
  <c r="G175" i="17"/>
  <c r="G168" i="17"/>
  <c r="G164" i="17"/>
  <c r="G172" i="17"/>
  <c r="G169" i="17"/>
  <c r="G165" i="17"/>
  <c r="G161" i="17"/>
  <c r="G160" i="17" s="1"/>
  <c r="G53" i="16"/>
  <c r="G173" i="17"/>
  <c r="G170" i="17"/>
  <c r="G162" i="17"/>
  <c r="I197" i="17"/>
  <c r="G251" i="13"/>
  <c r="G243" i="13" s="1"/>
  <c r="O251" i="13"/>
  <c r="W251" i="13"/>
  <c r="W243" i="13" s="1"/>
  <c r="I261" i="13"/>
  <c r="I253" i="13" s="1"/>
  <c r="Q261" i="13"/>
  <c r="Q253" i="13" s="1"/>
  <c r="F251" i="14"/>
  <c r="N251" i="14"/>
  <c r="V251" i="14"/>
  <c r="H261" i="14"/>
  <c r="P261" i="14"/>
  <c r="E251" i="15"/>
  <c r="M251" i="15"/>
  <c r="U251" i="15"/>
  <c r="J211" i="15"/>
  <c r="J213" i="15"/>
  <c r="J217" i="15"/>
  <c r="F251" i="15"/>
  <c r="B253" i="15"/>
  <c r="G92" i="16"/>
  <c r="O92" i="16"/>
  <c r="O102" i="16"/>
  <c r="O165" i="4" s="1"/>
  <c r="W92" i="16"/>
  <c r="I93" i="16"/>
  <c r="I103" i="16"/>
  <c r="I166" i="4" s="1"/>
  <c r="Q93" i="16"/>
  <c r="Q103" i="16"/>
  <c r="Q166" i="4" s="1"/>
  <c r="N173" i="17"/>
  <c r="N175" i="17"/>
  <c r="N167" i="17"/>
  <c r="N163" i="17"/>
  <c r="N174" i="17"/>
  <c r="N168" i="17"/>
  <c r="N164" i="17"/>
  <c r="N169" i="17"/>
  <c r="N165" i="17"/>
  <c r="N161" i="17"/>
  <c r="N53" i="16"/>
  <c r="E173" i="17"/>
  <c r="E174" i="17"/>
  <c r="E170" i="17"/>
  <c r="E166" i="17"/>
  <c r="E162" i="17"/>
  <c r="E175" i="17"/>
  <c r="E167" i="17"/>
  <c r="E163" i="17"/>
  <c r="E168" i="17"/>
  <c r="E164" i="17"/>
  <c r="E172" i="17"/>
  <c r="U173" i="17"/>
  <c r="U175" i="17"/>
  <c r="U170" i="17"/>
  <c r="U166" i="17"/>
  <c r="U162" i="17"/>
  <c r="U172" i="17"/>
  <c r="U167" i="17"/>
  <c r="U163" i="17"/>
  <c r="U168" i="17"/>
  <c r="U164" i="17"/>
  <c r="E165" i="17"/>
  <c r="N172" i="17"/>
  <c r="U174" i="17"/>
  <c r="G197" i="17"/>
  <c r="O197" i="17"/>
  <c r="W197" i="17"/>
  <c r="B261" i="15"/>
  <c r="J261" i="15"/>
  <c r="R261" i="15"/>
  <c r="H181" i="15"/>
  <c r="P181" i="15"/>
  <c r="B216" i="15"/>
  <c r="R216" i="15"/>
  <c r="F241" i="15"/>
  <c r="O174" i="17"/>
  <c r="O173" i="17"/>
  <c r="O167" i="17"/>
  <c r="O165" i="17"/>
  <c r="N162" i="17"/>
  <c r="I229" i="17"/>
  <c r="F181" i="14"/>
  <c r="N181" i="14"/>
  <c r="V181" i="14"/>
  <c r="H251" i="14"/>
  <c r="P251" i="14"/>
  <c r="C34" i="15"/>
  <c r="K34" i="15"/>
  <c r="S34" i="15"/>
  <c r="I115" i="15"/>
  <c r="Q115" i="15"/>
  <c r="Q216" i="15" s="1"/>
  <c r="C261" i="15"/>
  <c r="K261" i="15"/>
  <c r="S261" i="15"/>
  <c r="U199" i="15"/>
  <c r="C216" i="15"/>
  <c r="S216" i="15"/>
  <c r="L241" i="15"/>
  <c r="I261" i="15"/>
  <c r="U53" i="16"/>
  <c r="C103" i="16"/>
  <c r="C166" i="4" s="1"/>
  <c r="K103" i="16"/>
  <c r="K166" i="4" s="1"/>
  <c r="S103" i="16"/>
  <c r="S166" i="4" s="1"/>
  <c r="O71" i="16"/>
  <c r="K76" i="16"/>
  <c r="O79" i="16"/>
  <c r="O108" i="4" s="1"/>
  <c r="E161" i="17"/>
  <c r="O162" i="17"/>
  <c r="U169" i="17"/>
  <c r="B197" i="18"/>
  <c r="J197" i="18"/>
  <c r="R197" i="18"/>
  <c r="F197" i="18"/>
  <c r="N197" i="18"/>
  <c r="V197" i="18"/>
  <c r="H197" i="18"/>
  <c r="P197" i="18"/>
  <c r="B218" i="15"/>
  <c r="B214" i="15"/>
  <c r="B210" i="15"/>
  <c r="J218" i="15"/>
  <c r="J214" i="15"/>
  <c r="J210" i="15"/>
  <c r="R218" i="15"/>
  <c r="R214" i="15"/>
  <c r="R210" i="15"/>
  <c r="D261" i="15"/>
  <c r="L261" i="15"/>
  <c r="T261" i="15"/>
  <c r="J253" i="15"/>
  <c r="V173" i="17"/>
  <c r="V175" i="17"/>
  <c r="V172" i="17"/>
  <c r="V167" i="17"/>
  <c r="V163" i="17"/>
  <c r="V168" i="17"/>
  <c r="V164" i="17"/>
  <c r="V174" i="17"/>
  <c r="V169" i="17"/>
  <c r="V165" i="17"/>
  <c r="V161" i="17"/>
  <c r="V53" i="16"/>
  <c r="H226" i="17"/>
  <c r="H217" i="17" s="1"/>
  <c r="H5" i="17"/>
  <c r="P226" i="17"/>
  <c r="P217" i="17" s="1"/>
  <c r="P5" i="17"/>
  <c r="P171" i="17" s="1"/>
  <c r="B235" i="17"/>
  <c r="B229" i="17" s="1"/>
  <c r="B184" i="17"/>
  <c r="J235" i="17"/>
  <c r="J229" i="17" s="1"/>
  <c r="J184" i="17"/>
  <c r="R235" i="17"/>
  <c r="R229" i="17" s="1"/>
  <c r="R184" i="17"/>
  <c r="D190" i="17"/>
  <c r="D237" i="17"/>
  <c r="D237" i="18"/>
  <c r="L190" i="17"/>
  <c r="L237" i="17"/>
  <c r="T190" i="17"/>
  <c r="T237" i="17"/>
  <c r="F246" i="17"/>
  <c r="F203" i="17"/>
  <c r="N246" i="17"/>
  <c r="N203" i="17"/>
  <c r="V246" i="17"/>
  <c r="V203" i="17"/>
  <c r="H209" i="17"/>
  <c r="H248" i="17"/>
  <c r="P209" i="17"/>
  <c r="P248" i="17"/>
  <c r="V162" i="17"/>
  <c r="I199" i="15"/>
  <c r="I251" i="15"/>
  <c r="Q199" i="15"/>
  <c r="Q251" i="15"/>
  <c r="C217" i="15"/>
  <c r="C213" i="15"/>
  <c r="C209" i="15"/>
  <c r="C218" i="15"/>
  <c r="C214" i="15"/>
  <c r="C210" i="15"/>
  <c r="C253" i="15"/>
  <c r="C211" i="15"/>
  <c r="K217" i="15"/>
  <c r="K213" i="15"/>
  <c r="K209" i="15"/>
  <c r="K218" i="15"/>
  <c r="K214" i="15"/>
  <c r="K210" i="15"/>
  <c r="K253" i="15"/>
  <c r="K211" i="15"/>
  <c r="S217" i="15"/>
  <c r="S213" i="15"/>
  <c r="S209" i="15"/>
  <c r="S218" i="15"/>
  <c r="S214" i="15"/>
  <c r="S210" i="15"/>
  <c r="S253" i="15"/>
  <c r="S211" i="15"/>
  <c r="E261" i="15"/>
  <c r="E216" i="15"/>
  <c r="M261" i="15"/>
  <c r="M216" i="15"/>
  <c r="U261" i="15"/>
  <c r="U216" i="15"/>
  <c r="C181" i="15"/>
  <c r="K181" i="15"/>
  <c r="S181" i="15"/>
  <c r="E199" i="15"/>
  <c r="B211" i="15"/>
  <c r="R211" i="15"/>
  <c r="B213" i="15"/>
  <c r="R213" i="15"/>
  <c r="B217" i="15"/>
  <c r="R217" i="15"/>
  <c r="N241" i="15"/>
  <c r="O251" i="15"/>
  <c r="Q261" i="15"/>
  <c r="W174" i="17"/>
  <c r="W172" i="17"/>
  <c r="W167" i="17"/>
  <c r="W163" i="17"/>
  <c r="W168" i="17"/>
  <c r="W164" i="17"/>
  <c r="W173" i="17"/>
  <c r="W169" i="17"/>
  <c r="W165" i="17"/>
  <c r="W161" i="17"/>
  <c r="W53" i="16"/>
  <c r="I226" i="17"/>
  <c r="I217" i="17" s="1"/>
  <c r="I5" i="17"/>
  <c r="I171" i="17" s="1"/>
  <c r="Q226" i="17"/>
  <c r="Q217" i="17" s="1"/>
  <c r="Q5" i="17"/>
  <c r="C235" i="17"/>
  <c r="C184" i="17"/>
  <c r="K235" i="17"/>
  <c r="K184" i="17"/>
  <c r="E237" i="17"/>
  <c r="E229" i="17" s="1"/>
  <c r="E190" i="17"/>
  <c r="M237" i="17"/>
  <c r="M190" i="17"/>
  <c r="U237" i="17"/>
  <c r="U190" i="17"/>
  <c r="G246" i="17"/>
  <c r="G203" i="17"/>
  <c r="O246" i="17"/>
  <c r="O203" i="17"/>
  <c r="W246" i="17"/>
  <c r="W203" i="17"/>
  <c r="Q248" i="17"/>
  <c r="Q240" i="17" s="1"/>
  <c r="Q209" i="17"/>
  <c r="W162" i="17"/>
  <c r="U165" i="17"/>
  <c r="B251" i="15"/>
  <c r="J251" i="15"/>
  <c r="R251" i="15"/>
  <c r="D115" i="15"/>
  <c r="L115" i="15"/>
  <c r="T115" i="15"/>
  <c r="T216" i="15" s="1"/>
  <c r="F261" i="15"/>
  <c r="F216" i="15"/>
  <c r="N261" i="15"/>
  <c r="N216" i="15"/>
  <c r="V261" i="15"/>
  <c r="V216" i="15"/>
  <c r="T181" i="15"/>
  <c r="B209" i="15"/>
  <c r="B204" i="15" s="1"/>
  <c r="R209" i="15"/>
  <c r="R204" i="15" s="1"/>
  <c r="J216" i="15"/>
  <c r="J220" i="15"/>
  <c r="D91" i="16"/>
  <c r="D52" i="16"/>
  <c r="F173" i="17"/>
  <c r="F175" i="17"/>
  <c r="F167" i="17"/>
  <c r="F163" i="17"/>
  <c r="F168" i="17"/>
  <c r="F164" i="17"/>
  <c r="F172" i="17"/>
  <c r="F169" i="17"/>
  <c r="F165" i="17"/>
  <c r="F161" i="17"/>
  <c r="F53" i="16"/>
  <c r="F166" i="17"/>
  <c r="N170" i="17"/>
  <c r="F174" i="17"/>
  <c r="D235" i="19"/>
  <c r="D235" i="17"/>
  <c r="D184" i="17"/>
  <c r="L235" i="19"/>
  <c r="L235" i="17"/>
  <c r="L184" i="17"/>
  <c r="T235" i="19"/>
  <c r="T235" i="17"/>
  <c r="T229" i="17" s="1"/>
  <c r="T184" i="17"/>
  <c r="H246" i="17"/>
  <c r="H203" i="17"/>
  <c r="P246" i="17"/>
  <c r="P203" i="17"/>
  <c r="B248" i="17"/>
  <c r="B209" i="17"/>
  <c r="J248" i="17"/>
  <c r="J209" i="17"/>
  <c r="R248" i="17"/>
  <c r="R209" i="17"/>
  <c r="D164" i="17"/>
  <c r="L164" i="17"/>
  <c r="D168" i="17"/>
  <c r="L168" i="17"/>
  <c r="T168" i="17"/>
  <c r="E197" i="17"/>
  <c r="M197" i="17"/>
  <c r="U197" i="17"/>
  <c r="I240" i="17"/>
  <c r="Q246" i="17"/>
  <c r="M248" i="17"/>
  <c r="M240" i="17" s="1"/>
  <c r="P217" i="18"/>
  <c r="P174" i="18"/>
  <c r="P170" i="18"/>
  <c r="P162" i="18"/>
  <c r="P175" i="18"/>
  <c r="P167" i="18"/>
  <c r="P163" i="18"/>
  <c r="P172" i="18"/>
  <c r="P168" i="18"/>
  <c r="P164" i="18"/>
  <c r="H226" i="18"/>
  <c r="P226" i="18"/>
  <c r="B235" i="18"/>
  <c r="J235" i="18"/>
  <c r="L237" i="18"/>
  <c r="H248" i="18"/>
  <c r="P248" i="18"/>
  <c r="D197" i="18"/>
  <c r="L197" i="18"/>
  <c r="T197" i="18"/>
  <c r="B246" i="18"/>
  <c r="L248" i="18"/>
  <c r="I71" i="16"/>
  <c r="Q71" i="16"/>
  <c r="C248" i="17"/>
  <c r="C209" i="17"/>
  <c r="K248" i="17"/>
  <c r="K209" i="17"/>
  <c r="S248" i="17"/>
  <c r="S209" i="17"/>
  <c r="T173" i="17"/>
  <c r="F190" i="17"/>
  <c r="V190" i="17"/>
  <c r="G217" i="17"/>
  <c r="O217" i="17"/>
  <c r="W217" i="17"/>
  <c r="U248" i="17"/>
  <c r="U240" i="17" s="1"/>
  <c r="I226" i="18"/>
  <c r="Q226" i="18"/>
  <c r="M237" i="18"/>
  <c r="I248" i="18"/>
  <c r="Q248" i="18"/>
  <c r="P246" i="18"/>
  <c r="D217" i="19"/>
  <c r="D176" i="19"/>
  <c r="D172" i="19"/>
  <c r="D168" i="19"/>
  <c r="D167" i="19"/>
  <c r="D165" i="19"/>
  <c r="D160" i="19" s="1"/>
  <c r="D169" i="19"/>
  <c r="D173" i="19"/>
  <c r="Q167" i="19"/>
  <c r="Q217" i="19"/>
  <c r="Q176" i="19"/>
  <c r="Q172" i="19"/>
  <c r="Q168" i="19"/>
  <c r="Q173" i="19"/>
  <c r="Q169" i="19"/>
  <c r="Q165" i="19"/>
  <c r="F226" i="19"/>
  <c r="F5" i="19"/>
  <c r="N226" i="19"/>
  <c r="N5" i="19"/>
  <c r="N171" i="19"/>
  <c r="V226" i="19"/>
  <c r="V5" i="19"/>
  <c r="V171" i="19"/>
  <c r="B71" i="16"/>
  <c r="J71" i="16"/>
  <c r="R71" i="16"/>
  <c r="B5" i="17"/>
  <c r="J5" i="17"/>
  <c r="R5" i="17"/>
  <c r="H237" i="17"/>
  <c r="H190" i="17"/>
  <c r="P237" i="17"/>
  <c r="P190" i="17"/>
  <c r="B203" i="17"/>
  <c r="B246" i="17"/>
  <c r="J203" i="17"/>
  <c r="J246" i="17"/>
  <c r="R203" i="17"/>
  <c r="R246" i="17"/>
  <c r="D248" i="17"/>
  <c r="D240" i="17" s="1"/>
  <c r="D209" i="17"/>
  <c r="L248" i="17"/>
  <c r="L240" i="17" s="1"/>
  <c r="L209" i="17"/>
  <c r="T248" i="17"/>
  <c r="T209" i="17"/>
  <c r="D163" i="17"/>
  <c r="L163" i="17"/>
  <c r="D167" i="17"/>
  <c r="L167" i="17"/>
  <c r="D171" i="17"/>
  <c r="L171" i="17"/>
  <c r="D175" i="17"/>
  <c r="G190" i="17"/>
  <c r="W190" i="17"/>
  <c r="M229" i="17"/>
  <c r="U229" i="17"/>
  <c r="B226" i="18"/>
  <c r="J226" i="18"/>
  <c r="R226" i="18"/>
  <c r="D235" i="18"/>
  <c r="L235" i="18"/>
  <c r="T235" i="18"/>
  <c r="P169" i="18"/>
  <c r="H178" i="18"/>
  <c r="P178" i="18"/>
  <c r="D178" i="18"/>
  <c r="L178" i="18"/>
  <c r="T178" i="18"/>
  <c r="H102" i="16"/>
  <c r="H165" i="4" s="1"/>
  <c r="P102" i="16"/>
  <c r="P165" i="4" s="1"/>
  <c r="B103" i="16"/>
  <c r="B166" i="4" s="1"/>
  <c r="J103" i="16"/>
  <c r="J166" i="4" s="1"/>
  <c r="R103" i="16"/>
  <c r="R166" i="4" s="1"/>
  <c r="C5" i="17"/>
  <c r="K5" i="17"/>
  <c r="S5" i="17"/>
  <c r="S217" i="19" s="1"/>
  <c r="G184" i="17"/>
  <c r="G235" i="17"/>
  <c r="G229" i="17" s="1"/>
  <c r="O184" i="17"/>
  <c r="O235" i="17"/>
  <c r="O229" i="17" s="1"/>
  <c r="W184" i="17"/>
  <c r="W235" i="17"/>
  <c r="W229" i="17" s="1"/>
  <c r="C203" i="17"/>
  <c r="C246" i="17"/>
  <c r="C240" i="17" s="1"/>
  <c r="K203" i="17"/>
  <c r="K246" i="17"/>
  <c r="S203" i="17"/>
  <c r="S246" i="17"/>
  <c r="E171" i="17"/>
  <c r="U171" i="17"/>
  <c r="H178" i="17"/>
  <c r="P178" i="17"/>
  <c r="N184" i="17"/>
  <c r="J190" i="17"/>
  <c r="D203" i="17"/>
  <c r="F229" i="17"/>
  <c r="N229" i="17"/>
  <c r="V229" i="17"/>
  <c r="C226" i="18"/>
  <c r="K226" i="18"/>
  <c r="S226" i="18"/>
  <c r="M235" i="18"/>
  <c r="U235" i="18"/>
  <c r="T172" i="17"/>
  <c r="T174" i="17"/>
  <c r="H184" i="17"/>
  <c r="H235" i="17"/>
  <c r="H229" i="17" s="1"/>
  <c r="P184" i="17"/>
  <c r="P235" i="17"/>
  <c r="P229" i="17" s="1"/>
  <c r="T240" i="17"/>
  <c r="F209" i="17"/>
  <c r="F248" i="17"/>
  <c r="F240" i="17" s="1"/>
  <c r="N209" i="17"/>
  <c r="N248" i="17"/>
  <c r="N240" i="17" s="1"/>
  <c r="V209" i="17"/>
  <c r="V248" i="17"/>
  <c r="D162" i="17"/>
  <c r="L162" i="17"/>
  <c r="L160" i="17" s="1"/>
  <c r="T162" i="17"/>
  <c r="D166" i="17"/>
  <c r="L166" i="17"/>
  <c r="D170" i="17"/>
  <c r="L170" i="17"/>
  <c r="F171" i="17"/>
  <c r="N171" i="17"/>
  <c r="V171" i="17"/>
  <c r="L173" i="17"/>
  <c r="E226" i="17"/>
  <c r="E217" i="17" s="1"/>
  <c r="H217" i="18"/>
  <c r="H174" i="18"/>
  <c r="H170" i="18"/>
  <c r="H162" i="18"/>
  <c r="H175" i="18"/>
  <c r="H167" i="18"/>
  <c r="H163" i="18"/>
  <c r="B223" i="18"/>
  <c r="B5" i="18"/>
  <c r="B171" i="18" s="1"/>
  <c r="J223" i="18"/>
  <c r="J5" i="18"/>
  <c r="J171" i="18" s="1"/>
  <c r="R223" i="18"/>
  <c r="R5" i="18"/>
  <c r="R166" i="18" s="1"/>
  <c r="F184" i="18"/>
  <c r="F235" i="18"/>
  <c r="V235" i="18"/>
  <c r="V184" i="18"/>
  <c r="H237" i="18"/>
  <c r="H190" i="18"/>
  <c r="J203" i="18"/>
  <c r="J246" i="18"/>
  <c r="R203" i="18"/>
  <c r="R246" i="18"/>
  <c r="D209" i="18"/>
  <c r="D248" i="18"/>
  <c r="T248" i="18"/>
  <c r="T209" i="18"/>
  <c r="P161" i="18"/>
  <c r="H173" i="18"/>
  <c r="B178" i="18"/>
  <c r="J178" i="18"/>
  <c r="R178" i="18"/>
  <c r="E235" i="18"/>
  <c r="E235" i="19"/>
  <c r="E61" i="19"/>
  <c r="E184" i="19" s="1"/>
  <c r="M235" i="19"/>
  <c r="M61" i="19"/>
  <c r="M184" i="19" s="1"/>
  <c r="U235" i="19"/>
  <c r="U61" i="19"/>
  <c r="U190" i="19" s="1"/>
  <c r="G237" i="19"/>
  <c r="O237" i="19"/>
  <c r="O190" i="19"/>
  <c r="W237" i="19"/>
  <c r="I246" i="19"/>
  <c r="I203" i="19"/>
  <c r="Q246" i="19"/>
  <c r="Q203" i="19"/>
  <c r="C248" i="19"/>
  <c r="C209" i="19"/>
  <c r="K248" i="19"/>
  <c r="K209" i="19"/>
  <c r="S248" i="19"/>
  <c r="S209" i="19"/>
  <c r="M5" i="17"/>
  <c r="C190" i="17"/>
  <c r="C237" i="17"/>
  <c r="K190" i="17"/>
  <c r="K237" i="17"/>
  <c r="S190" i="17"/>
  <c r="S237" i="17"/>
  <c r="S229" i="17" s="1"/>
  <c r="G209" i="17"/>
  <c r="G248" i="17"/>
  <c r="O209" i="17"/>
  <c r="O248" i="17"/>
  <c r="W209" i="17"/>
  <c r="W248" i="17"/>
  <c r="G171" i="17"/>
  <c r="O171" i="17"/>
  <c r="W171" i="17"/>
  <c r="L172" i="17"/>
  <c r="E184" i="17"/>
  <c r="N190" i="17"/>
  <c r="B197" i="17"/>
  <c r="J197" i="17"/>
  <c r="R197" i="17"/>
  <c r="L203" i="17"/>
  <c r="V240" i="17"/>
  <c r="H240" i="17"/>
  <c r="P240" i="17"/>
  <c r="E226" i="18"/>
  <c r="M226" i="18"/>
  <c r="U226" i="18"/>
  <c r="W235" i="18"/>
  <c r="I237" i="18"/>
  <c r="U248" i="18"/>
  <c r="N235" i="18"/>
  <c r="P237" i="18"/>
  <c r="I5" i="18"/>
  <c r="Q5" i="18"/>
  <c r="C246" i="18"/>
  <c r="K246" i="18"/>
  <c r="S246" i="18"/>
  <c r="C162" i="18"/>
  <c r="S162" i="18"/>
  <c r="C166" i="18"/>
  <c r="K166" i="18"/>
  <c r="S166" i="18"/>
  <c r="G168" i="18"/>
  <c r="W168" i="18"/>
  <c r="C170" i="18"/>
  <c r="K170" i="18"/>
  <c r="S170" i="18"/>
  <c r="G172" i="18"/>
  <c r="W172" i="18"/>
  <c r="C174" i="18"/>
  <c r="K174" i="18"/>
  <c r="S174" i="18"/>
  <c r="E203" i="18"/>
  <c r="M203" i="18"/>
  <c r="U203" i="18"/>
  <c r="I209" i="18"/>
  <c r="Q209" i="18"/>
  <c r="C217" i="18"/>
  <c r="S217" i="18"/>
  <c r="G223" i="18"/>
  <c r="O223" i="18"/>
  <c r="W223" i="18"/>
  <c r="O235" i="18"/>
  <c r="E237" i="18"/>
  <c r="Q237" i="18"/>
  <c r="Q246" i="18"/>
  <c r="M248" i="18"/>
  <c r="G171" i="19"/>
  <c r="G167" i="19"/>
  <c r="G217" i="19"/>
  <c r="G176" i="19"/>
  <c r="G172" i="19"/>
  <c r="G168" i="19"/>
  <c r="S176" i="19"/>
  <c r="S172" i="19"/>
  <c r="S168" i="19"/>
  <c r="S173" i="19"/>
  <c r="S169" i="19"/>
  <c r="S165" i="19"/>
  <c r="S160" i="19" s="1"/>
  <c r="G226" i="19"/>
  <c r="O226" i="19"/>
  <c r="W226" i="19"/>
  <c r="P191" i="19"/>
  <c r="P187" i="19"/>
  <c r="P183" i="19"/>
  <c r="P178" i="19" s="1"/>
  <c r="P229" i="19"/>
  <c r="P185" i="19"/>
  <c r="F235" i="19"/>
  <c r="N235" i="19"/>
  <c r="V235" i="19"/>
  <c r="H237" i="19"/>
  <c r="P237" i="19"/>
  <c r="B246" i="19"/>
  <c r="J246" i="19"/>
  <c r="R246" i="19"/>
  <c r="D248" i="19"/>
  <c r="L248" i="19"/>
  <c r="T248" i="19"/>
  <c r="W173" i="19"/>
  <c r="K184" i="19"/>
  <c r="F163" i="18"/>
  <c r="N163" i="18"/>
  <c r="V163" i="18"/>
  <c r="F167" i="18"/>
  <c r="N167" i="18"/>
  <c r="V167" i="18"/>
  <c r="F171" i="18"/>
  <c r="F175" i="18"/>
  <c r="V175" i="18"/>
  <c r="D184" i="18"/>
  <c r="L184" i="18"/>
  <c r="T184" i="18"/>
  <c r="H223" i="18"/>
  <c r="P223" i="18"/>
  <c r="G235" i="18"/>
  <c r="P235" i="18"/>
  <c r="R237" i="18"/>
  <c r="N248" i="18"/>
  <c r="H217" i="19"/>
  <c r="H176" i="19"/>
  <c r="H172" i="19"/>
  <c r="H168" i="19"/>
  <c r="H173" i="19"/>
  <c r="H169" i="19"/>
  <c r="H165" i="19"/>
  <c r="T217" i="19"/>
  <c r="T176" i="19"/>
  <c r="T172" i="19"/>
  <c r="T168" i="19"/>
  <c r="T167" i="19"/>
  <c r="H226" i="19"/>
  <c r="P226" i="19"/>
  <c r="C185" i="19"/>
  <c r="C191" i="19"/>
  <c r="C187" i="19"/>
  <c r="C183" i="19"/>
  <c r="C229" i="19"/>
  <c r="S185" i="19"/>
  <c r="S191" i="19"/>
  <c r="S187" i="19"/>
  <c r="S183" i="19"/>
  <c r="S229" i="19"/>
  <c r="G235" i="19"/>
  <c r="O184" i="19"/>
  <c r="O235" i="19"/>
  <c r="W184" i="19"/>
  <c r="W235" i="19"/>
  <c r="I237" i="19"/>
  <c r="Q237" i="19"/>
  <c r="C203" i="19"/>
  <c r="C246" i="19"/>
  <c r="K203" i="19"/>
  <c r="K246" i="19"/>
  <c r="S203" i="19"/>
  <c r="S246" i="19"/>
  <c r="E248" i="19"/>
  <c r="E209" i="19"/>
  <c r="M248" i="19"/>
  <c r="M209" i="19"/>
  <c r="U248" i="19"/>
  <c r="U209" i="19"/>
  <c r="T165" i="19"/>
  <c r="H171" i="19"/>
  <c r="P184" i="19"/>
  <c r="G248" i="18"/>
  <c r="O248" i="18"/>
  <c r="W248" i="18"/>
  <c r="C161" i="18"/>
  <c r="S161" i="18"/>
  <c r="C165" i="18"/>
  <c r="K165" i="18"/>
  <c r="S165" i="18"/>
  <c r="U166" i="18"/>
  <c r="G167" i="18"/>
  <c r="W167" i="18"/>
  <c r="C169" i="18"/>
  <c r="K169" i="18"/>
  <c r="S169" i="18"/>
  <c r="G171" i="18"/>
  <c r="W171" i="18"/>
  <c r="C173" i="18"/>
  <c r="K173" i="18"/>
  <c r="S173" i="18"/>
  <c r="M184" i="18"/>
  <c r="U184" i="18"/>
  <c r="I190" i="18"/>
  <c r="I223" i="18"/>
  <c r="Q223" i="18"/>
  <c r="H235" i="18"/>
  <c r="Q235" i="18"/>
  <c r="S237" i="18"/>
  <c r="H246" i="18"/>
  <c r="I167" i="19"/>
  <c r="I217" i="19"/>
  <c r="I176" i="19"/>
  <c r="I172" i="19"/>
  <c r="I168" i="19"/>
  <c r="I173" i="19"/>
  <c r="I169" i="19"/>
  <c r="I165" i="19"/>
  <c r="W171" i="19"/>
  <c r="W167" i="19"/>
  <c r="W217" i="19"/>
  <c r="W176" i="19"/>
  <c r="W172" i="19"/>
  <c r="W168" i="19"/>
  <c r="I171" i="19"/>
  <c r="I226" i="19"/>
  <c r="Q171" i="19"/>
  <c r="Q226" i="19"/>
  <c r="H235" i="19"/>
  <c r="P235" i="19"/>
  <c r="B237" i="19"/>
  <c r="J237" i="19"/>
  <c r="R237" i="19"/>
  <c r="D246" i="19"/>
  <c r="L246" i="19"/>
  <c r="T246" i="19"/>
  <c r="F248" i="19"/>
  <c r="N248" i="19"/>
  <c r="V248" i="19"/>
  <c r="W165" i="19"/>
  <c r="H167" i="19"/>
  <c r="S184" i="19"/>
  <c r="C192" i="19"/>
  <c r="F197" i="19"/>
  <c r="N197" i="19"/>
  <c r="V197" i="19"/>
  <c r="D5" i="18"/>
  <c r="D166" i="18" s="1"/>
  <c r="L5" i="18"/>
  <c r="L166" i="18" s="1"/>
  <c r="T5" i="18"/>
  <c r="T171" i="18" s="1"/>
  <c r="R235" i="18"/>
  <c r="F246" i="18"/>
  <c r="N246" i="18"/>
  <c r="V246" i="18"/>
  <c r="F162" i="18"/>
  <c r="F170" i="18"/>
  <c r="V170" i="18"/>
  <c r="B190" i="18"/>
  <c r="J190" i="18"/>
  <c r="F217" i="18"/>
  <c r="V217" i="18"/>
  <c r="I235" i="18"/>
  <c r="T237" i="18"/>
  <c r="I246" i="18"/>
  <c r="E248" i="18"/>
  <c r="K217" i="19"/>
  <c r="K176" i="19"/>
  <c r="K160" i="19" s="1"/>
  <c r="K172" i="19"/>
  <c r="K168" i="19"/>
  <c r="K173" i="19"/>
  <c r="K169" i="19"/>
  <c r="K165" i="19"/>
  <c r="G61" i="19"/>
  <c r="G190" i="19" s="1"/>
  <c r="W61" i="19"/>
  <c r="I61" i="19"/>
  <c r="I184" i="19" s="1"/>
  <c r="I235" i="19"/>
  <c r="Q61" i="19"/>
  <c r="Q184" i="19" s="1"/>
  <c r="Q235" i="19"/>
  <c r="C190" i="19"/>
  <c r="C237" i="19"/>
  <c r="K190" i="19"/>
  <c r="K237" i="19"/>
  <c r="S190" i="19"/>
  <c r="S237" i="19"/>
  <c r="E203" i="19"/>
  <c r="E246" i="19"/>
  <c r="M203" i="19"/>
  <c r="M246" i="19"/>
  <c r="U203" i="19"/>
  <c r="U246" i="19"/>
  <c r="G209" i="19"/>
  <c r="G248" i="19"/>
  <c r="O209" i="19"/>
  <c r="O248" i="19"/>
  <c r="W209" i="19"/>
  <c r="W248" i="19"/>
  <c r="K167" i="19"/>
  <c r="P171" i="19"/>
  <c r="G197" i="19"/>
  <c r="O197" i="19"/>
  <c r="W197" i="19"/>
  <c r="C132" i="21"/>
  <c r="P194" i="21"/>
  <c r="E5" i="18"/>
  <c r="M5" i="18"/>
  <c r="M171" i="18" s="1"/>
  <c r="U5" i="18"/>
  <c r="U171" i="18" s="1"/>
  <c r="C235" i="18"/>
  <c r="K235" i="18"/>
  <c r="S235" i="18"/>
  <c r="G246" i="18"/>
  <c r="O246" i="18"/>
  <c r="W246" i="18"/>
  <c r="G162" i="18"/>
  <c r="C164" i="18"/>
  <c r="K164" i="18"/>
  <c r="S164" i="18"/>
  <c r="C168" i="18"/>
  <c r="K168" i="18"/>
  <c r="S168" i="18"/>
  <c r="G170" i="18"/>
  <c r="W170" i="18"/>
  <c r="I171" i="18"/>
  <c r="Q171" i="18"/>
  <c r="C172" i="18"/>
  <c r="K172" i="18"/>
  <c r="S172" i="18"/>
  <c r="G174" i="18"/>
  <c r="W184" i="18"/>
  <c r="C190" i="18"/>
  <c r="K190" i="18"/>
  <c r="U209" i="18"/>
  <c r="G217" i="18"/>
  <c r="U237" i="18"/>
  <c r="F248" i="18"/>
  <c r="L217" i="19"/>
  <c r="L176" i="19"/>
  <c r="L172" i="19"/>
  <c r="L168" i="19"/>
  <c r="L167" i="19"/>
  <c r="C226" i="19"/>
  <c r="K226" i="19"/>
  <c r="S226" i="19"/>
  <c r="H191" i="19"/>
  <c r="H187" i="19"/>
  <c r="H183" i="19"/>
  <c r="H229" i="19"/>
  <c r="H185" i="19"/>
  <c r="B61" i="19"/>
  <c r="B190" i="19" s="1"/>
  <c r="B235" i="19"/>
  <c r="J61" i="19"/>
  <c r="J235" i="19"/>
  <c r="R61" i="19"/>
  <c r="R184" i="19" s="1"/>
  <c r="R235" i="19"/>
  <c r="D237" i="19"/>
  <c r="D61" i="19"/>
  <c r="L237" i="19"/>
  <c r="L61" i="19"/>
  <c r="T237" i="19"/>
  <c r="T61" i="19"/>
  <c r="T190" i="19" s="1"/>
  <c r="F203" i="19"/>
  <c r="F246" i="19"/>
  <c r="N203" i="19"/>
  <c r="N246" i="19"/>
  <c r="V203" i="19"/>
  <c r="V246" i="19"/>
  <c r="H248" i="19"/>
  <c r="P248" i="19"/>
  <c r="S171" i="19"/>
  <c r="G173" i="19"/>
  <c r="C188" i="19"/>
  <c r="F237" i="18"/>
  <c r="N237" i="18"/>
  <c r="V237" i="18"/>
  <c r="B248" i="18"/>
  <c r="J248" i="18"/>
  <c r="R248" i="18"/>
  <c r="F161" i="18"/>
  <c r="N161" i="18"/>
  <c r="V161" i="18"/>
  <c r="F165" i="18"/>
  <c r="V165" i="18"/>
  <c r="F169" i="18"/>
  <c r="V169" i="18"/>
  <c r="L190" i="18"/>
  <c r="V209" i="18"/>
  <c r="O171" i="19"/>
  <c r="O167" i="19"/>
  <c r="O217" i="19"/>
  <c r="O176" i="19"/>
  <c r="O172" i="19"/>
  <c r="O168" i="19"/>
  <c r="D226" i="19"/>
  <c r="L226" i="19"/>
  <c r="T226" i="19"/>
  <c r="K185" i="19"/>
  <c r="K191" i="19"/>
  <c r="K187" i="19"/>
  <c r="K183" i="19"/>
  <c r="K229" i="19"/>
  <c r="C235" i="19"/>
  <c r="K235" i="19"/>
  <c r="S235" i="19"/>
  <c r="E190" i="19"/>
  <c r="M190" i="19"/>
  <c r="G246" i="19"/>
  <c r="O246" i="19"/>
  <c r="W246" i="19"/>
  <c r="S167" i="19"/>
  <c r="G169" i="19"/>
  <c r="L173" i="19"/>
  <c r="H188" i="19"/>
  <c r="P192" i="19"/>
  <c r="I197" i="19"/>
  <c r="Q197" i="19"/>
  <c r="G237" i="18"/>
  <c r="O237" i="18"/>
  <c r="W237" i="18"/>
  <c r="C248" i="18"/>
  <c r="K248" i="18"/>
  <c r="S248" i="18"/>
  <c r="G161" i="18"/>
  <c r="W161" i="18"/>
  <c r="C163" i="18"/>
  <c r="K163" i="18"/>
  <c r="S163" i="18"/>
  <c r="G165" i="18"/>
  <c r="W165" i="18"/>
  <c r="C167" i="18"/>
  <c r="K167" i="18"/>
  <c r="S167" i="18"/>
  <c r="C171" i="18"/>
  <c r="S171" i="18"/>
  <c r="M190" i="18"/>
  <c r="C203" i="18"/>
  <c r="K203" i="18"/>
  <c r="S203" i="18"/>
  <c r="G209" i="18"/>
  <c r="O209" i="18"/>
  <c r="W209" i="18"/>
  <c r="C217" i="19"/>
  <c r="C176" i="19"/>
  <c r="C172" i="19"/>
  <c r="C168" i="19"/>
  <c r="C173" i="19"/>
  <c r="C169" i="19"/>
  <c r="C165" i="19"/>
  <c r="P217" i="19"/>
  <c r="P176" i="19"/>
  <c r="P172" i="19"/>
  <c r="P168" i="19"/>
  <c r="P173" i="19"/>
  <c r="P169" i="19"/>
  <c r="P165" i="19"/>
  <c r="P160" i="19" s="1"/>
  <c r="E226" i="19"/>
  <c r="E5" i="19"/>
  <c r="E171" i="19" s="1"/>
  <c r="M226" i="19"/>
  <c r="M5" i="19"/>
  <c r="M171" i="19" s="1"/>
  <c r="U226" i="19"/>
  <c r="U5" i="19"/>
  <c r="U171" i="19" s="1"/>
  <c r="H246" i="19"/>
  <c r="P246" i="19"/>
  <c r="G165" i="19"/>
  <c r="O173" i="19"/>
  <c r="C184" i="19"/>
  <c r="K188" i="19"/>
  <c r="S192" i="19"/>
  <c r="B70" i="20"/>
  <c r="U70" i="20"/>
  <c r="Q77" i="20"/>
  <c r="Q168" i="4" s="1"/>
  <c r="E141" i="21"/>
  <c r="E132" i="21" s="1"/>
  <c r="N141" i="21"/>
  <c r="N132" i="21" s="1"/>
  <c r="W141" i="21"/>
  <c r="W132" i="21" s="1"/>
  <c r="I153" i="21"/>
  <c r="S153" i="21"/>
  <c r="E157" i="21"/>
  <c r="Q157" i="21"/>
  <c r="K160" i="21"/>
  <c r="W160" i="21"/>
  <c r="B171" i="21"/>
  <c r="M171" i="21"/>
  <c r="B175" i="21"/>
  <c r="S192" i="21"/>
  <c r="E192" i="22"/>
  <c r="M192" i="22"/>
  <c r="U192" i="22"/>
  <c r="G201" i="22"/>
  <c r="O201" i="22"/>
  <c r="W201" i="22"/>
  <c r="I202" i="22"/>
  <c r="Q202" i="22"/>
  <c r="C203" i="22"/>
  <c r="K203" i="22"/>
  <c r="S203" i="22"/>
  <c r="G213" i="22"/>
  <c r="O213" i="22"/>
  <c r="W213" i="22"/>
  <c r="D171" i="19"/>
  <c r="L171" i="19"/>
  <c r="T171" i="19"/>
  <c r="H190" i="19"/>
  <c r="P190" i="19"/>
  <c r="H203" i="19"/>
  <c r="P203" i="19"/>
  <c r="D209" i="19"/>
  <c r="L209" i="19"/>
  <c r="T209" i="19"/>
  <c r="B51" i="20"/>
  <c r="J51" i="20"/>
  <c r="R51" i="20"/>
  <c r="P69" i="20"/>
  <c r="T79" i="20"/>
  <c r="T170" i="4" s="1"/>
  <c r="G153" i="21"/>
  <c r="G201" i="21"/>
  <c r="O153" i="21"/>
  <c r="O201" i="21"/>
  <c r="W153" i="21"/>
  <c r="W201" i="21"/>
  <c r="G213" i="21"/>
  <c r="G175" i="21"/>
  <c r="O213" i="21"/>
  <c r="O175" i="21"/>
  <c r="W213" i="21"/>
  <c r="W175" i="21"/>
  <c r="F141" i="21"/>
  <c r="F132" i="21" s="1"/>
  <c r="O141" i="21"/>
  <c r="O132" i="21" s="1"/>
  <c r="J153" i="21"/>
  <c r="T153" i="21"/>
  <c r="R157" i="21"/>
  <c r="N160" i="21"/>
  <c r="C171" i="21"/>
  <c r="Q171" i="21"/>
  <c r="D175" i="21"/>
  <c r="L201" i="21"/>
  <c r="V202" i="21"/>
  <c r="V194" i="21" s="1"/>
  <c r="F192" i="22"/>
  <c r="N192" i="22"/>
  <c r="V192" i="22"/>
  <c r="H201" i="22"/>
  <c r="P201" i="22"/>
  <c r="B202" i="22"/>
  <c r="J202" i="22"/>
  <c r="R202" i="22"/>
  <c r="D203" i="22"/>
  <c r="L203" i="22"/>
  <c r="T203" i="22"/>
  <c r="H213" i="22"/>
  <c r="P213" i="22"/>
  <c r="E237" i="19"/>
  <c r="M237" i="19"/>
  <c r="U237" i="19"/>
  <c r="I248" i="19"/>
  <c r="Q248" i="19"/>
  <c r="C51" i="20"/>
  <c r="K51" i="20"/>
  <c r="S51" i="20"/>
  <c r="H69" i="20"/>
  <c r="S77" i="20"/>
  <c r="S168" i="4" s="1"/>
  <c r="D203" i="21"/>
  <c r="D160" i="21"/>
  <c r="L203" i="21"/>
  <c r="L160" i="21"/>
  <c r="T203" i="21"/>
  <c r="T160" i="21"/>
  <c r="F171" i="21"/>
  <c r="F211" i="21"/>
  <c r="N171" i="21"/>
  <c r="N211" i="21"/>
  <c r="N205" i="21" s="1"/>
  <c r="V171" i="21"/>
  <c r="V211" i="21"/>
  <c r="V205" i="21" s="1"/>
  <c r="H213" i="21"/>
  <c r="H175" i="21"/>
  <c r="P213" i="21"/>
  <c r="P175" i="21"/>
  <c r="K153" i="21"/>
  <c r="I157" i="21"/>
  <c r="S157" i="21"/>
  <c r="C160" i="21"/>
  <c r="O160" i="21"/>
  <c r="R171" i="21"/>
  <c r="I175" i="21"/>
  <c r="C192" i="21"/>
  <c r="C183" i="21" s="1"/>
  <c r="V192" i="21"/>
  <c r="V183" i="21" s="1"/>
  <c r="I194" i="21"/>
  <c r="Q194" i="21"/>
  <c r="G192" i="22"/>
  <c r="O192" i="22"/>
  <c r="W192" i="22"/>
  <c r="E203" i="22"/>
  <c r="M203" i="22"/>
  <c r="U203" i="22"/>
  <c r="G211" i="22"/>
  <c r="O211" i="22"/>
  <c r="W211" i="22"/>
  <c r="I213" i="22"/>
  <c r="Q213" i="22"/>
  <c r="N170" i="23"/>
  <c r="N176" i="23"/>
  <c r="N172" i="23"/>
  <c r="N165" i="23" s="1"/>
  <c r="N179" i="23"/>
  <c r="N175" i="23"/>
  <c r="B5" i="19"/>
  <c r="J5" i="19"/>
  <c r="R5" i="19"/>
  <c r="F61" i="19"/>
  <c r="F190" i="19" s="1"/>
  <c r="N61" i="19"/>
  <c r="N190" i="19" s="1"/>
  <c r="V61" i="19"/>
  <c r="V190" i="19" s="1"/>
  <c r="F184" i="19"/>
  <c r="J190" i="19"/>
  <c r="R190" i="19"/>
  <c r="B203" i="19"/>
  <c r="J203" i="19"/>
  <c r="R203" i="19"/>
  <c r="F209" i="19"/>
  <c r="N209" i="19"/>
  <c r="V209" i="19"/>
  <c r="B226" i="19"/>
  <c r="J226" i="19"/>
  <c r="R226" i="19"/>
  <c r="F237" i="19"/>
  <c r="N237" i="19"/>
  <c r="V237" i="19"/>
  <c r="B248" i="19"/>
  <c r="J248" i="19"/>
  <c r="R248" i="19"/>
  <c r="D51" i="20"/>
  <c r="L51" i="20"/>
  <c r="T51" i="20"/>
  <c r="G78" i="20"/>
  <c r="G169" i="4" s="1"/>
  <c r="D79" i="20"/>
  <c r="D170" i="4" s="1"/>
  <c r="E203" i="21"/>
  <c r="E194" i="21" s="1"/>
  <c r="E160" i="21"/>
  <c r="M203" i="21"/>
  <c r="M194" i="21" s="1"/>
  <c r="M160" i="21"/>
  <c r="U203" i="21"/>
  <c r="U194" i="21" s="1"/>
  <c r="U160" i="21"/>
  <c r="G171" i="21"/>
  <c r="G211" i="21"/>
  <c r="O171" i="21"/>
  <c r="O211" i="21"/>
  <c r="O205" i="21" s="1"/>
  <c r="W171" i="21"/>
  <c r="W211" i="21"/>
  <c r="H141" i="21"/>
  <c r="Q141" i="21"/>
  <c r="Q132" i="21" s="1"/>
  <c r="B153" i="21"/>
  <c r="J157" i="21"/>
  <c r="T157" i="21"/>
  <c r="F160" i="21"/>
  <c r="P160" i="21"/>
  <c r="E171" i="21"/>
  <c r="S171" i="21"/>
  <c r="J175" i="21"/>
  <c r="K183" i="21"/>
  <c r="S183" i="21"/>
  <c r="B194" i="21"/>
  <c r="J194" i="21"/>
  <c r="R194" i="21"/>
  <c r="D194" i="21"/>
  <c r="L194" i="21"/>
  <c r="T194" i="21"/>
  <c r="H203" i="21"/>
  <c r="H194" i="21" s="1"/>
  <c r="H192" i="22"/>
  <c r="P192" i="22"/>
  <c r="F203" i="22"/>
  <c r="N203" i="22"/>
  <c r="V203" i="22"/>
  <c r="H211" i="22"/>
  <c r="P211" i="22"/>
  <c r="B213" i="22"/>
  <c r="J213" i="22"/>
  <c r="R213" i="22"/>
  <c r="T154" i="23"/>
  <c r="T151" i="23"/>
  <c r="E51" i="20"/>
  <c r="M51" i="20"/>
  <c r="U51" i="20"/>
  <c r="C79" i="20"/>
  <c r="C170" i="4" s="1"/>
  <c r="K79" i="20"/>
  <c r="K170" i="4" s="1"/>
  <c r="C71" i="20"/>
  <c r="H171" i="21"/>
  <c r="H211" i="21"/>
  <c r="P171" i="21"/>
  <c r="P211" i="21"/>
  <c r="H132" i="21"/>
  <c r="P132" i="21"/>
  <c r="I141" i="21"/>
  <c r="I132" i="21" s="1"/>
  <c r="C153" i="21"/>
  <c r="M153" i="21"/>
  <c r="K157" i="21"/>
  <c r="U157" i="21"/>
  <c r="G160" i="21"/>
  <c r="Q160" i="21"/>
  <c r="I171" i="21"/>
  <c r="L175" i="21"/>
  <c r="C194" i="21"/>
  <c r="K194" i="21"/>
  <c r="S194" i="21"/>
  <c r="I192" i="22"/>
  <c r="Q192" i="22"/>
  <c r="G203" i="22"/>
  <c r="O203" i="22"/>
  <c r="W203" i="22"/>
  <c r="I211" i="22"/>
  <c r="Q211" i="22"/>
  <c r="C213" i="22"/>
  <c r="K213" i="22"/>
  <c r="S213" i="22"/>
  <c r="O79" i="20"/>
  <c r="O170" i="4" s="1"/>
  <c r="C213" i="21"/>
  <c r="C205" i="21" s="1"/>
  <c r="C175" i="21"/>
  <c r="K213" i="21"/>
  <c r="K205" i="21" s="1"/>
  <c r="K175" i="21"/>
  <c r="S213" i="21"/>
  <c r="S205" i="21" s="1"/>
  <c r="S175" i="21"/>
  <c r="K141" i="21"/>
  <c r="K132" i="21" s="1"/>
  <c r="H146" i="21"/>
  <c r="P146" i="21"/>
  <c r="D153" i="21"/>
  <c r="P153" i="21"/>
  <c r="B157" i="21"/>
  <c r="L157" i="21"/>
  <c r="J171" i="21"/>
  <c r="U171" i="21"/>
  <c r="Q175" i="21"/>
  <c r="E183" i="21"/>
  <c r="M183" i="21"/>
  <c r="U183" i="21"/>
  <c r="F202" i="21"/>
  <c r="F194" i="21" s="1"/>
  <c r="H203" i="22"/>
  <c r="P203" i="22"/>
  <c r="B211" i="22"/>
  <c r="J211" i="22"/>
  <c r="R211" i="22"/>
  <c r="D213" i="22"/>
  <c r="L213" i="22"/>
  <c r="T213" i="22"/>
  <c r="G51" i="20"/>
  <c r="O51" i="20"/>
  <c r="W51" i="20"/>
  <c r="I70" i="20"/>
  <c r="E77" i="20"/>
  <c r="E168" i="4" s="1"/>
  <c r="T78" i="20"/>
  <c r="T169" i="4" s="1"/>
  <c r="G79" i="20"/>
  <c r="G170" i="4" s="1"/>
  <c r="B192" i="21"/>
  <c r="B183" i="21" s="1"/>
  <c r="B141" i="21"/>
  <c r="B132" i="21" s="1"/>
  <c r="J192" i="21"/>
  <c r="J183" i="21" s="1"/>
  <c r="J141" i="21"/>
  <c r="J132" i="21" s="1"/>
  <c r="R192" i="21"/>
  <c r="R183" i="21" s="1"/>
  <c r="R141" i="21"/>
  <c r="R132" i="21" s="1"/>
  <c r="J205" i="21"/>
  <c r="R205" i="21"/>
  <c r="U141" i="21"/>
  <c r="U132" i="21" s="1"/>
  <c r="I146" i="21"/>
  <c r="Q146" i="21"/>
  <c r="E153" i="21"/>
  <c r="Q153" i="21"/>
  <c r="C157" i="21"/>
  <c r="M157" i="21"/>
  <c r="I160" i="21"/>
  <c r="S160" i="21"/>
  <c r="K171" i="21"/>
  <c r="R175" i="21"/>
  <c r="F183" i="21"/>
  <c r="N183" i="21"/>
  <c r="H183" i="21"/>
  <c r="P183" i="21"/>
  <c r="F205" i="21"/>
  <c r="C192" i="22"/>
  <c r="K192" i="22"/>
  <c r="S192" i="22"/>
  <c r="G202" i="22"/>
  <c r="O202" i="22"/>
  <c r="W202" i="22"/>
  <c r="I203" i="22"/>
  <c r="Q203" i="22"/>
  <c r="E213" i="22"/>
  <c r="M213" i="22"/>
  <c r="U213" i="22"/>
  <c r="B132" i="22"/>
  <c r="J132" i="22"/>
  <c r="R132" i="22"/>
  <c r="P51" i="20"/>
  <c r="W69" i="20"/>
  <c r="G157" i="21"/>
  <c r="G202" i="21"/>
  <c r="O157" i="21"/>
  <c r="O202" i="21"/>
  <c r="W157" i="21"/>
  <c r="W202" i="21"/>
  <c r="E213" i="21"/>
  <c r="E205" i="21" s="1"/>
  <c r="E175" i="21"/>
  <c r="M213" i="21"/>
  <c r="M205" i="21" s="1"/>
  <c r="M175" i="21"/>
  <c r="U213" i="21"/>
  <c r="U205" i="21" s="1"/>
  <c r="U175" i="21"/>
  <c r="M141" i="21"/>
  <c r="M132" i="21" s="1"/>
  <c r="H153" i="21"/>
  <c r="R153" i="21"/>
  <c r="D157" i="21"/>
  <c r="V160" i="21"/>
  <c r="T175" i="21"/>
  <c r="G183" i="21"/>
  <c r="O183" i="21"/>
  <c r="W183" i="21"/>
  <c r="N202" i="21"/>
  <c r="N194" i="21" s="1"/>
  <c r="C170" i="23"/>
  <c r="C172" i="23"/>
  <c r="C179" i="23"/>
  <c r="C176" i="23"/>
  <c r="G153" i="22"/>
  <c r="O153" i="22"/>
  <c r="W153" i="22"/>
  <c r="E160" i="22"/>
  <c r="M160" i="22"/>
  <c r="U160" i="22"/>
  <c r="G171" i="22"/>
  <c r="O171" i="22"/>
  <c r="W171" i="22"/>
  <c r="G175" i="22"/>
  <c r="O175" i="22"/>
  <c r="W175" i="22"/>
  <c r="I201" i="22"/>
  <c r="Q201" i="22"/>
  <c r="C202" i="22"/>
  <c r="K202" i="22"/>
  <c r="S202" i="22"/>
  <c r="C211" i="22"/>
  <c r="K211" i="22"/>
  <c r="S211" i="22"/>
  <c r="L192" i="23"/>
  <c r="L183" i="23" s="1"/>
  <c r="T192" i="23"/>
  <c r="T183" i="23" s="1"/>
  <c r="G161" i="23"/>
  <c r="G155" i="23"/>
  <c r="G151" i="23"/>
  <c r="G158" i="23"/>
  <c r="G154" i="23"/>
  <c r="P158" i="23"/>
  <c r="P154" i="23"/>
  <c r="P161" i="23"/>
  <c r="P155" i="23"/>
  <c r="C201" i="23"/>
  <c r="K201" i="23"/>
  <c r="E202" i="23"/>
  <c r="U202" i="23"/>
  <c r="G203" i="23"/>
  <c r="G160" i="23"/>
  <c r="O203" i="23"/>
  <c r="K170" i="23"/>
  <c r="K165" i="23" s="1"/>
  <c r="K172" i="23"/>
  <c r="K176" i="23"/>
  <c r="K179" i="23"/>
  <c r="V170" i="23"/>
  <c r="V176" i="23"/>
  <c r="V179" i="23"/>
  <c r="H171" i="23"/>
  <c r="H99" i="23"/>
  <c r="H211" i="23"/>
  <c r="P99" i="23"/>
  <c r="P171" i="23" s="1"/>
  <c r="P211" i="23"/>
  <c r="P205" i="23" s="1"/>
  <c r="B213" i="23"/>
  <c r="B205" i="23" s="1"/>
  <c r="B175" i="23"/>
  <c r="R213" i="23"/>
  <c r="R205" i="23" s="1"/>
  <c r="J137" i="23"/>
  <c r="P139" i="23"/>
  <c r="H140" i="23"/>
  <c r="J143" i="23"/>
  <c r="D157" i="23"/>
  <c r="P163" i="23"/>
  <c r="V172" i="23"/>
  <c r="T176" i="23"/>
  <c r="T179" i="23"/>
  <c r="C183" i="23"/>
  <c r="K183" i="23"/>
  <c r="F205" i="23"/>
  <c r="D141" i="22"/>
  <c r="D132" i="22" s="1"/>
  <c r="L141" i="22"/>
  <c r="L132" i="22" s="1"/>
  <c r="T141" i="22"/>
  <c r="T132" i="22" s="1"/>
  <c r="H153" i="22"/>
  <c r="P153" i="22"/>
  <c r="H157" i="22"/>
  <c r="P157" i="22"/>
  <c r="F160" i="22"/>
  <c r="N160" i="22"/>
  <c r="V160" i="22"/>
  <c r="H171" i="22"/>
  <c r="P171" i="22"/>
  <c r="H175" i="22"/>
  <c r="P175" i="22"/>
  <c r="B192" i="22"/>
  <c r="J192" i="22"/>
  <c r="R192" i="22"/>
  <c r="B201" i="22"/>
  <c r="J201" i="22"/>
  <c r="R201" i="22"/>
  <c r="D202" i="22"/>
  <c r="L202" i="22"/>
  <c r="T202" i="22"/>
  <c r="D211" i="22"/>
  <c r="L211" i="22"/>
  <c r="T211" i="22"/>
  <c r="C5" i="23"/>
  <c r="C141" i="23" s="1"/>
  <c r="K5" i="23"/>
  <c r="S143" i="23"/>
  <c r="S139" i="23"/>
  <c r="S144" i="23"/>
  <c r="S140" i="23"/>
  <c r="E192" i="23"/>
  <c r="E183" i="23" s="1"/>
  <c r="E141" i="23"/>
  <c r="M192" i="23"/>
  <c r="M183" i="23" s="1"/>
  <c r="M141" i="23"/>
  <c r="U141" i="23"/>
  <c r="U192" i="23"/>
  <c r="U183" i="23" s="1"/>
  <c r="H48" i="23"/>
  <c r="Q48" i="23"/>
  <c r="L201" i="23"/>
  <c r="T201" i="23"/>
  <c r="F202" i="23"/>
  <c r="N202" i="23"/>
  <c r="V202" i="23"/>
  <c r="P203" i="23"/>
  <c r="P160" i="23"/>
  <c r="B99" i="23"/>
  <c r="L99" i="23"/>
  <c r="W176" i="23"/>
  <c r="W172" i="23"/>
  <c r="W170" i="23"/>
  <c r="W179" i="23"/>
  <c r="I211" i="23"/>
  <c r="I205" i="23" s="1"/>
  <c r="I171" i="23"/>
  <c r="K213" i="23"/>
  <c r="K175" i="23"/>
  <c r="R139" i="23"/>
  <c r="I140" i="23"/>
  <c r="J153" i="23"/>
  <c r="D158" i="23"/>
  <c r="T171" i="23"/>
  <c r="Q175" i="23"/>
  <c r="Q205" i="23"/>
  <c r="E141" i="22"/>
  <c r="E132" i="22" s="1"/>
  <c r="M141" i="22"/>
  <c r="M132" i="22" s="1"/>
  <c r="U141" i="22"/>
  <c r="U132" i="22" s="1"/>
  <c r="I157" i="22"/>
  <c r="Q157" i="22"/>
  <c r="G160" i="22"/>
  <c r="O160" i="22"/>
  <c r="W160" i="22"/>
  <c r="I171" i="22"/>
  <c r="Q171" i="22"/>
  <c r="I175" i="22"/>
  <c r="Q175" i="22"/>
  <c r="C201" i="22"/>
  <c r="K201" i="22"/>
  <c r="S201" i="22"/>
  <c r="E202" i="22"/>
  <c r="M202" i="22"/>
  <c r="U202" i="22"/>
  <c r="E211" i="22"/>
  <c r="M211" i="22"/>
  <c r="U211" i="22"/>
  <c r="D5" i="23"/>
  <c r="D141" i="23" s="1"/>
  <c r="L5" i="23"/>
  <c r="L141" i="23" s="1"/>
  <c r="T5" i="23"/>
  <c r="T141" i="23" s="1"/>
  <c r="I48" i="23"/>
  <c r="R48" i="23"/>
  <c r="E201" i="23"/>
  <c r="E48" i="23"/>
  <c r="E160" i="23" s="1"/>
  <c r="M48" i="23"/>
  <c r="M157" i="23" s="1"/>
  <c r="U201" i="23"/>
  <c r="U194" i="23" s="1"/>
  <c r="U153" i="23"/>
  <c r="U48" i="23"/>
  <c r="U160" i="23" s="1"/>
  <c r="G157" i="23"/>
  <c r="G202" i="23"/>
  <c r="O202" i="23"/>
  <c r="I203" i="23"/>
  <c r="J140" i="23"/>
  <c r="B141" i="23"/>
  <c r="Q141" i="23"/>
  <c r="H144" i="23"/>
  <c r="W171" i="23"/>
  <c r="T175" i="23"/>
  <c r="L205" i="23"/>
  <c r="T205" i="23"/>
  <c r="F141" i="22"/>
  <c r="F132" i="22" s="1"/>
  <c r="N141" i="22"/>
  <c r="N132" i="22" s="1"/>
  <c r="V141" i="22"/>
  <c r="V132" i="22" s="1"/>
  <c r="B157" i="22"/>
  <c r="J157" i="22"/>
  <c r="R157" i="22"/>
  <c r="H160" i="22"/>
  <c r="P160" i="22"/>
  <c r="B171" i="22"/>
  <c r="J171" i="22"/>
  <c r="R171" i="22"/>
  <c r="B175" i="22"/>
  <c r="J175" i="22"/>
  <c r="R175" i="22"/>
  <c r="D201" i="22"/>
  <c r="L201" i="22"/>
  <c r="T201" i="22"/>
  <c r="F202" i="22"/>
  <c r="N202" i="22"/>
  <c r="V202" i="22"/>
  <c r="F211" i="22"/>
  <c r="N211" i="22"/>
  <c r="V211" i="22"/>
  <c r="E144" i="23"/>
  <c r="E140" i="23"/>
  <c r="E137" i="23"/>
  <c r="M144" i="23"/>
  <c r="M140" i="23"/>
  <c r="M137" i="23"/>
  <c r="U144" i="23"/>
  <c r="U132" i="23" s="1"/>
  <c r="U140" i="23"/>
  <c r="U137" i="23"/>
  <c r="G192" i="23"/>
  <c r="G183" i="23" s="1"/>
  <c r="O192" i="23"/>
  <c r="O183" i="23" s="1"/>
  <c r="W192" i="23"/>
  <c r="W183" i="23" s="1"/>
  <c r="J151" i="23"/>
  <c r="S48" i="23"/>
  <c r="S153" i="23" s="1"/>
  <c r="F153" i="23"/>
  <c r="F201" i="23"/>
  <c r="N201" i="23"/>
  <c r="N194" i="23" s="1"/>
  <c r="V201" i="23"/>
  <c r="V194" i="23" s="1"/>
  <c r="P157" i="23"/>
  <c r="P202" i="23"/>
  <c r="J203" i="23"/>
  <c r="R203" i="23"/>
  <c r="R194" i="23" s="1"/>
  <c r="R160" i="23"/>
  <c r="D176" i="23"/>
  <c r="D179" i="23"/>
  <c r="D172" i="23"/>
  <c r="D170" i="23"/>
  <c r="D165" i="23" s="1"/>
  <c r="O176" i="23"/>
  <c r="O172" i="23"/>
  <c r="O179" i="23"/>
  <c r="O170" i="23"/>
  <c r="O165" i="23" s="1"/>
  <c r="C211" i="23"/>
  <c r="C205" i="23" s="1"/>
  <c r="C171" i="23"/>
  <c r="K211" i="23"/>
  <c r="K171" i="23"/>
  <c r="S211" i="23"/>
  <c r="S205" i="23" s="1"/>
  <c r="M213" i="23"/>
  <c r="M205" i="23" s="1"/>
  <c r="U213" i="23"/>
  <c r="B137" i="23"/>
  <c r="I144" i="23"/>
  <c r="Q153" i="23"/>
  <c r="J157" i="23"/>
  <c r="D163" i="23"/>
  <c r="D183" i="23"/>
  <c r="H183" i="23"/>
  <c r="B201" i="23"/>
  <c r="F175" i="21"/>
  <c r="N175" i="21"/>
  <c r="V175" i="21"/>
  <c r="G141" i="22"/>
  <c r="G132" i="22" s="1"/>
  <c r="O141" i="22"/>
  <c r="O132" i="22" s="1"/>
  <c r="W141" i="22"/>
  <c r="W132" i="22" s="1"/>
  <c r="I160" i="22"/>
  <c r="Q160" i="22"/>
  <c r="C175" i="22"/>
  <c r="K175" i="22"/>
  <c r="S175" i="22"/>
  <c r="E201" i="22"/>
  <c r="M201" i="22"/>
  <c r="U201" i="22"/>
  <c r="F5" i="23"/>
  <c r="N5" i="23"/>
  <c r="V5" i="23"/>
  <c r="H141" i="23"/>
  <c r="P192" i="23"/>
  <c r="P183" i="23" s="1"/>
  <c r="P141" i="23"/>
  <c r="K48" i="23"/>
  <c r="K153" i="23" s="1"/>
  <c r="G153" i="23"/>
  <c r="F99" i="23"/>
  <c r="F171" i="23" s="1"/>
  <c r="Q179" i="23"/>
  <c r="Q172" i="23"/>
  <c r="Q176" i="23"/>
  <c r="D171" i="23"/>
  <c r="D211" i="23"/>
  <c r="D205" i="23" s="1"/>
  <c r="V213" i="23"/>
  <c r="V175" i="23"/>
  <c r="Q137" i="23"/>
  <c r="J139" i="23"/>
  <c r="S141" i="23"/>
  <c r="B143" i="23"/>
  <c r="R143" i="23"/>
  <c r="P151" i="23"/>
  <c r="R153" i="23"/>
  <c r="H160" i="23"/>
  <c r="D161" i="23"/>
  <c r="G163" i="23"/>
  <c r="I172" i="23"/>
  <c r="M201" i="23"/>
  <c r="M194" i="23" s="1"/>
  <c r="Q74" i="24"/>
  <c r="Q171" i="4" s="1"/>
  <c r="C98" i="25"/>
  <c r="H141" i="22"/>
  <c r="H132" i="22" s="1"/>
  <c r="P141" i="22"/>
  <c r="P132" i="22" s="1"/>
  <c r="B160" i="22"/>
  <c r="J160" i="22"/>
  <c r="R160" i="22"/>
  <c r="D175" i="22"/>
  <c r="L175" i="22"/>
  <c r="T175" i="22"/>
  <c r="F201" i="22"/>
  <c r="N201" i="22"/>
  <c r="V201" i="22"/>
  <c r="G5" i="23"/>
  <c r="O5" i="23"/>
  <c r="W5" i="23"/>
  <c r="C48" i="23"/>
  <c r="L48" i="23"/>
  <c r="L160" i="23" s="1"/>
  <c r="V48" i="23"/>
  <c r="V157" i="23" s="1"/>
  <c r="P153" i="23"/>
  <c r="P201" i="23"/>
  <c r="P194" i="23" s="1"/>
  <c r="B202" i="23"/>
  <c r="B157" i="23"/>
  <c r="D160" i="23"/>
  <c r="D203" i="23"/>
  <c r="D194" i="23" s="1"/>
  <c r="L203" i="23"/>
  <c r="T203" i="23"/>
  <c r="G176" i="23"/>
  <c r="G172" i="23"/>
  <c r="G179" i="23"/>
  <c r="R99" i="23"/>
  <c r="E171" i="23"/>
  <c r="E211" i="23"/>
  <c r="E99" i="23"/>
  <c r="E175" i="23" s="1"/>
  <c r="M99" i="23"/>
  <c r="M175" i="23" s="1"/>
  <c r="U211" i="23"/>
  <c r="U99" i="23"/>
  <c r="G213" i="23"/>
  <c r="G175" i="23"/>
  <c r="O213" i="23"/>
  <c r="O175" i="23"/>
  <c r="W213" i="23"/>
  <c r="W205" i="23" s="1"/>
  <c r="W175" i="23"/>
  <c r="R137" i="23"/>
  <c r="M139" i="23"/>
  <c r="B140" i="23"/>
  <c r="F141" i="23"/>
  <c r="E143" i="23"/>
  <c r="U143" i="23"/>
  <c r="C175" i="23"/>
  <c r="W194" i="23"/>
  <c r="E205" i="23"/>
  <c r="T74" i="24"/>
  <c r="T171" i="4" s="1"/>
  <c r="C160" i="22"/>
  <c r="K160" i="22"/>
  <c r="S160" i="22"/>
  <c r="E175" i="22"/>
  <c r="M175" i="22"/>
  <c r="U175" i="22"/>
  <c r="H137" i="23"/>
  <c r="H143" i="23"/>
  <c r="P137" i="23"/>
  <c r="P143" i="23"/>
  <c r="N48" i="23"/>
  <c r="W48" i="23"/>
  <c r="C202" i="23"/>
  <c r="K202" i="23"/>
  <c r="I179" i="23"/>
  <c r="I170" i="23"/>
  <c r="S99" i="23"/>
  <c r="N211" i="23"/>
  <c r="N205" i="23" s="1"/>
  <c r="N171" i="23"/>
  <c r="V211" i="23"/>
  <c r="V205" i="23" s="1"/>
  <c r="V171" i="23"/>
  <c r="H175" i="23"/>
  <c r="H213" i="23"/>
  <c r="P175" i="23"/>
  <c r="P144" i="23"/>
  <c r="D151" i="23"/>
  <c r="D153" i="23"/>
  <c r="M160" i="23"/>
  <c r="I194" i="23"/>
  <c r="Q194" i="23"/>
  <c r="B143" i="25"/>
  <c r="B105" i="25"/>
  <c r="J143" i="25"/>
  <c r="J136" i="25" s="1"/>
  <c r="J105" i="25"/>
  <c r="R105" i="25"/>
  <c r="R143" i="25"/>
  <c r="R136" i="25" s="1"/>
  <c r="D152" i="25"/>
  <c r="D116" i="25"/>
  <c r="L152" i="25"/>
  <c r="L116" i="25"/>
  <c r="T152" i="25"/>
  <c r="T116" i="25"/>
  <c r="F153" i="25"/>
  <c r="F119" i="25"/>
  <c r="V153" i="25"/>
  <c r="V146" i="25" s="1"/>
  <c r="V119" i="25"/>
  <c r="H154" i="25"/>
  <c r="H122" i="25"/>
  <c r="P122" i="25"/>
  <c r="P154" i="25"/>
  <c r="D160" i="22"/>
  <c r="L160" i="22"/>
  <c r="T160" i="22"/>
  <c r="F175" i="22"/>
  <c r="N175" i="22"/>
  <c r="V175" i="22"/>
  <c r="I143" i="23"/>
  <c r="I139" i="23"/>
  <c r="Q143" i="23"/>
  <c r="Q139" i="23"/>
  <c r="F48" i="23"/>
  <c r="F157" i="23" s="1"/>
  <c r="O48" i="23"/>
  <c r="O160" i="23" s="1"/>
  <c r="B153" i="23"/>
  <c r="T202" i="23"/>
  <c r="F203" i="23"/>
  <c r="J99" i="23"/>
  <c r="J175" i="23" s="1"/>
  <c r="O171" i="23"/>
  <c r="I137" i="23"/>
  <c r="B139" i="23"/>
  <c r="R140" i="23"/>
  <c r="J141" i="23"/>
  <c r="Q144" i="23"/>
  <c r="H153" i="23"/>
  <c r="D154" i="23"/>
  <c r="G170" i="23"/>
  <c r="L171" i="23"/>
  <c r="T172" i="23"/>
  <c r="N183" i="23"/>
  <c r="V183" i="23"/>
  <c r="J194" i="23"/>
  <c r="P110" i="25"/>
  <c r="O211" i="23"/>
  <c r="I52" i="24"/>
  <c r="Q68" i="24"/>
  <c r="C143" i="25"/>
  <c r="C136" i="25" s="1"/>
  <c r="C105" i="25"/>
  <c r="S105" i="25"/>
  <c r="S143" i="25"/>
  <c r="S136" i="25" s="1"/>
  <c r="E152" i="26"/>
  <c r="E152" i="25"/>
  <c r="U152" i="26"/>
  <c r="U152" i="25"/>
  <c r="G119" i="25"/>
  <c r="G153" i="26"/>
  <c r="O119" i="25"/>
  <c r="O153" i="26"/>
  <c r="O153" i="25"/>
  <c r="W153" i="26"/>
  <c r="W119" i="25"/>
  <c r="I154" i="26"/>
  <c r="I154" i="25"/>
  <c r="Q122" i="25"/>
  <c r="Q154" i="26"/>
  <c r="Q126" i="25"/>
  <c r="K143" i="25"/>
  <c r="Q154" i="25"/>
  <c r="Q146" i="25" s="1"/>
  <c r="I175" i="23"/>
  <c r="O201" i="23"/>
  <c r="J205" i="23"/>
  <c r="J74" i="24"/>
  <c r="J171" i="4" s="1"/>
  <c r="C75" i="24"/>
  <c r="C172" i="4" s="1"/>
  <c r="C52" i="24"/>
  <c r="K75" i="24"/>
  <c r="K172" i="4" s="1"/>
  <c r="K52" i="24"/>
  <c r="S75" i="24"/>
  <c r="S172" i="4" s="1"/>
  <c r="S52" i="24"/>
  <c r="E76" i="24"/>
  <c r="E173" i="4" s="1"/>
  <c r="M76" i="24"/>
  <c r="M173" i="4" s="1"/>
  <c r="U76" i="24"/>
  <c r="U173" i="4" s="1"/>
  <c r="G77" i="24"/>
  <c r="G174" i="4" s="1"/>
  <c r="O77" i="24"/>
  <c r="O174" i="4" s="1"/>
  <c r="W77" i="24"/>
  <c r="W174" i="4" s="1"/>
  <c r="F57" i="24"/>
  <c r="N57" i="24"/>
  <c r="V57" i="24"/>
  <c r="H57" i="24"/>
  <c r="P57" i="24"/>
  <c r="E68" i="24"/>
  <c r="I122" i="25"/>
  <c r="H136" i="25"/>
  <c r="P136" i="25"/>
  <c r="B136" i="25"/>
  <c r="F98" i="26"/>
  <c r="N98" i="26"/>
  <c r="V98" i="26"/>
  <c r="B183" i="23"/>
  <c r="J183" i="23"/>
  <c r="R183" i="23"/>
  <c r="G211" i="23"/>
  <c r="G205" i="23" s="1"/>
  <c r="D75" i="24"/>
  <c r="D172" i="4" s="1"/>
  <c r="D67" i="24"/>
  <c r="L75" i="24"/>
  <c r="L172" i="4" s="1"/>
  <c r="L67" i="24"/>
  <c r="T75" i="24"/>
  <c r="T172" i="4" s="1"/>
  <c r="T67" i="24"/>
  <c r="F76" i="24"/>
  <c r="F173" i="4" s="1"/>
  <c r="F68" i="24"/>
  <c r="N76" i="24"/>
  <c r="N173" i="4" s="1"/>
  <c r="N68" i="24"/>
  <c r="V76" i="24"/>
  <c r="V173" i="4" s="1"/>
  <c r="V68" i="24"/>
  <c r="H77" i="24"/>
  <c r="H174" i="4" s="1"/>
  <c r="H69" i="24"/>
  <c r="P77" i="24"/>
  <c r="P174" i="4" s="1"/>
  <c r="P69" i="24"/>
  <c r="G57" i="24"/>
  <c r="O57" i="24"/>
  <c r="W57" i="24"/>
  <c r="E110" i="25"/>
  <c r="M110" i="25"/>
  <c r="U110" i="25"/>
  <c r="G110" i="25"/>
  <c r="O110" i="25"/>
  <c r="W110" i="25"/>
  <c r="M136" i="25"/>
  <c r="M152" i="25"/>
  <c r="R171" i="23"/>
  <c r="G201" i="23"/>
  <c r="M74" i="24"/>
  <c r="M171" i="4" s="1"/>
  <c r="U68" i="24"/>
  <c r="F143" i="25"/>
  <c r="F136" i="25" s="1"/>
  <c r="F105" i="25"/>
  <c r="N143" i="25"/>
  <c r="N105" i="25"/>
  <c r="V143" i="25"/>
  <c r="V136" i="25" s="1"/>
  <c r="V105" i="25"/>
  <c r="V143" i="26"/>
  <c r="H152" i="25"/>
  <c r="H152" i="27"/>
  <c r="P152" i="25"/>
  <c r="P152" i="27"/>
  <c r="B153" i="25"/>
  <c r="B153" i="27"/>
  <c r="J153" i="25"/>
  <c r="J146" i="25" s="1"/>
  <c r="J153" i="27"/>
  <c r="R153" i="25"/>
  <c r="R153" i="27"/>
  <c r="D154" i="25"/>
  <c r="D154" i="27"/>
  <c r="L154" i="25"/>
  <c r="L122" i="25"/>
  <c r="L154" i="27"/>
  <c r="T154" i="25"/>
  <c r="T154" i="27"/>
  <c r="E98" i="25"/>
  <c r="M98" i="25"/>
  <c r="U98" i="25"/>
  <c r="F110" i="25"/>
  <c r="N110" i="25"/>
  <c r="V110" i="25"/>
  <c r="S160" i="23"/>
  <c r="L175" i="23"/>
  <c r="S194" i="23"/>
  <c r="F67" i="24"/>
  <c r="F52" i="24"/>
  <c r="N67" i="24"/>
  <c r="N52" i="24"/>
  <c r="V67" i="24"/>
  <c r="V52" i="24"/>
  <c r="H68" i="24"/>
  <c r="H52" i="24"/>
  <c r="P68" i="24"/>
  <c r="P52" i="24"/>
  <c r="S67" i="24"/>
  <c r="U116" i="25"/>
  <c r="I146" i="25"/>
  <c r="G153" i="25"/>
  <c r="F143" i="26"/>
  <c r="N143" i="26"/>
  <c r="B74" i="24"/>
  <c r="B171" i="4" s="1"/>
  <c r="R74" i="24"/>
  <c r="R171" i="4" s="1"/>
  <c r="G52" i="24"/>
  <c r="G75" i="24"/>
  <c r="G172" i="4" s="1"/>
  <c r="O52" i="24"/>
  <c r="O75" i="24"/>
  <c r="O172" i="4" s="1"/>
  <c r="W52" i="24"/>
  <c r="W75" i="24"/>
  <c r="W172" i="4" s="1"/>
  <c r="I76" i="24"/>
  <c r="I173" i="4" s="1"/>
  <c r="Q76" i="24"/>
  <c r="Q173" i="4" s="1"/>
  <c r="C77" i="24"/>
  <c r="C174" i="4" s="1"/>
  <c r="K77" i="24"/>
  <c r="K174" i="4" s="1"/>
  <c r="S77" i="24"/>
  <c r="S174" i="4" s="1"/>
  <c r="C69" i="24"/>
  <c r="G98" i="25"/>
  <c r="O98" i="25"/>
  <c r="W98" i="25"/>
  <c r="J119" i="25"/>
  <c r="T136" i="25"/>
  <c r="N136" i="25"/>
  <c r="D175" i="23"/>
  <c r="T122" i="25"/>
  <c r="W153" i="25"/>
  <c r="W146" i="25" s="1"/>
  <c r="H105" i="26"/>
  <c r="H143" i="26"/>
  <c r="P105" i="26"/>
  <c r="P143" i="26"/>
  <c r="B152" i="26"/>
  <c r="B116" i="26"/>
  <c r="J152" i="26"/>
  <c r="J116" i="26"/>
  <c r="R152" i="26"/>
  <c r="R116" i="26"/>
  <c r="D119" i="26"/>
  <c r="D153" i="26"/>
  <c r="L119" i="26"/>
  <c r="L153" i="26"/>
  <c r="T119" i="26"/>
  <c r="T153" i="26"/>
  <c r="F154" i="26"/>
  <c r="F122" i="26"/>
  <c r="N154" i="26"/>
  <c r="N122" i="26"/>
  <c r="V154" i="26"/>
  <c r="V122" i="26"/>
  <c r="H143" i="27"/>
  <c r="K136" i="25"/>
  <c r="E143" i="25"/>
  <c r="E136" i="25" s="1"/>
  <c r="G152" i="26"/>
  <c r="O152" i="26"/>
  <c r="W152" i="26"/>
  <c r="I119" i="26"/>
  <c r="I153" i="26"/>
  <c r="Q119" i="26"/>
  <c r="Q153" i="26"/>
  <c r="C154" i="26"/>
  <c r="K154" i="26"/>
  <c r="S154" i="26"/>
  <c r="G152" i="27"/>
  <c r="O152" i="27"/>
  <c r="W152" i="27"/>
  <c r="I153" i="27"/>
  <c r="Q153" i="27"/>
  <c r="C154" i="27"/>
  <c r="K154" i="27"/>
  <c r="S154" i="27"/>
  <c r="I143" i="27"/>
  <c r="F116" i="25"/>
  <c r="N116" i="25"/>
  <c r="V116" i="25"/>
  <c r="L119" i="25"/>
  <c r="B122" i="25"/>
  <c r="K122" i="25"/>
  <c r="V122" i="25"/>
  <c r="K152" i="25"/>
  <c r="K146" i="25" s="1"/>
  <c r="E153" i="25"/>
  <c r="U153" i="25"/>
  <c r="O154" i="25"/>
  <c r="H152" i="26"/>
  <c r="P152" i="26"/>
  <c r="B119" i="26"/>
  <c r="B153" i="26"/>
  <c r="J119" i="26"/>
  <c r="J153" i="26"/>
  <c r="R119" i="26"/>
  <c r="R153" i="26"/>
  <c r="D154" i="26"/>
  <c r="L154" i="26"/>
  <c r="T154" i="26"/>
  <c r="O116" i="26"/>
  <c r="S122" i="26"/>
  <c r="H153" i="26"/>
  <c r="R154" i="26"/>
  <c r="F143" i="27"/>
  <c r="N143" i="27"/>
  <c r="V143" i="27"/>
  <c r="E110" i="27"/>
  <c r="M110" i="27"/>
  <c r="U110" i="27"/>
  <c r="P143" i="27"/>
  <c r="G116" i="25"/>
  <c r="O116" i="25"/>
  <c r="W116" i="25"/>
  <c r="M119" i="25"/>
  <c r="C122" i="25"/>
  <c r="U143" i="25"/>
  <c r="U136" i="25" s="1"/>
  <c r="D156" i="25"/>
  <c r="L156" i="25"/>
  <c r="T156" i="25"/>
  <c r="F156" i="25"/>
  <c r="N156" i="25"/>
  <c r="V156" i="25"/>
  <c r="G105" i="26"/>
  <c r="G143" i="26"/>
  <c r="O105" i="26"/>
  <c r="O143" i="26"/>
  <c r="W105" i="26"/>
  <c r="W143" i="26"/>
  <c r="I152" i="26"/>
  <c r="I116" i="26"/>
  <c r="Q152" i="26"/>
  <c r="Q116" i="26"/>
  <c r="C119" i="26"/>
  <c r="C153" i="26"/>
  <c r="G98" i="26"/>
  <c r="O98" i="26"/>
  <c r="W98" i="26"/>
  <c r="E143" i="26"/>
  <c r="G143" i="27"/>
  <c r="O143" i="27"/>
  <c r="W143" i="27"/>
  <c r="Q143" i="27"/>
  <c r="C153" i="27"/>
  <c r="F105" i="26"/>
  <c r="F152" i="26"/>
  <c r="P153" i="26"/>
  <c r="B152" i="27"/>
  <c r="J152" i="27"/>
  <c r="R152" i="27"/>
  <c r="D119" i="27"/>
  <c r="D153" i="27"/>
  <c r="L119" i="27"/>
  <c r="L153" i="27"/>
  <c r="T119" i="27"/>
  <c r="T153" i="27"/>
  <c r="F154" i="27"/>
  <c r="N154" i="27"/>
  <c r="V154" i="27"/>
  <c r="D98" i="27"/>
  <c r="L98" i="27"/>
  <c r="T98" i="27"/>
  <c r="F98" i="27"/>
  <c r="N98" i="27"/>
  <c r="V98" i="27"/>
  <c r="N122" i="27"/>
  <c r="I119" i="29"/>
  <c r="I90" i="29"/>
  <c r="Q119" i="29"/>
  <c r="Q90" i="29"/>
  <c r="C120" i="29"/>
  <c r="C94" i="29"/>
  <c r="K120" i="29"/>
  <c r="K94" i="29"/>
  <c r="S120" i="29"/>
  <c r="S94" i="29"/>
  <c r="E122" i="29"/>
  <c r="E99" i="29"/>
  <c r="E122" i="30"/>
  <c r="M122" i="29"/>
  <c r="M99" i="29"/>
  <c r="U122" i="29"/>
  <c r="U99" i="29"/>
  <c r="G123" i="29"/>
  <c r="G105" i="29"/>
  <c r="O123" i="29"/>
  <c r="O105" i="29"/>
  <c r="M154" i="25"/>
  <c r="M122" i="25"/>
  <c r="U154" i="25"/>
  <c r="U122" i="25"/>
  <c r="M105" i="25"/>
  <c r="I116" i="25"/>
  <c r="Q116" i="25"/>
  <c r="E122" i="25"/>
  <c r="B152" i="25"/>
  <c r="R152" i="25"/>
  <c r="F154" i="25"/>
  <c r="I143" i="26"/>
  <c r="Q143" i="26"/>
  <c r="C152" i="26"/>
  <c r="K152" i="26"/>
  <c r="S152" i="26"/>
  <c r="E153" i="26"/>
  <c r="M153" i="26"/>
  <c r="U153" i="26"/>
  <c r="G154" i="26"/>
  <c r="O154" i="26"/>
  <c r="W154" i="26"/>
  <c r="I98" i="26"/>
  <c r="Q98" i="26"/>
  <c r="C98" i="26"/>
  <c r="K98" i="26"/>
  <c r="S98" i="26"/>
  <c r="G110" i="26"/>
  <c r="O110" i="26"/>
  <c r="W110" i="26"/>
  <c r="I110" i="26"/>
  <c r="Q110" i="26"/>
  <c r="W116" i="26"/>
  <c r="M143" i="26"/>
  <c r="C152" i="27"/>
  <c r="K152" i="27"/>
  <c r="S152" i="27"/>
  <c r="E119" i="27"/>
  <c r="E153" i="27"/>
  <c r="M119" i="27"/>
  <c r="M153" i="27"/>
  <c r="U119" i="27"/>
  <c r="U153" i="27"/>
  <c r="G154" i="27"/>
  <c r="O154" i="27"/>
  <c r="W154" i="27"/>
  <c r="E98" i="27"/>
  <c r="M98" i="27"/>
  <c r="U98" i="27"/>
  <c r="H110" i="27"/>
  <c r="P110" i="27"/>
  <c r="D110" i="27"/>
  <c r="L110" i="27"/>
  <c r="T110" i="27"/>
  <c r="B116" i="27"/>
  <c r="O122" i="27"/>
  <c r="K153" i="27"/>
  <c r="U154" i="27"/>
  <c r="C152" i="25"/>
  <c r="C146" i="25" s="1"/>
  <c r="S152" i="25"/>
  <c r="S146" i="25" s="1"/>
  <c r="G154" i="25"/>
  <c r="W154" i="25"/>
  <c r="D152" i="26"/>
  <c r="L152" i="26"/>
  <c r="T152" i="26"/>
  <c r="F153" i="26"/>
  <c r="N153" i="26"/>
  <c r="V153" i="26"/>
  <c r="H154" i="26"/>
  <c r="P154" i="26"/>
  <c r="B98" i="26"/>
  <c r="J98" i="26"/>
  <c r="R98" i="26"/>
  <c r="D98" i="26"/>
  <c r="L98" i="26"/>
  <c r="T98" i="26"/>
  <c r="H110" i="26"/>
  <c r="P110" i="26"/>
  <c r="B110" i="26"/>
  <c r="J110" i="26"/>
  <c r="R110" i="26"/>
  <c r="C122" i="26"/>
  <c r="N152" i="26"/>
  <c r="B154" i="26"/>
  <c r="D152" i="27"/>
  <c r="L152" i="27"/>
  <c r="T152" i="27"/>
  <c r="H154" i="27"/>
  <c r="P154" i="27"/>
  <c r="C116" i="27"/>
  <c r="I119" i="25"/>
  <c r="Q119" i="25"/>
  <c r="B146" i="25"/>
  <c r="C143" i="26"/>
  <c r="K143" i="26"/>
  <c r="S143" i="26"/>
  <c r="G116" i="26"/>
  <c r="U143" i="26"/>
  <c r="E152" i="27"/>
  <c r="M152" i="27"/>
  <c r="U152" i="27"/>
  <c r="I154" i="27"/>
  <c r="Q154" i="27"/>
  <c r="G98" i="27"/>
  <c r="O98" i="27"/>
  <c r="W98" i="27"/>
  <c r="I152" i="27"/>
  <c r="S153" i="27"/>
  <c r="E122" i="26"/>
  <c r="M122" i="26"/>
  <c r="U122" i="26"/>
  <c r="D116" i="27"/>
  <c r="L116" i="27"/>
  <c r="T116" i="27"/>
  <c r="H122" i="27"/>
  <c r="P122" i="27"/>
  <c r="B143" i="27"/>
  <c r="J143" i="27"/>
  <c r="R143" i="27"/>
  <c r="B119" i="29"/>
  <c r="B90" i="29"/>
  <c r="J119" i="29"/>
  <c r="J113" i="29" s="1"/>
  <c r="J90" i="29"/>
  <c r="R119" i="29"/>
  <c r="R113" i="29" s="1"/>
  <c r="R90" i="29"/>
  <c r="D120" i="29"/>
  <c r="D94" i="29"/>
  <c r="L120" i="29"/>
  <c r="L94" i="29"/>
  <c r="T120" i="29"/>
  <c r="T94" i="29"/>
  <c r="F122" i="29"/>
  <c r="F99" i="29"/>
  <c r="N122" i="29"/>
  <c r="N99" i="29"/>
  <c r="V122" i="29"/>
  <c r="V99" i="29"/>
  <c r="H123" i="29"/>
  <c r="H105" i="29"/>
  <c r="P123" i="29"/>
  <c r="P105" i="29"/>
  <c r="G84" i="29"/>
  <c r="O84" i="29"/>
  <c r="W84" i="29"/>
  <c r="C119" i="29"/>
  <c r="S123" i="29"/>
  <c r="B119" i="30"/>
  <c r="J119" i="30"/>
  <c r="R119" i="30"/>
  <c r="D120" i="30"/>
  <c r="L120" i="30"/>
  <c r="T120" i="30"/>
  <c r="V122" i="30"/>
  <c r="H123" i="30"/>
  <c r="P123" i="30"/>
  <c r="B84" i="30"/>
  <c r="J84" i="30"/>
  <c r="R84" i="30"/>
  <c r="H120" i="30"/>
  <c r="J122" i="31"/>
  <c r="O84" i="31"/>
  <c r="W84" i="31"/>
  <c r="C84" i="31"/>
  <c r="C119" i="31"/>
  <c r="E116" i="27"/>
  <c r="M116" i="27"/>
  <c r="U116" i="27"/>
  <c r="I122" i="27"/>
  <c r="Q122" i="27"/>
  <c r="C143" i="27"/>
  <c r="K143" i="27"/>
  <c r="S143" i="27"/>
  <c r="G122" i="29"/>
  <c r="G113" i="29" s="1"/>
  <c r="G99" i="29"/>
  <c r="O122" i="29"/>
  <c r="O113" i="29" s="1"/>
  <c r="O99" i="29"/>
  <c r="W122" i="29"/>
  <c r="W113" i="29" s="1"/>
  <c r="W99" i="29"/>
  <c r="I123" i="29"/>
  <c r="I113" i="29" s="1"/>
  <c r="I105" i="29"/>
  <c r="Q123" i="29"/>
  <c r="Q113" i="29" s="1"/>
  <c r="Q105" i="29"/>
  <c r="K119" i="29"/>
  <c r="C119" i="30"/>
  <c r="K119" i="30"/>
  <c r="S119" i="30"/>
  <c r="E120" i="30"/>
  <c r="M120" i="30"/>
  <c r="U120" i="30"/>
  <c r="I123" i="30"/>
  <c r="Q123" i="30"/>
  <c r="N122" i="30"/>
  <c r="G119" i="31"/>
  <c r="G90" i="31"/>
  <c r="O119" i="31"/>
  <c r="O90" i="31"/>
  <c r="W119" i="31"/>
  <c r="W90" i="31"/>
  <c r="I120" i="31"/>
  <c r="I94" i="31"/>
  <c r="C99" i="31"/>
  <c r="C122" i="31"/>
  <c r="K122" i="31"/>
  <c r="K99" i="31"/>
  <c r="E123" i="31"/>
  <c r="E105" i="31"/>
  <c r="M123" i="31"/>
  <c r="M105" i="31"/>
  <c r="C116" i="26"/>
  <c r="K116" i="26"/>
  <c r="S116" i="26"/>
  <c r="G122" i="26"/>
  <c r="O122" i="26"/>
  <c r="W122" i="26"/>
  <c r="K153" i="26"/>
  <c r="S153" i="26"/>
  <c r="F116" i="27"/>
  <c r="N116" i="27"/>
  <c r="V116" i="27"/>
  <c r="B122" i="27"/>
  <c r="J122" i="27"/>
  <c r="R122" i="27"/>
  <c r="F153" i="27"/>
  <c r="N153" i="27"/>
  <c r="V153" i="27"/>
  <c r="S119" i="29"/>
  <c r="W122" i="30"/>
  <c r="C123" i="31"/>
  <c r="D116" i="26"/>
  <c r="L116" i="26"/>
  <c r="T116" i="26"/>
  <c r="H122" i="26"/>
  <c r="P122" i="26"/>
  <c r="B143" i="26"/>
  <c r="J143" i="26"/>
  <c r="R143" i="26"/>
  <c r="G116" i="27"/>
  <c r="O116" i="27"/>
  <c r="W116" i="27"/>
  <c r="C122" i="27"/>
  <c r="K122" i="27"/>
  <c r="S122" i="27"/>
  <c r="E143" i="27"/>
  <c r="M143" i="27"/>
  <c r="U143" i="27"/>
  <c r="G153" i="27"/>
  <c r="O153" i="27"/>
  <c r="W153" i="27"/>
  <c r="E90" i="29"/>
  <c r="E119" i="29"/>
  <c r="M90" i="29"/>
  <c r="M119" i="29"/>
  <c r="U90" i="29"/>
  <c r="U119" i="29"/>
  <c r="W94" i="29"/>
  <c r="E120" i="29"/>
  <c r="E119" i="30"/>
  <c r="M119" i="30"/>
  <c r="U119" i="30"/>
  <c r="G120" i="30"/>
  <c r="O120" i="30"/>
  <c r="W120" i="30"/>
  <c r="U123" i="31"/>
  <c r="F90" i="29"/>
  <c r="F119" i="29"/>
  <c r="N90" i="29"/>
  <c r="N119" i="29"/>
  <c r="N113" i="29" s="1"/>
  <c r="V90" i="29"/>
  <c r="V119" i="29"/>
  <c r="V113" i="29" s="1"/>
  <c r="H120" i="29"/>
  <c r="H94" i="29"/>
  <c r="P120" i="29"/>
  <c r="P94" i="29"/>
  <c r="B122" i="29"/>
  <c r="B99" i="29"/>
  <c r="J122" i="29"/>
  <c r="J99" i="29"/>
  <c r="R122" i="29"/>
  <c r="R99" i="29"/>
  <c r="D105" i="29"/>
  <c r="D123" i="29"/>
  <c r="L105" i="29"/>
  <c r="L123" i="29"/>
  <c r="T105" i="29"/>
  <c r="T123" i="29"/>
  <c r="M120" i="29"/>
  <c r="B122" i="30"/>
  <c r="B99" i="30"/>
  <c r="J99" i="30"/>
  <c r="J122" i="30"/>
  <c r="R99" i="30"/>
  <c r="R122" i="30"/>
  <c r="D105" i="30"/>
  <c r="D123" i="30"/>
  <c r="L105" i="30"/>
  <c r="L123" i="30"/>
  <c r="T105" i="30"/>
  <c r="T123" i="30"/>
  <c r="S123" i="30"/>
  <c r="Q94" i="31"/>
  <c r="S99" i="31"/>
  <c r="Q99" i="29"/>
  <c r="U120" i="29"/>
  <c r="F119" i="30"/>
  <c r="K119" i="31"/>
  <c r="S119" i="31"/>
  <c r="I51" i="33"/>
  <c r="H90" i="29"/>
  <c r="P90" i="29"/>
  <c r="F105" i="29"/>
  <c r="N105" i="29"/>
  <c r="V105" i="29"/>
  <c r="D119" i="29"/>
  <c r="L119" i="29"/>
  <c r="L113" i="29" s="1"/>
  <c r="T119" i="29"/>
  <c r="C90" i="30"/>
  <c r="K90" i="30"/>
  <c r="S90" i="30"/>
  <c r="C94" i="30"/>
  <c r="K94" i="30"/>
  <c r="S94" i="30"/>
  <c r="M99" i="30"/>
  <c r="U99" i="30"/>
  <c r="I105" i="30"/>
  <c r="Q105" i="30"/>
  <c r="G119" i="30"/>
  <c r="O119" i="30"/>
  <c r="W119" i="30"/>
  <c r="I120" i="30"/>
  <c r="Q120" i="30"/>
  <c r="F122" i="30"/>
  <c r="O122" i="30"/>
  <c r="B123" i="30"/>
  <c r="K123" i="30"/>
  <c r="H119" i="31"/>
  <c r="P119" i="31"/>
  <c r="B120" i="31"/>
  <c r="J120" i="31"/>
  <c r="R120" i="31"/>
  <c r="D122" i="31"/>
  <c r="L122" i="31"/>
  <c r="T122" i="31"/>
  <c r="F123" i="31"/>
  <c r="N123" i="31"/>
  <c r="V123" i="31"/>
  <c r="I99" i="31"/>
  <c r="D119" i="31"/>
  <c r="E120" i="31"/>
  <c r="W120" i="31"/>
  <c r="D123" i="31"/>
  <c r="C51" i="33"/>
  <c r="K51" i="33"/>
  <c r="S51" i="33"/>
  <c r="I94" i="29"/>
  <c r="Q94" i="29"/>
  <c r="C99" i="29"/>
  <c r="K99" i="29"/>
  <c r="S99" i="29"/>
  <c r="W105" i="29"/>
  <c r="D122" i="30"/>
  <c r="L122" i="30"/>
  <c r="T122" i="30"/>
  <c r="F123" i="30"/>
  <c r="N123" i="30"/>
  <c r="V123" i="30"/>
  <c r="D90" i="30"/>
  <c r="L90" i="30"/>
  <c r="T90" i="30"/>
  <c r="D94" i="30"/>
  <c r="L94" i="30"/>
  <c r="T94" i="30"/>
  <c r="V99" i="30"/>
  <c r="R105" i="30"/>
  <c r="H119" i="30"/>
  <c r="P119" i="30"/>
  <c r="G122" i="30"/>
  <c r="P122" i="30"/>
  <c r="C123" i="30"/>
  <c r="U123" i="30"/>
  <c r="I119" i="31"/>
  <c r="Q119" i="31"/>
  <c r="C120" i="31"/>
  <c r="K120" i="31"/>
  <c r="S120" i="31"/>
  <c r="E122" i="31"/>
  <c r="M122" i="31"/>
  <c r="U122" i="31"/>
  <c r="G123" i="31"/>
  <c r="O123" i="31"/>
  <c r="W123" i="31"/>
  <c r="K90" i="31"/>
  <c r="E119" i="31"/>
  <c r="F120" i="31"/>
  <c r="C57" i="33"/>
  <c r="C78" i="33"/>
  <c r="K57" i="33"/>
  <c r="K78" i="33"/>
  <c r="S57" i="33"/>
  <c r="S78" i="33"/>
  <c r="S72" i="33" s="1"/>
  <c r="E79" i="33"/>
  <c r="E60" i="33"/>
  <c r="M79" i="33"/>
  <c r="M60" i="33"/>
  <c r="U79" i="33"/>
  <c r="U60" i="33"/>
  <c r="G63" i="33"/>
  <c r="G80" i="33"/>
  <c r="O63" i="33"/>
  <c r="O80" i="33"/>
  <c r="W63" i="33"/>
  <c r="W80" i="33"/>
  <c r="C78" i="34"/>
  <c r="E79" i="34"/>
  <c r="M79" i="34"/>
  <c r="U79" i="34"/>
  <c r="W80" i="34"/>
  <c r="H78" i="35"/>
  <c r="H57" i="35"/>
  <c r="B79" i="35"/>
  <c r="B60" i="35"/>
  <c r="J79" i="35"/>
  <c r="J60" i="35"/>
  <c r="R79" i="35"/>
  <c r="R60" i="35"/>
  <c r="D80" i="35"/>
  <c r="D63" i="35"/>
  <c r="L80" i="35"/>
  <c r="L63" i="35"/>
  <c r="T80" i="35"/>
  <c r="T63" i="35"/>
  <c r="B94" i="29"/>
  <c r="J94" i="29"/>
  <c r="R94" i="29"/>
  <c r="D99" i="29"/>
  <c r="L99" i="29"/>
  <c r="T99" i="29"/>
  <c r="E90" i="30"/>
  <c r="M90" i="30"/>
  <c r="U90" i="30"/>
  <c r="E94" i="30"/>
  <c r="M94" i="30"/>
  <c r="U94" i="30"/>
  <c r="I119" i="30"/>
  <c r="Q119" i="30"/>
  <c r="H122" i="30"/>
  <c r="Q122" i="30"/>
  <c r="M123" i="30"/>
  <c r="W123" i="30"/>
  <c r="B119" i="31"/>
  <c r="J119" i="31"/>
  <c r="R119" i="31"/>
  <c r="D120" i="31"/>
  <c r="D94" i="31"/>
  <c r="L120" i="31"/>
  <c r="L94" i="31"/>
  <c r="T120" i="31"/>
  <c r="T94" i="31"/>
  <c r="F122" i="31"/>
  <c r="F99" i="31"/>
  <c r="N122" i="31"/>
  <c r="N99" i="31"/>
  <c r="V122" i="31"/>
  <c r="V99" i="31"/>
  <c r="H123" i="31"/>
  <c r="P123" i="31"/>
  <c r="B90" i="31"/>
  <c r="K123" i="31"/>
  <c r="E51" i="33"/>
  <c r="M51" i="33"/>
  <c r="U51" i="33"/>
  <c r="G51" i="33"/>
  <c r="O51" i="33"/>
  <c r="W51" i="33"/>
  <c r="D78" i="34"/>
  <c r="D57" i="34"/>
  <c r="L57" i="34"/>
  <c r="L78" i="34"/>
  <c r="T57" i="34"/>
  <c r="T78" i="34"/>
  <c r="F79" i="34"/>
  <c r="F60" i="34"/>
  <c r="N79" i="34"/>
  <c r="N60" i="34"/>
  <c r="H63" i="34"/>
  <c r="H80" i="34"/>
  <c r="P63" i="34"/>
  <c r="P80" i="34"/>
  <c r="D51" i="34"/>
  <c r="L51" i="34"/>
  <c r="T51" i="34"/>
  <c r="P57" i="35"/>
  <c r="F94" i="30"/>
  <c r="N94" i="30"/>
  <c r="V94" i="30"/>
  <c r="I122" i="30"/>
  <c r="E123" i="30"/>
  <c r="O123" i="30"/>
  <c r="G122" i="31"/>
  <c r="G99" i="31"/>
  <c r="O122" i="31"/>
  <c r="O99" i="31"/>
  <c r="W122" i="31"/>
  <c r="W99" i="31"/>
  <c r="I123" i="31"/>
  <c r="I105" i="31"/>
  <c r="Q123" i="31"/>
  <c r="Q105" i="31"/>
  <c r="I84" i="31"/>
  <c r="Q84" i="31"/>
  <c r="H105" i="31"/>
  <c r="L119" i="31"/>
  <c r="M120" i="31"/>
  <c r="L123" i="31"/>
  <c r="B105" i="29"/>
  <c r="J105" i="29"/>
  <c r="R105" i="29"/>
  <c r="G94" i="30"/>
  <c r="O94" i="30"/>
  <c r="W94" i="30"/>
  <c r="S122" i="30"/>
  <c r="G123" i="30"/>
  <c r="H122" i="31"/>
  <c r="H99" i="31"/>
  <c r="P122" i="31"/>
  <c r="P99" i="31"/>
  <c r="B123" i="31"/>
  <c r="B105" i="31"/>
  <c r="J123" i="31"/>
  <c r="J105" i="31"/>
  <c r="R123" i="31"/>
  <c r="R105" i="31"/>
  <c r="N94" i="31"/>
  <c r="M119" i="31"/>
  <c r="Q122" i="31"/>
  <c r="F51" i="34"/>
  <c r="N51" i="34"/>
  <c r="V51" i="34"/>
  <c r="H51" i="34"/>
  <c r="P51" i="34"/>
  <c r="S78" i="34"/>
  <c r="O51" i="35"/>
  <c r="F105" i="30"/>
  <c r="N105" i="30"/>
  <c r="V105" i="30"/>
  <c r="K122" i="30"/>
  <c r="O94" i="31"/>
  <c r="R122" i="31"/>
  <c r="S123" i="31"/>
  <c r="H99" i="29"/>
  <c r="P99" i="29"/>
  <c r="C99" i="30"/>
  <c r="F119" i="31"/>
  <c r="N119" i="31"/>
  <c r="V119" i="31"/>
  <c r="H120" i="31"/>
  <c r="P120" i="31"/>
  <c r="H90" i="31"/>
  <c r="R90" i="31"/>
  <c r="P94" i="31"/>
  <c r="T119" i="31"/>
  <c r="U120" i="31"/>
  <c r="T123" i="31"/>
  <c r="C72" i="33"/>
  <c r="K72" i="33"/>
  <c r="V79" i="34"/>
  <c r="G51" i="35"/>
  <c r="D60" i="33"/>
  <c r="L60" i="33"/>
  <c r="T60" i="33"/>
  <c r="B78" i="33"/>
  <c r="B72" i="33" s="1"/>
  <c r="J78" i="33"/>
  <c r="J72" i="33" s="1"/>
  <c r="R78" i="33"/>
  <c r="R72" i="33" s="1"/>
  <c r="F80" i="33"/>
  <c r="N80" i="33"/>
  <c r="V80" i="33"/>
  <c r="E60" i="34"/>
  <c r="M60" i="34"/>
  <c r="U60" i="34"/>
  <c r="I79" i="34"/>
  <c r="W79" i="34"/>
  <c r="O80" i="34"/>
  <c r="I78" i="35"/>
  <c r="Q78" i="35"/>
  <c r="C79" i="35"/>
  <c r="C60" i="35"/>
  <c r="K79" i="35"/>
  <c r="K60" i="35"/>
  <c r="S79" i="35"/>
  <c r="S60" i="35"/>
  <c r="E80" i="35"/>
  <c r="M80" i="35"/>
  <c r="U80" i="35"/>
  <c r="I51" i="35"/>
  <c r="Q51" i="35"/>
  <c r="C51" i="35"/>
  <c r="K51" i="35"/>
  <c r="S51" i="35"/>
  <c r="Q57" i="35"/>
  <c r="U78" i="34"/>
  <c r="B78" i="35"/>
  <c r="J78" i="35"/>
  <c r="R78" i="35"/>
  <c r="D79" i="35"/>
  <c r="D60" i="35"/>
  <c r="L79" i="35"/>
  <c r="L60" i="35"/>
  <c r="T79" i="35"/>
  <c r="T60" i="35"/>
  <c r="F80" i="35"/>
  <c r="N80" i="35"/>
  <c r="V80" i="35"/>
  <c r="B51" i="35"/>
  <c r="J51" i="35"/>
  <c r="R51" i="35"/>
  <c r="R57" i="35"/>
  <c r="F72" i="37"/>
  <c r="N72" i="37"/>
  <c r="V72" i="37"/>
  <c r="I72" i="37"/>
  <c r="Q72" i="37"/>
  <c r="F60" i="33"/>
  <c r="N60" i="33"/>
  <c r="V60" i="33"/>
  <c r="D78" i="33"/>
  <c r="D72" i="33" s="1"/>
  <c r="L78" i="33"/>
  <c r="L72" i="33" s="1"/>
  <c r="T78" i="33"/>
  <c r="T72" i="33" s="1"/>
  <c r="F79" i="33"/>
  <c r="N79" i="33"/>
  <c r="V79" i="33"/>
  <c r="H80" i="33"/>
  <c r="H72" i="33" s="1"/>
  <c r="P80" i="33"/>
  <c r="P72" i="33" s="1"/>
  <c r="G60" i="34"/>
  <c r="O60" i="34"/>
  <c r="W63" i="34"/>
  <c r="K78" i="34"/>
  <c r="Q80" i="34"/>
  <c r="C78" i="35"/>
  <c r="K78" i="35"/>
  <c r="S78" i="35"/>
  <c r="E79" i="35"/>
  <c r="M79" i="35"/>
  <c r="U79" i="35"/>
  <c r="G80" i="35"/>
  <c r="O80" i="35"/>
  <c r="W80" i="35"/>
  <c r="M63" i="35"/>
  <c r="H72" i="37"/>
  <c r="G60" i="33"/>
  <c r="O60" i="33"/>
  <c r="W60" i="33"/>
  <c r="E78" i="33"/>
  <c r="M78" i="33"/>
  <c r="U78" i="33"/>
  <c r="U72" i="33" s="1"/>
  <c r="G79" i="33"/>
  <c r="O79" i="33"/>
  <c r="W79" i="33"/>
  <c r="W72" i="33" s="1"/>
  <c r="I80" i="33"/>
  <c r="I72" i="33" s="1"/>
  <c r="Q80" i="33"/>
  <c r="Q72" i="33" s="1"/>
  <c r="H78" i="34"/>
  <c r="P78" i="34"/>
  <c r="B79" i="34"/>
  <c r="J79" i="34"/>
  <c r="R79" i="34"/>
  <c r="D80" i="34"/>
  <c r="L80" i="34"/>
  <c r="T80" i="34"/>
  <c r="P60" i="34"/>
  <c r="G80" i="34"/>
  <c r="R80" i="34"/>
  <c r="I57" i="35"/>
  <c r="N63" i="35"/>
  <c r="H60" i="33"/>
  <c r="P60" i="33"/>
  <c r="I78" i="34"/>
  <c r="Q78" i="34"/>
  <c r="C79" i="34"/>
  <c r="K79" i="34"/>
  <c r="S79" i="34"/>
  <c r="E80" i="34"/>
  <c r="M80" i="34"/>
  <c r="U80" i="34"/>
  <c r="C57" i="34"/>
  <c r="Q60" i="34"/>
  <c r="M78" i="34"/>
  <c r="J57" i="35"/>
  <c r="J72" i="37"/>
  <c r="R72" i="37"/>
  <c r="I60" i="33"/>
  <c r="Q60" i="33"/>
  <c r="B78" i="34"/>
  <c r="J78" i="34"/>
  <c r="R78" i="34"/>
  <c r="D79" i="34"/>
  <c r="L79" i="34"/>
  <c r="T79" i="34"/>
  <c r="F80" i="34"/>
  <c r="N80" i="34"/>
  <c r="V80" i="34"/>
  <c r="B60" i="34"/>
  <c r="J60" i="34"/>
  <c r="R60" i="34"/>
  <c r="I80" i="34"/>
  <c r="F57" i="35"/>
  <c r="F78" i="35"/>
  <c r="N57" i="35"/>
  <c r="N78" i="35"/>
  <c r="V57" i="35"/>
  <c r="V78" i="35"/>
  <c r="H79" i="35"/>
  <c r="P79" i="35"/>
  <c r="B63" i="35"/>
  <c r="B80" i="35"/>
  <c r="J63" i="35"/>
  <c r="J80" i="35"/>
  <c r="R63" i="35"/>
  <c r="R80" i="35"/>
  <c r="P60" i="35"/>
  <c r="E63" i="35"/>
  <c r="D57" i="33"/>
  <c r="L57" i="33"/>
  <c r="T57" i="33"/>
  <c r="H63" i="33"/>
  <c r="P63" i="33"/>
  <c r="J63" i="34"/>
  <c r="G78" i="35"/>
  <c r="G57" i="35"/>
  <c r="O78" i="35"/>
  <c r="O57" i="35"/>
  <c r="W78" i="35"/>
  <c r="W57" i="35"/>
  <c r="I79" i="35"/>
  <c r="I60" i="35"/>
  <c r="Q79" i="35"/>
  <c r="Q60" i="35"/>
  <c r="C80" i="35"/>
  <c r="C63" i="35"/>
  <c r="K80" i="35"/>
  <c r="K63" i="35"/>
  <c r="S80" i="35"/>
  <c r="S63" i="35"/>
  <c r="F63" i="35"/>
  <c r="E60" i="35"/>
  <c r="M60" i="35"/>
  <c r="U60" i="35"/>
  <c r="D57" i="37"/>
  <c r="L57" i="37"/>
  <c r="T57" i="37"/>
  <c r="B60" i="37"/>
  <c r="J60" i="37"/>
  <c r="R60" i="37"/>
  <c r="H63" i="37"/>
  <c r="P63" i="37"/>
  <c r="D60" i="38"/>
  <c r="K78" i="38"/>
  <c r="L79" i="38"/>
  <c r="M80" i="38"/>
  <c r="I78" i="39"/>
  <c r="Q78" i="39"/>
  <c r="C79" i="39"/>
  <c r="K79" i="39"/>
  <c r="S79" i="39"/>
  <c r="E80" i="39"/>
  <c r="M80" i="39"/>
  <c r="U80" i="39"/>
  <c r="F79" i="39"/>
  <c r="E57" i="37"/>
  <c r="M57" i="37"/>
  <c r="U57" i="37"/>
  <c r="I63" i="37"/>
  <c r="Q63" i="37"/>
  <c r="D78" i="38"/>
  <c r="L78" i="38"/>
  <c r="T78" i="38"/>
  <c r="F79" i="38"/>
  <c r="N79" i="38"/>
  <c r="V79" i="38"/>
  <c r="H63" i="38"/>
  <c r="H80" i="38"/>
  <c r="P63" i="38"/>
  <c r="P80" i="38"/>
  <c r="N60" i="38"/>
  <c r="M79" i="38"/>
  <c r="N80" i="38"/>
  <c r="B78" i="39"/>
  <c r="J78" i="39"/>
  <c r="R78" i="39"/>
  <c r="D79" i="39"/>
  <c r="L79" i="39"/>
  <c r="T79" i="39"/>
  <c r="F80" i="39"/>
  <c r="N80" i="39"/>
  <c r="V80" i="39"/>
  <c r="N79" i="39"/>
  <c r="E90" i="43"/>
  <c r="E72" i="43"/>
  <c r="M90" i="43"/>
  <c r="M72" i="43"/>
  <c r="U90" i="43"/>
  <c r="U72" i="43"/>
  <c r="I63" i="43"/>
  <c r="Q63" i="43"/>
  <c r="C63" i="43"/>
  <c r="K63" i="43"/>
  <c r="S63" i="43"/>
  <c r="E63" i="43"/>
  <c r="M63" i="43"/>
  <c r="U63" i="43"/>
  <c r="F57" i="37"/>
  <c r="N57" i="37"/>
  <c r="V57" i="37"/>
  <c r="B63" i="37"/>
  <c r="J63" i="37"/>
  <c r="R63" i="37"/>
  <c r="E78" i="38"/>
  <c r="M78" i="38"/>
  <c r="U78" i="38"/>
  <c r="G79" i="38"/>
  <c r="O79" i="38"/>
  <c r="O60" i="38"/>
  <c r="W79" i="38"/>
  <c r="W60" i="38"/>
  <c r="I80" i="38"/>
  <c r="Q80" i="38"/>
  <c r="F60" i="38"/>
  <c r="R78" i="38"/>
  <c r="O80" i="38"/>
  <c r="V79" i="39"/>
  <c r="C90" i="41"/>
  <c r="C81" i="41" s="1"/>
  <c r="C72" i="41"/>
  <c r="K90" i="41"/>
  <c r="K81" i="41" s="1"/>
  <c r="K72" i="41"/>
  <c r="S90" i="41"/>
  <c r="S81" i="41" s="1"/>
  <c r="S72" i="41"/>
  <c r="H90" i="42"/>
  <c r="H72" i="42"/>
  <c r="P90" i="42"/>
  <c r="P72" i="42"/>
  <c r="E60" i="37"/>
  <c r="M60" i="37"/>
  <c r="U60" i="37"/>
  <c r="C63" i="37"/>
  <c r="K63" i="37"/>
  <c r="S63" i="37"/>
  <c r="C78" i="37"/>
  <c r="C72" i="37" s="1"/>
  <c r="K78" i="37"/>
  <c r="K72" i="37" s="1"/>
  <c r="S78" i="37"/>
  <c r="S72" i="37" s="1"/>
  <c r="E79" i="37"/>
  <c r="E72" i="37" s="1"/>
  <c r="M79" i="37"/>
  <c r="M72" i="37" s="1"/>
  <c r="U79" i="37"/>
  <c r="U72" i="37" s="1"/>
  <c r="G80" i="37"/>
  <c r="G72" i="37" s="1"/>
  <c r="O80" i="37"/>
  <c r="O72" i="37" s="1"/>
  <c r="W80" i="37"/>
  <c r="W72" i="37" s="1"/>
  <c r="F78" i="38"/>
  <c r="N78" i="38"/>
  <c r="V78" i="38"/>
  <c r="H79" i="38"/>
  <c r="P79" i="38"/>
  <c r="B80" i="38"/>
  <c r="J80" i="38"/>
  <c r="R80" i="38"/>
  <c r="G60" i="38"/>
  <c r="S78" i="38"/>
  <c r="U80" i="38"/>
  <c r="H80" i="39"/>
  <c r="B52" i="45"/>
  <c r="J52" i="45"/>
  <c r="R52" i="45"/>
  <c r="D52" i="45"/>
  <c r="L52" i="45"/>
  <c r="T52" i="45"/>
  <c r="F52" i="45"/>
  <c r="N52" i="45"/>
  <c r="V52" i="45"/>
  <c r="F60" i="37"/>
  <c r="N60" i="37"/>
  <c r="V60" i="37"/>
  <c r="D78" i="37"/>
  <c r="D72" i="37" s="1"/>
  <c r="L78" i="37"/>
  <c r="L72" i="37" s="1"/>
  <c r="T78" i="37"/>
  <c r="T72" i="37" s="1"/>
  <c r="P80" i="37"/>
  <c r="P72" i="37" s="1"/>
  <c r="G78" i="38"/>
  <c r="O78" i="38"/>
  <c r="W78" i="38"/>
  <c r="I79" i="38"/>
  <c r="Q79" i="38"/>
  <c r="C80" i="38"/>
  <c r="K80" i="38"/>
  <c r="S80" i="38"/>
  <c r="C79" i="38"/>
  <c r="U79" i="38"/>
  <c r="V80" i="38"/>
  <c r="E57" i="39"/>
  <c r="E78" i="39"/>
  <c r="M57" i="39"/>
  <c r="M78" i="39"/>
  <c r="U57" i="39"/>
  <c r="U78" i="39"/>
  <c r="G79" i="39"/>
  <c r="G60" i="39"/>
  <c r="O79" i="39"/>
  <c r="O60" i="39"/>
  <c r="W79" i="39"/>
  <c r="W60" i="39"/>
  <c r="I63" i="39"/>
  <c r="I80" i="39"/>
  <c r="Q63" i="39"/>
  <c r="Q80" i="39"/>
  <c r="N60" i="45"/>
  <c r="N77" i="45"/>
  <c r="N69" i="45" s="1"/>
  <c r="V60" i="45"/>
  <c r="V77" i="45"/>
  <c r="V69" i="45" s="1"/>
  <c r="G60" i="37"/>
  <c r="O60" i="37"/>
  <c r="W60" i="37"/>
  <c r="H78" i="38"/>
  <c r="P78" i="38"/>
  <c r="B79" i="38"/>
  <c r="B60" i="38"/>
  <c r="J79" i="38"/>
  <c r="J60" i="38"/>
  <c r="R79" i="38"/>
  <c r="R60" i="38"/>
  <c r="D80" i="38"/>
  <c r="L80" i="38"/>
  <c r="T80" i="38"/>
  <c r="I60" i="38"/>
  <c r="C63" i="38"/>
  <c r="Q63" i="38"/>
  <c r="C78" i="38"/>
  <c r="W80" i="38"/>
  <c r="F57" i="39"/>
  <c r="F78" i="39"/>
  <c r="N57" i="39"/>
  <c r="N78" i="39"/>
  <c r="V57" i="39"/>
  <c r="V78" i="39"/>
  <c r="H79" i="39"/>
  <c r="H60" i="39"/>
  <c r="P79" i="39"/>
  <c r="P60" i="39"/>
  <c r="B63" i="39"/>
  <c r="B80" i="39"/>
  <c r="J63" i="39"/>
  <c r="J80" i="39"/>
  <c r="R63" i="39"/>
  <c r="R80" i="39"/>
  <c r="H81" i="41"/>
  <c r="P81" i="41"/>
  <c r="C90" i="42"/>
  <c r="K90" i="42"/>
  <c r="S90" i="42"/>
  <c r="H77" i="46"/>
  <c r="H60" i="46"/>
  <c r="P77" i="46"/>
  <c r="P60" i="46"/>
  <c r="H60" i="37"/>
  <c r="P60" i="37"/>
  <c r="K60" i="38"/>
  <c r="D63" i="38"/>
  <c r="R63" i="38"/>
  <c r="F80" i="38"/>
  <c r="G78" i="39"/>
  <c r="O78" i="39"/>
  <c r="W78" i="39"/>
  <c r="I79" i="39"/>
  <c r="Q79" i="39"/>
  <c r="C80" i="39"/>
  <c r="K80" i="39"/>
  <c r="S80" i="39"/>
  <c r="F77" i="45"/>
  <c r="F69" i="45" s="1"/>
  <c r="Q52" i="46"/>
  <c r="K52" i="46"/>
  <c r="C57" i="37"/>
  <c r="K57" i="37"/>
  <c r="S57" i="37"/>
  <c r="I60" i="37"/>
  <c r="Q60" i="37"/>
  <c r="G63" i="37"/>
  <c r="O63" i="37"/>
  <c r="W63" i="37"/>
  <c r="D57" i="38"/>
  <c r="L57" i="38"/>
  <c r="T57" i="38"/>
  <c r="V60" i="38"/>
  <c r="G63" i="38"/>
  <c r="S63" i="38"/>
  <c r="H78" i="39"/>
  <c r="P78" i="39"/>
  <c r="B79" i="39"/>
  <c r="J79" i="39"/>
  <c r="R79" i="39"/>
  <c r="D80" i="39"/>
  <c r="L80" i="39"/>
  <c r="T80" i="39"/>
  <c r="C90" i="43"/>
  <c r="K90" i="43"/>
  <c r="S90" i="43"/>
  <c r="I90" i="42"/>
  <c r="Q90" i="42"/>
  <c r="F90" i="43"/>
  <c r="N90" i="43"/>
  <c r="V90" i="43"/>
  <c r="O69" i="45"/>
  <c r="W69" i="45"/>
  <c r="E77" i="45"/>
  <c r="E69" i="45" s="1"/>
  <c r="S77" i="45"/>
  <c r="S69" i="45" s="1"/>
  <c r="O77" i="46"/>
  <c r="G77" i="47"/>
  <c r="O77" i="47"/>
  <c r="W77" i="47"/>
  <c r="S77" i="46"/>
  <c r="I57" i="39"/>
  <c r="Q57" i="39"/>
  <c r="E63" i="39"/>
  <c r="M63" i="39"/>
  <c r="U63" i="39"/>
  <c r="H72" i="41"/>
  <c r="P72" i="41"/>
  <c r="E72" i="42"/>
  <c r="M72" i="42"/>
  <c r="U72" i="42"/>
  <c r="B72" i="43"/>
  <c r="J72" i="43"/>
  <c r="R72" i="43"/>
  <c r="I60" i="45"/>
  <c r="Q60" i="45"/>
  <c r="J77" i="45"/>
  <c r="J69" i="45" s="1"/>
  <c r="U77" i="45"/>
  <c r="U69" i="45" s="1"/>
  <c r="I77" i="46"/>
  <c r="Q77" i="46"/>
  <c r="G60" i="46"/>
  <c r="V77" i="46"/>
  <c r="I77" i="47"/>
  <c r="I60" i="47"/>
  <c r="Q77" i="47"/>
  <c r="Q60" i="47"/>
  <c r="D96" i="49"/>
  <c r="L96" i="49"/>
  <c r="T96" i="49"/>
  <c r="B57" i="39"/>
  <c r="J57" i="39"/>
  <c r="R57" i="39"/>
  <c r="F63" i="39"/>
  <c r="N63" i="39"/>
  <c r="V63" i="39"/>
  <c r="I72" i="41"/>
  <c r="Q72" i="41"/>
  <c r="F72" i="42"/>
  <c r="N72" i="42"/>
  <c r="V72" i="42"/>
  <c r="C72" i="43"/>
  <c r="K72" i="43"/>
  <c r="S72" i="43"/>
  <c r="H77" i="45"/>
  <c r="H69" i="45" s="1"/>
  <c r="H77" i="47"/>
  <c r="P77" i="45"/>
  <c r="P69" i="45" s="1"/>
  <c r="P77" i="47"/>
  <c r="B60" i="45"/>
  <c r="R60" i="45"/>
  <c r="K77" i="45"/>
  <c r="K69" i="45" s="1"/>
  <c r="B77" i="46"/>
  <c r="J77" i="46"/>
  <c r="R77" i="46"/>
  <c r="C77" i="46"/>
  <c r="W77" i="46"/>
  <c r="B77" i="47"/>
  <c r="B60" i="47"/>
  <c r="J77" i="47"/>
  <c r="J60" i="47"/>
  <c r="R77" i="47"/>
  <c r="R60" i="47"/>
  <c r="I60" i="39"/>
  <c r="Q60" i="39"/>
  <c r="B72" i="41"/>
  <c r="J72" i="41"/>
  <c r="R72" i="41"/>
  <c r="G72" i="42"/>
  <c r="O72" i="42"/>
  <c r="W72" i="42"/>
  <c r="D72" i="43"/>
  <c r="L72" i="43"/>
  <c r="T72" i="43"/>
  <c r="C60" i="45"/>
  <c r="K60" i="45"/>
  <c r="L77" i="45"/>
  <c r="L69" i="45" s="1"/>
  <c r="F77" i="46"/>
  <c r="C77" i="47"/>
  <c r="K77" i="47"/>
  <c r="S77" i="47"/>
  <c r="F96" i="49"/>
  <c r="N96" i="49"/>
  <c r="V96" i="49"/>
  <c r="M77" i="45"/>
  <c r="M69" i="45" s="1"/>
  <c r="F52" i="47"/>
  <c r="N52" i="47"/>
  <c r="V52" i="47"/>
  <c r="G96" i="49"/>
  <c r="O96" i="49"/>
  <c r="W96" i="49"/>
  <c r="C60" i="39"/>
  <c r="K60" i="39"/>
  <c r="S60" i="39"/>
  <c r="E60" i="45"/>
  <c r="M60" i="45"/>
  <c r="U60" i="45"/>
  <c r="E60" i="46"/>
  <c r="E77" i="46"/>
  <c r="M60" i="46"/>
  <c r="M77" i="46"/>
  <c r="U60" i="46"/>
  <c r="U77" i="46"/>
  <c r="D60" i="39"/>
  <c r="L60" i="39"/>
  <c r="T60" i="39"/>
  <c r="D77" i="46"/>
  <c r="D77" i="47"/>
  <c r="L77" i="46"/>
  <c r="L77" i="47"/>
  <c r="T77" i="46"/>
  <c r="T77" i="47"/>
  <c r="D77" i="45"/>
  <c r="D69" i="45" s="1"/>
  <c r="N77" i="46"/>
  <c r="F60" i="47"/>
  <c r="F77" i="47"/>
  <c r="N60" i="47"/>
  <c r="N77" i="47"/>
  <c r="V60" i="47"/>
  <c r="V77" i="47"/>
  <c r="G60" i="47"/>
  <c r="O60" i="47"/>
  <c r="W60" i="47"/>
  <c r="F80" i="49"/>
  <c r="N80" i="49"/>
  <c r="V80" i="49"/>
  <c r="D83" i="49"/>
  <c r="L83" i="49"/>
  <c r="T83" i="49"/>
  <c r="D87" i="49"/>
  <c r="L87" i="49"/>
  <c r="H104" i="49"/>
  <c r="H96" i="49" s="1"/>
  <c r="P104" i="49"/>
  <c r="P96" i="49" s="1"/>
  <c r="B105" i="49"/>
  <c r="J105" i="49"/>
  <c r="R105" i="49"/>
  <c r="C80" i="50"/>
  <c r="K80" i="50"/>
  <c r="S80" i="50"/>
  <c r="I83" i="50"/>
  <c r="Q83" i="50"/>
  <c r="I87" i="50"/>
  <c r="Q87" i="50"/>
  <c r="E104" i="50"/>
  <c r="M104" i="50"/>
  <c r="U104" i="50"/>
  <c r="G105" i="50"/>
  <c r="O105" i="50"/>
  <c r="W105" i="50"/>
  <c r="H80" i="51"/>
  <c r="P80" i="51"/>
  <c r="F83" i="51"/>
  <c r="N83" i="51"/>
  <c r="V83" i="51"/>
  <c r="F87" i="51"/>
  <c r="N87" i="51"/>
  <c r="V87" i="51"/>
  <c r="B104" i="51"/>
  <c r="J104" i="51"/>
  <c r="R104" i="51"/>
  <c r="D105" i="51"/>
  <c r="L105" i="51"/>
  <c r="T105" i="51"/>
  <c r="G80" i="49"/>
  <c r="O80" i="49"/>
  <c r="W80" i="49"/>
  <c r="E83" i="49"/>
  <c r="M83" i="49"/>
  <c r="U83" i="49"/>
  <c r="I104" i="49"/>
  <c r="I96" i="49" s="1"/>
  <c r="Q104" i="49"/>
  <c r="Q96" i="49" s="1"/>
  <c r="C105" i="49"/>
  <c r="K105" i="49"/>
  <c r="S105" i="49"/>
  <c r="B83" i="50"/>
  <c r="J83" i="50"/>
  <c r="R83" i="50"/>
  <c r="F104" i="50"/>
  <c r="N104" i="50"/>
  <c r="V104" i="50"/>
  <c r="H105" i="50"/>
  <c r="P105" i="50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F83" i="49"/>
  <c r="N83" i="49"/>
  <c r="V83" i="49"/>
  <c r="B104" i="49"/>
  <c r="J104" i="49"/>
  <c r="R104" i="49"/>
  <c r="C83" i="50"/>
  <c r="K83" i="50"/>
  <c r="S83" i="50"/>
  <c r="G104" i="50"/>
  <c r="O104" i="50"/>
  <c r="W104" i="50"/>
  <c r="H83" i="51"/>
  <c r="P83" i="51"/>
  <c r="H87" i="51"/>
  <c r="P87" i="51"/>
  <c r="D104" i="51"/>
  <c r="L104" i="51"/>
  <c r="T104" i="51"/>
  <c r="I80" i="49"/>
  <c r="Q80" i="49"/>
  <c r="G83" i="49"/>
  <c r="O83" i="49"/>
  <c r="W83" i="49"/>
  <c r="G87" i="49"/>
  <c r="O87" i="49"/>
  <c r="W87" i="49"/>
  <c r="C104" i="49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H87" i="49"/>
  <c r="P87" i="49"/>
  <c r="G80" i="50"/>
  <c r="E87" i="50"/>
  <c r="M87" i="50"/>
  <c r="U87" i="50"/>
  <c r="B87" i="51"/>
  <c r="J87" i="51"/>
  <c r="R87" i="51"/>
  <c r="C80" i="49"/>
  <c r="K80" i="49"/>
  <c r="S80" i="49"/>
  <c r="H80" i="50"/>
  <c r="P80" i="50"/>
  <c r="F87" i="50"/>
  <c r="N87" i="50"/>
  <c r="V87" i="50"/>
  <c r="E80" i="51"/>
  <c r="M80" i="51"/>
  <c r="U80" i="51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R96" i="49" l="1"/>
  <c r="S96" i="49"/>
  <c r="K96" i="49"/>
  <c r="J96" i="49"/>
  <c r="B96" i="49"/>
  <c r="C96" i="49"/>
  <c r="V72" i="33"/>
  <c r="F72" i="33"/>
  <c r="O72" i="33"/>
  <c r="M72" i="33"/>
  <c r="G72" i="33"/>
  <c r="E72" i="33"/>
  <c r="K113" i="29"/>
  <c r="C113" i="29"/>
  <c r="S113" i="29"/>
  <c r="P113" i="29"/>
  <c r="B113" i="29"/>
  <c r="M113" i="29"/>
  <c r="H113" i="29"/>
  <c r="T113" i="29"/>
  <c r="U113" i="29"/>
  <c r="E113" i="29"/>
  <c r="D113" i="29"/>
  <c r="L146" i="25"/>
  <c r="P146" i="25"/>
  <c r="H146" i="25"/>
  <c r="D146" i="25"/>
  <c r="L74" i="24"/>
  <c r="L171" i="4" s="1"/>
  <c r="M146" i="25"/>
  <c r="T146" i="25"/>
  <c r="E74" i="24"/>
  <c r="E171" i="4" s="1"/>
  <c r="E69" i="4"/>
  <c r="E142" i="4" s="1"/>
  <c r="E146" i="25"/>
  <c r="O146" i="25"/>
  <c r="U146" i="25"/>
  <c r="R146" i="25"/>
  <c r="E132" i="23"/>
  <c r="R144" i="23"/>
  <c r="R60" i="20"/>
  <c r="J154" i="23"/>
  <c r="J61" i="20"/>
  <c r="M132" i="23"/>
  <c r="I132" i="23"/>
  <c r="F194" i="23"/>
  <c r="J144" i="23"/>
  <c r="J60" i="20"/>
  <c r="S132" i="23"/>
  <c r="G194" i="23"/>
  <c r="T157" i="23"/>
  <c r="M153" i="23"/>
  <c r="P132" i="23"/>
  <c r="W165" i="23"/>
  <c r="I141" i="23"/>
  <c r="I60" i="20"/>
  <c r="B78" i="20"/>
  <c r="B169" i="4" s="1"/>
  <c r="H139" i="23"/>
  <c r="H60" i="20"/>
  <c r="H132" i="23"/>
  <c r="K194" i="23"/>
  <c r="J160" i="23"/>
  <c r="C194" i="23"/>
  <c r="L157" i="23"/>
  <c r="V165" i="23"/>
  <c r="O205" i="23"/>
  <c r="Q170" i="23"/>
  <c r="Q165" i="23" s="1"/>
  <c r="Q62" i="20"/>
  <c r="O194" i="23"/>
  <c r="T155" i="23"/>
  <c r="T146" i="23" s="1"/>
  <c r="Q171" i="23"/>
  <c r="T161" i="23"/>
  <c r="R132" i="23"/>
  <c r="J132" i="23"/>
  <c r="G146" i="23"/>
  <c r="T163" i="23"/>
  <c r="P146" i="23"/>
  <c r="R141" i="23"/>
  <c r="T165" i="23"/>
  <c r="T153" i="23"/>
  <c r="T158" i="23"/>
  <c r="D146" i="23"/>
  <c r="B132" i="23"/>
  <c r="T194" i="23"/>
  <c r="B161" i="23"/>
  <c r="B154" i="23"/>
  <c r="G165" i="23"/>
  <c r="J155" i="23"/>
  <c r="E194" i="23"/>
  <c r="B158" i="23"/>
  <c r="J161" i="23"/>
  <c r="J163" i="23"/>
  <c r="J146" i="23" s="1"/>
  <c r="E153" i="23"/>
  <c r="B151" i="23"/>
  <c r="T160" i="23"/>
  <c r="S157" i="23"/>
  <c r="B155" i="23"/>
  <c r="B163" i="23"/>
  <c r="J158" i="23"/>
  <c r="B160" i="23"/>
  <c r="G205" i="21"/>
  <c r="P205" i="21"/>
  <c r="H205" i="21"/>
  <c r="O194" i="21"/>
  <c r="G194" i="21"/>
  <c r="W205" i="21"/>
  <c r="O5" i="7"/>
  <c r="L194" i="23"/>
  <c r="K205" i="23"/>
  <c r="H205" i="23"/>
  <c r="B194" i="23"/>
  <c r="U205" i="23"/>
  <c r="W194" i="21"/>
  <c r="P5" i="7"/>
  <c r="P52" i="7" s="1"/>
  <c r="T160" i="19"/>
  <c r="H178" i="19"/>
  <c r="L101" i="16"/>
  <c r="L164" i="4" s="1"/>
  <c r="C178" i="19"/>
  <c r="V184" i="19"/>
  <c r="K178" i="19"/>
  <c r="N184" i="19"/>
  <c r="L160" i="19"/>
  <c r="C79" i="16"/>
  <c r="C108" i="4" s="1"/>
  <c r="C160" i="19"/>
  <c r="H160" i="19"/>
  <c r="O160" i="19"/>
  <c r="G160" i="19"/>
  <c r="S79" i="16"/>
  <c r="S108" i="4" s="1"/>
  <c r="S178" i="19"/>
  <c r="W5" i="7"/>
  <c r="W55" i="7" s="1"/>
  <c r="W160" i="19"/>
  <c r="O171" i="18"/>
  <c r="O167" i="18"/>
  <c r="O168" i="18"/>
  <c r="W162" i="18"/>
  <c r="W164" i="18"/>
  <c r="N217" i="18"/>
  <c r="W163" i="18"/>
  <c r="O164" i="18"/>
  <c r="O163" i="18"/>
  <c r="O170" i="18"/>
  <c r="O162" i="18"/>
  <c r="K162" i="18"/>
  <c r="K161" i="18"/>
  <c r="W217" i="18"/>
  <c r="N174" i="18"/>
  <c r="C95" i="16"/>
  <c r="H171" i="18"/>
  <c r="P166" i="18"/>
  <c r="O165" i="18"/>
  <c r="O172" i="18"/>
  <c r="O161" i="18"/>
  <c r="P171" i="18"/>
  <c r="K217" i="18"/>
  <c r="N169" i="18"/>
  <c r="N170" i="18"/>
  <c r="N175" i="18"/>
  <c r="H166" i="18"/>
  <c r="H164" i="18"/>
  <c r="O169" i="18"/>
  <c r="N165" i="18"/>
  <c r="W174" i="18"/>
  <c r="V162" i="18"/>
  <c r="O175" i="18"/>
  <c r="H168" i="18"/>
  <c r="W169" i="18"/>
  <c r="N162" i="18"/>
  <c r="H172" i="18"/>
  <c r="T167" i="17"/>
  <c r="T165" i="17"/>
  <c r="T53" i="16"/>
  <c r="T161" i="17"/>
  <c r="T169" i="17"/>
  <c r="D160" i="17"/>
  <c r="V173" i="18"/>
  <c r="V164" i="18"/>
  <c r="V97" i="16"/>
  <c r="V95" i="16" s="1"/>
  <c r="V172" i="18"/>
  <c r="V168" i="18"/>
  <c r="H161" i="18"/>
  <c r="H97" i="16"/>
  <c r="H95" i="16" s="1"/>
  <c r="H165" i="18"/>
  <c r="D229" i="17"/>
  <c r="O170" i="17"/>
  <c r="O166" i="17"/>
  <c r="O160" i="18"/>
  <c r="S175" i="18"/>
  <c r="S160" i="18" s="1"/>
  <c r="S97" i="16"/>
  <c r="S95" i="16" s="1"/>
  <c r="G173" i="18"/>
  <c r="G97" i="16"/>
  <c r="G95" i="16" s="1"/>
  <c r="F173" i="18"/>
  <c r="F164" i="18"/>
  <c r="F97" i="16"/>
  <c r="F95" i="16" s="1"/>
  <c r="F172" i="18"/>
  <c r="F168" i="18"/>
  <c r="O173" i="18"/>
  <c r="O97" i="16"/>
  <c r="O95" i="16" s="1"/>
  <c r="T164" i="17"/>
  <c r="W166" i="17"/>
  <c r="W175" i="17"/>
  <c r="W170" i="17"/>
  <c r="G166" i="18"/>
  <c r="T175" i="17"/>
  <c r="T171" i="17"/>
  <c r="O172" i="17"/>
  <c r="N173" i="18"/>
  <c r="N164" i="18"/>
  <c r="N160" i="18" s="1"/>
  <c r="N97" i="16"/>
  <c r="N95" i="16" s="1"/>
  <c r="N172" i="18"/>
  <c r="N168" i="18"/>
  <c r="O53" i="16"/>
  <c r="O101" i="16" s="1"/>
  <c r="O164" i="4" s="1"/>
  <c r="R171" i="18"/>
  <c r="O161" i="17"/>
  <c r="W173" i="18"/>
  <c r="W97" i="16"/>
  <c r="W95" i="16" s="1"/>
  <c r="O217" i="18"/>
  <c r="V174" i="18"/>
  <c r="G163" i="18"/>
  <c r="D101" i="16"/>
  <c r="D164" i="4" s="1"/>
  <c r="O169" i="17"/>
  <c r="O160" i="17" s="1"/>
  <c r="V166" i="17"/>
  <c r="V170" i="17"/>
  <c r="O166" i="18"/>
  <c r="O175" i="17"/>
  <c r="T170" i="17"/>
  <c r="T163" i="17"/>
  <c r="T160" i="17" s="1"/>
  <c r="G169" i="18"/>
  <c r="F174" i="18"/>
  <c r="G164" i="18"/>
  <c r="O164" i="17"/>
  <c r="W166" i="18"/>
  <c r="N166" i="18"/>
  <c r="O168" i="17"/>
  <c r="K175" i="18"/>
  <c r="K160" i="18" s="1"/>
  <c r="K97" i="16"/>
  <c r="K95" i="16" s="1"/>
  <c r="T166" i="17"/>
  <c r="O163" i="17"/>
  <c r="U160" i="17"/>
  <c r="W240" i="17"/>
  <c r="O240" i="17"/>
  <c r="L229" i="17"/>
  <c r="G240" i="17"/>
  <c r="S240" i="17"/>
  <c r="R240" i="17"/>
  <c r="K229" i="17"/>
  <c r="K240" i="17"/>
  <c r="J240" i="17"/>
  <c r="C229" i="17"/>
  <c r="B240" i="17"/>
  <c r="S204" i="15"/>
  <c r="M233" i="15"/>
  <c r="M71" i="12"/>
  <c r="M70" i="12" s="1"/>
  <c r="M76" i="12"/>
  <c r="K204" i="15"/>
  <c r="K5" i="7"/>
  <c r="K53" i="7" s="1"/>
  <c r="C101" i="12"/>
  <c r="C162" i="4" s="1"/>
  <c r="J204" i="15"/>
  <c r="N75" i="12"/>
  <c r="N98" i="12" s="1"/>
  <c r="N159" i="4" s="1"/>
  <c r="D75" i="12"/>
  <c r="D104" i="4" s="1"/>
  <c r="D105" i="4"/>
  <c r="L105" i="4"/>
  <c r="T233" i="15"/>
  <c r="T76" i="12"/>
  <c r="U5" i="7"/>
  <c r="U52" i="7" s="1"/>
  <c r="P233" i="15"/>
  <c r="P76" i="12"/>
  <c r="B101" i="12"/>
  <c r="B162" i="4" s="1"/>
  <c r="O233" i="15"/>
  <c r="O76" i="12"/>
  <c r="E204" i="15"/>
  <c r="E105" i="4"/>
  <c r="W86" i="12"/>
  <c r="P86" i="12"/>
  <c r="W63" i="12"/>
  <c r="G63" i="12"/>
  <c r="N63" i="12"/>
  <c r="N55" i="4" s="1"/>
  <c r="F101" i="12"/>
  <c r="F162" i="4" s="1"/>
  <c r="P5" i="4"/>
  <c r="P3" i="4"/>
  <c r="P128" i="4" s="1"/>
  <c r="V5" i="4"/>
  <c r="V3" i="4"/>
  <c r="V128" i="4" s="1"/>
  <c r="F73" i="12"/>
  <c r="F102" i="4" s="1"/>
  <c r="R3" i="4"/>
  <c r="R128" i="4" s="1"/>
  <c r="R5" i="4"/>
  <c r="O63" i="12"/>
  <c r="G5" i="7"/>
  <c r="G52" i="7" s="1"/>
  <c r="S5" i="4"/>
  <c r="S3" i="4"/>
  <c r="S128" i="4" s="1"/>
  <c r="F86" i="12"/>
  <c r="F57" i="4"/>
  <c r="F132" i="4" s="1"/>
  <c r="V86" i="12"/>
  <c r="V63" i="12"/>
  <c r="V96" i="12" s="1"/>
  <c r="V157" i="4" s="1"/>
  <c r="W5" i="4"/>
  <c r="W3" i="4"/>
  <c r="W128" i="4" s="1"/>
  <c r="V98" i="12"/>
  <c r="V159" i="4" s="1"/>
  <c r="K3" i="4"/>
  <c r="K128" i="4" s="1"/>
  <c r="R126" i="11"/>
  <c r="R56" i="8"/>
  <c r="R132" i="11"/>
  <c r="B117" i="11"/>
  <c r="J117" i="11"/>
  <c r="V105" i="11"/>
  <c r="V113" i="11"/>
  <c r="V55" i="8"/>
  <c r="V109" i="11"/>
  <c r="V107" i="11"/>
  <c r="Q105" i="11"/>
  <c r="Q55" i="8"/>
  <c r="Q136" i="11"/>
  <c r="V106" i="11"/>
  <c r="V108" i="11"/>
  <c r="W117" i="11"/>
  <c r="O117" i="11"/>
  <c r="V112" i="11"/>
  <c r="V100" i="11" s="1"/>
  <c r="V111" i="11"/>
  <c r="I100" i="11"/>
  <c r="V136" i="11"/>
  <c r="Q111" i="11"/>
  <c r="R52" i="8"/>
  <c r="R51" i="8" s="1"/>
  <c r="N109" i="11"/>
  <c r="N107" i="11"/>
  <c r="N55" i="8"/>
  <c r="N106" i="11"/>
  <c r="G117" i="11"/>
  <c r="S100" i="11"/>
  <c r="R130" i="11"/>
  <c r="R129" i="11"/>
  <c r="R100" i="11"/>
  <c r="N52" i="8"/>
  <c r="N51" i="8" s="1"/>
  <c r="R125" i="11"/>
  <c r="R128" i="11"/>
  <c r="R122" i="11"/>
  <c r="J5" i="7"/>
  <c r="J52" i="7" s="1"/>
  <c r="Q109" i="11"/>
  <c r="Q52" i="8"/>
  <c r="Q51" i="8" s="1"/>
  <c r="Q108" i="11"/>
  <c r="E117" i="11"/>
  <c r="Q107" i="11"/>
  <c r="Q115" i="11"/>
  <c r="Q117" i="11"/>
  <c r="N111" i="11"/>
  <c r="Q113" i="11"/>
  <c r="N113" i="11"/>
  <c r="B100" i="11"/>
  <c r="W67" i="8"/>
  <c r="W156" i="4" s="1"/>
  <c r="Q112" i="11"/>
  <c r="N105" i="11"/>
  <c r="V52" i="8"/>
  <c r="V51" i="8" s="1"/>
  <c r="Q106" i="11"/>
  <c r="F100" i="11"/>
  <c r="R123" i="11"/>
  <c r="R147" i="11"/>
  <c r="W59" i="8"/>
  <c r="V67" i="8"/>
  <c r="V156" i="4" s="1"/>
  <c r="N67" i="8"/>
  <c r="N156" i="4" s="1"/>
  <c r="F67" i="8"/>
  <c r="F156" i="4" s="1"/>
  <c r="H59" i="8"/>
  <c r="E5" i="7"/>
  <c r="E55" i="7" s="1"/>
  <c r="H5" i="7"/>
  <c r="H53" i="7" s="1"/>
  <c r="S55" i="7"/>
  <c r="R5" i="7"/>
  <c r="R54" i="7" s="1"/>
  <c r="M5" i="7"/>
  <c r="M52" i="7" s="1"/>
  <c r="C5" i="7"/>
  <c r="C54" i="7" s="1"/>
  <c r="S52" i="7"/>
  <c r="U44" i="6"/>
  <c r="U45" i="6"/>
  <c r="U42" i="6"/>
  <c r="U48" i="6"/>
  <c r="U46" i="6"/>
  <c r="U43" i="6"/>
  <c r="U47" i="6"/>
  <c r="L43" i="6"/>
  <c r="L45" i="6"/>
  <c r="L46" i="6"/>
  <c r="L47" i="6"/>
  <c r="E42" i="6"/>
  <c r="E41" i="6" s="1"/>
  <c r="E48" i="6"/>
  <c r="E46" i="6"/>
  <c r="E44" i="6"/>
  <c r="E47" i="6"/>
  <c r="E43" i="6"/>
  <c r="E45" i="6"/>
  <c r="F5" i="6"/>
  <c r="M46" i="6"/>
  <c r="S46" i="6"/>
  <c r="S54" i="7"/>
  <c r="Q5" i="7"/>
  <c r="Q52" i="7" s="1"/>
  <c r="I5" i="7"/>
  <c r="I55" i="7" s="1"/>
  <c r="L5" i="7"/>
  <c r="L54" i="7" s="1"/>
  <c r="B5" i="7"/>
  <c r="B54" i="7" s="1"/>
  <c r="Q53" i="7"/>
  <c r="J43" i="6"/>
  <c r="J48" i="6"/>
  <c r="J42" i="6"/>
  <c r="J45" i="6"/>
  <c r="J47" i="6"/>
  <c r="J44" i="6"/>
  <c r="N72" i="33"/>
  <c r="P42" i="6"/>
  <c r="P46" i="6"/>
  <c r="P44" i="6"/>
  <c r="P45" i="6"/>
  <c r="P43" i="6"/>
  <c r="P48" i="6"/>
  <c r="F45" i="6"/>
  <c r="F44" i="6"/>
  <c r="F46" i="6"/>
  <c r="F43" i="6"/>
  <c r="F42" i="6"/>
  <c r="G146" i="25"/>
  <c r="O116" i="4"/>
  <c r="H116" i="4"/>
  <c r="L158" i="23"/>
  <c r="L154" i="23"/>
  <c r="L163" i="23"/>
  <c r="L161" i="23"/>
  <c r="L155" i="23"/>
  <c r="L151" i="23"/>
  <c r="L146" i="23" s="1"/>
  <c r="L61" i="20"/>
  <c r="V144" i="23"/>
  <c r="V140" i="23"/>
  <c r="V143" i="23"/>
  <c r="V139" i="23"/>
  <c r="V137" i="23"/>
  <c r="V60" i="20"/>
  <c r="V57" i="20"/>
  <c r="V56" i="20" s="1"/>
  <c r="V153" i="23"/>
  <c r="O157" i="23"/>
  <c r="L153" i="23"/>
  <c r="R167" i="19"/>
  <c r="R217" i="19"/>
  <c r="R173" i="19"/>
  <c r="R169" i="19"/>
  <c r="R165" i="19"/>
  <c r="R168" i="19"/>
  <c r="R176" i="19"/>
  <c r="R172" i="19"/>
  <c r="R80" i="16"/>
  <c r="R77" i="16"/>
  <c r="R76" i="16" s="1"/>
  <c r="J65" i="4"/>
  <c r="J138" i="4" s="1"/>
  <c r="E172" i="18"/>
  <c r="E168" i="18"/>
  <c r="E164" i="18"/>
  <c r="E173" i="18"/>
  <c r="E169" i="18"/>
  <c r="E165" i="18"/>
  <c r="E161" i="18"/>
  <c r="E217" i="18"/>
  <c r="E174" i="18"/>
  <c r="E170" i="18"/>
  <c r="E162" i="18"/>
  <c r="E175" i="18"/>
  <c r="E167" i="18"/>
  <c r="E163" i="18"/>
  <c r="E97" i="16"/>
  <c r="E95" i="16" s="1"/>
  <c r="W191" i="19"/>
  <c r="W187" i="19"/>
  <c r="W183" i="19"/>
  <c r="W229" i="19"/>
  <c r="W192" i="19"/>
  <c r="W188" i="19"/>
  <c r="W185" i="19"/>
  <c r="W81" i="16"/>
  <c r="W77" i="16"/>
  <c r="W76" i="16" s="1"/>
  <c r="T166" i="18"/>
  <c r="M173" i="17"/>
  <c r="M170" i="17"/>
  <c r="M166" i="17"/>
  <c r="M162" i="17"/>
  <c r="M167" i="17"/>
  <c r="M163" i="17"/>
  <c r="M174" i="17"/>
  <c r="M168" i="17"/>
  <c r="M164" i="17"/>
  <c r="M175" i="17"/>
  <c r="M161" i="17"/>
  <c r="M165" i="17"/>
  <c r="M169" i="17"/>
  <c r="M53" i="16"/>
  <c r="M172" i="17"/>
  <c r="E191" i="19"/>
  <c r="E187" i="19"/>
  <c r="E183" i="19"/>
  <c r="E229" i="19"/>
  <c r="E192" i="19"/>
  <c r="E188" i="19"/>
  <c r="E185" i="19"/>
  <c r="E81" i="16"/>
  <c r="P160" i="18"/>
  <c r="F173" i="19"/>
  <c r="F169" i="19"/>
  <c r="F165" i="19"/>
  <c r="F167" i="19"/>
  <c r="F217" i="19"/>
  <c r="F176" i="19"/>
  <c r="F172" i="19"/>
  <c r="F168" i="19"/>
  <c r="F80" i="16"/>
  <c r="F101" i="16" s="1"/>
  <c r="F164" i="4" s="1"/>
  <c r="F77" i="16"/>
  <c r="F76" i="16" s="1"/>
  <c r="L253" i="15"/>
  <c r="L211" i="15"/>
  <c r="L210" i="15"/>
  <c r="L218" i="15"/>
  <c r="L214" i="15"/>
  <c r="L209" i="15"/>
  <c r="L217" i="15"/>
  <c r="L213" i="15"/>
  <c r="L220" i="15"/>
  <c r="L78" i="12"/>
  <c r="L71" i="12"/>
  <c r="L70" i="12" s="1"/>
  <c r="L216" i="15"/>
  <c r="I220" i="15"/>
  <c r="I217" i="15"/>
  <c r="I213" i="15"/>
  <c r="I209" i="15"/>
  <c r="I218" i="15"/>
  <c r="I214" i="15"/>
  <c r="I210" i="15"/>
  <c r="I253" i="15"/>
  <c r="I211" i="15"/>
  <c r="I78" i="12"/>
  <c r="G101" i="16"/>
  <c r="G164" i="4" s="1"/>
  <c r="G52" i="16"/>
  <c r="G91" i="16"/>
  <c r="G89" i="16" s="1"/>
  <c r="G62" i="4"/>
  <c r="G135" i="4" s="1"/>
  <c r="H217" i="15"/>
  <c r="H213" i="15"/>
  <c r="H209" i="15"/>
  <c r="H220" i="15"/>
  <c r="H210" i="15"/>
  <c r="H218" i="15"/>
  <c r="H214" i="15"/>
  <c r="H253" i="15"/>
  <c r="H211" i="15"/>
  <c r="H78" i="12"/>
  <c r="G253" i="15"/>
  <c r="G211" i="15"/>
  <c r="G220" i="15"/>
  <c r="G217" i="15"/>
  <c r="G213" i="15"/>
  <c r="G209" i="15"/>
  <c r="G210" i="15"/>
  <c r="G218" i="15"/>
  <c r="G214" i="15"/>
  <c r="G78" i="12"/>
  <c r="I55" i="4"/>
  <c r="C147" i="11"/>
  <c r="C132" i="11"/>
  <c r="C130" i="11"/>
  <c r="C129" i="11"/>
  <c r="C56" i="8"/>
  <c r="C122" i="11"/>
  <c r="C125" i="11"/>
  <c r="C126" i="11"/>
  <c r="C123" i="11"/>
  <c r="C86" i="12"/>
  <c r="C57" i="4"/>
  <c r="C132" i="4" s="1"/>
  <c r="T86" i="12"/>
  <c r="T63" i="12"/>
  <c r="T57" i="4"/>
  <c r="T132" i="4" s="1"/>
  <c r="R63" i="12"/>
  <c r="R57" i="4"/>
  <c r="R132" i="4" s="1"/>
  <c r="R86" i="12"/>
  <c r="W55" i="4"/>
  <c r="C128" i="11"/>
  <c r="S52" i="8"/>
  <c r="S51" i="8" s="1"/>
  <c r="C100" i="11"/>
  <c r="H75" i="12"/>
  <c r="H105" i="4"/>
  <c r="N27" i="5"/>
  <c r="K52" i="8"/>
  <c r="K51" i="8" s="1"/>
  <c r="Q46" i="6"/>
  <c r="O42" i="6"/>
  <c r="T52" i="4"/>
  <c r="T59" i="8"/>
  <c r="R59" i="8"/>
  <c r="R52" i="4"/>
  <c r="W44" i="6"/>
  <c r="C42" i="6"/>
  <c r="Q27" i="5"/>
  <c r="I233" i="15"/>
  <c r="I71" i="12"/>
  <c r="I70" i="12" s="1"/>
  <c r="I76" i="12"/>
  <c r="T43" i="6"/>
  <c r="O74" i="24"/>
  <c r="O171" i="4" s="1"/>
  <c r="O69" i="4"/>
  <c r="O142" i="4" s="1"/>
  <c r="N74" i="24"/>
  <c r="N171" i="4" s="1"/>
  <c r="N69" i="4"/>
  <c r="N142" i="4" s="1"/>
  <c r="G116" i="4"/>
  <c r="V116" i="4"/>
  <c r="I74" i="24"/>
  <c r="I171" i="4" s="1"/>
  <c r="I69" i="4"/>
  <c r="I142" i="4" s="1"/>
  <c r="W163" i="23"/>
  <c r="W155" i="23"/>
  <c r="W151" i="23"/>
  <c r="W153" i="23"/>
  <c r="W161" i="23"/>
  <c r="W61" i="20"/>
  <c r="W158" i="23"/>
  <c r="W157" i="23"/>
  <c r="W154" i="23"/>
  <c r="U179" i="23"/>
  <c r="U172" i="23"/>
  <c r="U176" i="23"/>
  <c r="U170" i="23"/>
  <c r="U165" i="23" s="1"/>
  <c r="U62" i="20"/>
  <c r="R176" i="23"/>
  <c r="R172" i="23"/>
  <c r="R179" i="23"/>
  <c r="R170" i="23"/>
  <c r="R62" i="20"/>
  <c r="C158" i="23"/>
  <c r="C154" i="23"/>
  <c r="C163" i="23"/>
  <c r="C161" i="23"/>
  <c r="C151" i="23"/>
  <c r="C160" i="23"/>
  <c r="C155" i="23"/>
  <c r="C61" i="20"/>
  <c r="F170" i="23"/>
  <c r="F179" i="23"/>
  <c r="F172" i="23"/>
  <c r="F176" i="23"/>
  <c r="F62" i="20"/>
  <c r="N144" i="23"/>
  <c r="N140" i="23"/>
  <c r="N139" i="23"/>
  <c r="N137" i="23"/>
  <c r="N143" i="23"/>
  <c r="N60" i="20"/>
  <c r="N57" i="20"/>
  <c r="N56" i="20" s="1"/>
  <c r="N141" i="23"/>
  <c r="P65" i="4"/>
  <c r="P138" i="4" s="1"/>
  <c r="J167" i="19"/>
  <c r="J217" i="19"/>
  <c r="J173" i="19"/>
  <c r="J169" i="19"/>
  <c r="J165" i="19"/>
  <c r="J168" i="19"/>
  <c r="J172" i="19"/>
  <c r="J80" i="16"/>
  <c r="J176" i="19"/>
  <c r="J77" i="16"/>
  <c r="J76" i="16" s="1"/>
  <c r="B65" i="4"/>
  <c r="B138" i="4" s="1"/>
  <c r="L185" i="19"/>
  <c r="L191" i="19"/>
  <c r="L187" i="19"/>
  <c r="L183" i="19"/>
  <c r="L229" i="19"/>
  <c r="L192" i="19"/>
  <c r="L188" i="19"/>
  <c r="L184" i="19"/>
  <c r="L190" i="19"/>
  <c r="L81" i="16"/>
  <c r="L77" i="16"/>
  <c r="L76" i="16" s="1"/>
  <c r="J229" i="19"/>
  <c r="J192" i="19"/>
  <c r="J188" i="19"/>
  <c r="J191" i="19"/>
  <c r="J187" i="19"/>
  <c r="J183" i="19"/>
  <c r="J185" i="19"/>
  <c r="J81" i="16"/>
  <c r="G191" i="19"/>
  <c r="G187" i="19"/>
  <c r="G183" i="19"/>
  <c r="G229" i="19"/>
  <c r="G192" i="19"/>
  <c r="G188" i="19"/>
  <c r="G185" i="19"/>
  <c r="G81" i="16"/>
  <c r="G77" i="16"/>
  <c r="G76" i="16" s="1"/>
  <c r="J175" i="18"/>
  <c r="J167" i="18"/>
  <c r="J163" i="18"/>
  <c r="J172" i="18"/>
  <c r="J168" i="18"/>
  <c r="J164" i="18"/>
  <c r="J173" i="18"/>
  <c r="J169" i="18"/>
  <c r="J165" i="18"/>
  <c r="J161" i="18"/>
  <c r="J170" i="18"/>
  <c r="J217" i="18"/>
  <c r="J174" i="18"/>
  <c r="J162" i="18"/>
  <c r="J97" i="16"/>
  <c r="J95" i="16" s="1"/>
  <c r="R175" i="17"/>
  <c r="R173" i="17"/>
  <c r="R174" i="17"/>
  <c r="R169" i="17"/>
  <c r="R165" i="17"/>
  <c r="R161" i="17"/>
  <c r="R53" i="16"/>
  <c r="R172" i="17"/>
  <c r="R170" i="17"/>
  <c r="R166" i="17"/>
  <c r="R162" i="17"/>
  <c r="R167" i="17"/>
  <c r="R163" i="17"/>
  <c r="R164" i="17"/>
  <c r="R168" i="17"/>
  <c r="F91" i="16"/>
  <c r="F52" i="16"/>
  <c r="F62" i="4"/>
  <c r="F135" i="4" s="1"/>
  <c r="D61" i="4"/>
  <c r="D134" i="4" s="1"/>
  <c r="D253" i="15"/>
  <c r="D211" i="15"/>
  <c r="D217" i="15"/>
  <c r="D213" i="15"/>
  <c r="D220" i="15"/>
  <c r="D210" i="15"/>
  <c r="D218" i="15"/>
  <c r="D214" i="15"/>
  <c r="D209" i="15"/>
  <c r="D78" i="12"/>
  <c r="D71" i="12"/>
  <c r="D70" i="12" s="1"/>
  <c r="S233" i="15"/>
  <c r="S76" i="12"/>
  <c r="S71" i="12"/>
  <c r="S70" i="12" s="1"/>
  <c r="T132" i="11"/>
  <c r="T126" i="11"/>
  <c r="T125" i="11"/>
  <c r="T123" i="11"/>
  <c r="T122" i="11"/>
  <c r="T56" i="8"/>
  <c r="T130" i="11"/>
  <c r="T129" i="11"/>
  <c r="T147" i="11"/>
  <c r="N73" i="12"/>
  <c r="N104" i="4"/>
  <c r="U86" i="12"/>
  <c r="U98" i="12"/>
  <c r="U159" i="4" s="1"/>
  <c r="U63" i="12"/>
  <c r="U57" i="4"/>
  <c r="U132" i="4" s="1"/>
  <c r="I3" i="4"/>
  <c r="I5" i="4"/>
  <c r="H71" i="12"/>
  <c r="H70" i="12" s="1"/>
  <c r="B43" i="6"/>
  <c r="F27" i="5"/>
  <c r="F5" i="5" s="1"/>
  <c r="F46" i="5" s="1"/>
  <c r="L115" i="11"/>
  <c r="L107" i="11"/>
  <c r="L55" i="8"/>
  <c r="L106" i="11"/>
  <c r="L136" i="11"/>
  <c r="L52" i="8"/>
  <c r="L51" i="8" s="1"/>
  <c r="L105" i="11"/>
  <c r="L108" i="11"/>
  <c r="L113" i="11"/>
  <c r="L109" i="11"/>
  <c r="L112" i="11"/>
  <c r="V5" i="7"/>
  <c r="V53" i="7" s="1"/>
  <c r="T46" i="6"/>
  <c r="B44" i="6"/>
  <c r="W43" i="6"/>
  <c r="O44" i="6"/>
  <c r="I27" i="5"/>
  <c r="N5" i="5"/>
  <c r="N46" i="5" s="1"/>
  <c r="P53" i="7"/>
  <c r="B48" i="6"/>
  <c r="O27" i="5"/>
  <c r="S27" i="5"/>
  <c r="N116" i="4"/>
  <c r="S74" i="24"/>
  <c r="S171" i="4" s="1"/>
  <c r="S69" i="4"/>
  <c r="S142" i="4" s="1"/>
  <c r="S170" i="23"/>
  <c r="S179" i="23"/>
  <c r="S172" i="23"/>
  <c r="S176" i="23"/>
  <c r="S62" i="20"/>
  <c r="N161" i="23"/>
  <c r="N163" i="23"/>
  <c r="N155" i="23"/>
  <c r="N151" i="23"/>
  <c r="N160" i="23"/>
  <c r="N158" i="23"/>
  <c r="N154" i="23"/>
  <c r="N61" i="20"/>
  <c r="W137" i="23"/>
  <c r="W143" i="23"/>
  <c r="W139" i="23"/>
  <c r="W144" i="23"/>
  <c r="W140" i="23"/>
  <c r="W60" i="20"/>
  <c r="W57" i="20"/>
  <c r="W56" i="20" s="1"/>
  <c r="O153" i="23"/>
  <c r="F144" i="23"/>
  <c r="F140" i="23"/>
  <c r="F143" i="23"/>
  <c r="F137" i="23"/>
  <c r="F139" i="23"/>
  <c r="F60" i="20"/>
  <c r="F57" i="20"/>
  <c r="F56" i="20" s="1"/>
  <c r="N153" i="23"/>
  <c r="W141" i="23"/>
  <c r="R163" i="23"/>
  <c r="R155" i="23"/>
  <c r="R151" i="23"/>
  <c r="R158" i="23"/>
  <c r="R154" i="23"/>
  <c r="R157" i="23"/>
  <c r="R161" i="23"/>
  <c r="R61" i="20"/>
  <c r="R57" i="20"/>
  <c r="R56" i="20" s="1"/>
  <c r="N157" i="23"/>
  <c r="Q155" i="23"/>
  <c r="Q151" i="23"/>
  <c r="Q158" i="23"/>
  <c r="Q154" i="23"/>
  <c r="Q157" i="23"/>
  <c r="Q163" i="23"/>
  <c r="Q161" i="23"/>
  <c r="Q160" i="23"/>
  <c r="Q61" i="20"/>
  <c r="Q57" i="20"/>
  <c r="Q56" i="20" s="1"/>
  <c r="R175" i="23"/>
  <c r="H179" i="23"/>
  <c r="H172" i="23"/>
  <c r="H170" i="23"/>
  <c r="H176" i="23"/>
  <c r="H62" i="20"/>
  <c r="E157" i="23"/>
  <c r="B167" i="19"/>
  <c r="B217" i="19"/>
  <c r="B173" i="19"/>
  <c r="B169" i="19"/>
  <c r="B165" i="19"/>
  <c r="B168" i="19"/>
  <c r="B176" i="19"/>
  <c r="B172" i="19"/>
  <c r="B80" i="16"/>
  <c r="B77" i="16"/>
  <c r="B76" i="16" s="1"/>
  <c r="E173" i="19"/>
  <c r="E169" i="19"/>
  <c r="E165" i="19"/>
  <c r="E167" i="19"/>
  <c r="E217" i="19"/>
  <c r="E176" i="19"/>
  <c r="E172" i="19"/>
  <c r="E80" i="16"/>
  <c r="E77" i="16"/>
  <c r="E76" i="16" s="1"/>
  <c r="E168" i="19"/>
  <c r="J184" i="19"/>
  <c r="R171" i="19"/>
  <c r="Q217" i="18"/>
  <c r="Q174" i="18"/>
  <c r="Q170" i="18"/>
  <c r="Q162" i="18"/>
  <c r="Q175" i="18"/>
  <c r="Q167" i="18"/>
  <c r="Q163" i="18"/>
  <c r="Q172" i="18"/>
  <c r="Q168" i="18"/>
  <c r="Q164" i="18"/>
  <c r="Q173" i="18"/>
  <c r="Q169" i="18"/>
  <c r="Q165" i="18"/>
  <c r="Q161" i="18"/>
  <c r="Q97" i="16"/>
  <c r="Q95" i="16" s="1"/>
  <c r="U191" i="19"/>
  <c r="U187" i="19"/>
  <c r="U183" i="19"/>
  <c r="U229" i="19"/>
  <c r="U192" i="19"/>
  <c r="U188" i="19"/>
  <c r="U185" i="19"/>
  <c r="U81" i="16"/>
  <c r="Q166" i="18"/>
  <c r="J175" i="17"/>
  <c r="J173" i="17"/>
  <c r="J172" i="17"/>
  <c r="J169" i="17"/>
  <c r="J165" i="17"/>
  <c r="J161" i="17"/>
  <c r="J53" i="16"/>
  <c r="J170" i="17"/>
  <c r="J166" i="17"/>
  <c r="J162" i="17"/>
  <c r="J174" i="17"/>
  <c r="J167" i="17"/>
  <c r="J163" i="17"/>
  <c r="J164" i="17"/>
  <c r="J168" i="17"/>
  <c r="V173" i="19"/>
  <c r="V169" i="19"/>
  <c r="V165" i="19"/>
  <c r="V167" i="19"/>
  <c r="V217" i="19"/>
  <c r="V176" i="19"/>
  <c r="V172" i="19"/>
  <c r="V168" i="19"/>
  <c r="V80" i="16"/>
  <c r="V101" i="16" s="1"/>
  <c r="V164" i="4" s="1"/>
  <c r="V77" i="16"/>
  <c r="V76" i="16" s="1"/>
  <c r="Q160" i="19"/>
  <c r="R171" i="17"/>
  <c r="F160" i="17"/>
  <c r="Q175" i="17"/>
  <c r="Q168" i="17"/>
  <c r="Q164" i="17"/>
  <c r="Q174" i="17"/>
  <c r="Q169" i="17"/>
  <c r="Q165" i="17"/>
  <c r="Q161" i="17"/>
  <c r="Q53" i="16"/>
  <c r="Q172" i="17"/>
  <c r="Q170" i="17"/>
  <c r="Q166" i="17"/>
  <c r="Q162" i="17"/>
  <c r="Q173" i="17"/>
  <c r="Q163" i="17"/>
  <c r="Q167" i="17"/>
  <c r="P174" i="17"/>
  <c r="P172" i="17"/>
  <c r="P168" i="17"/>
  <c r="P164" i="17"/>
  <c r="P175" i="17"/>
  <c r="P169" i="17"/>
  <c r="P165" i="17"/>
  <c r="P161" i="17"/>
  <c r="P53" i="16"/>
  <c r="P170" i="17"/>
  <c r="P166" i="17"/>
  <c r="P162" i="17"/>
  <c r="P167" i="17"/>
  <c r="P173" i="17"/>
  <c r="P163" i="17"/>
  <c r="K233" i="15"/>
  <c r="K76" i="12"/>
  <c r="K71" i="12"/>
  <c r="K70" i="12" s="1"/>
  <c r="N91" i="16"/>
  <c r="N52" i="16"/>
  <c r="N62" i="4"/>
  <c r="N135" i="4" s="1"/>
  <c r="W253" i="15"/>
  <c r="W211" i="15"/>
  <c r="W220" i="15"/>
  <c r="W217" i="15"/>
  <c r="W213" i="15"/>
  <c r="W209" i="15"/>
  <c r="W210" i="15"/>
  <c r="W218" i="15"/>
  <c r="W214" i="15"/>
  <c r="W78" i="12"/>
  <c r="L132" i="11"/>
  <c r="L126" i="11"/>
  <c r="L125" i="11"/>
  <c r="L123" i="11"/>
  <c r="L122" i="11"/>
  <c r="L130" i="11"/>
  <c r="L129" i="11"/>
  <c r="L147" i="11"/>
  <c r="L56" i="8"/>
  <c r="S86" i="12"/>
  <c r="S57" i="4"/>
  <c r="S132" i="4" s="1"/>
  <c r="L98" i="12"/>
  <c r="L159" i="4" s="1"/>
  <c r="L86" i="12"/>
  <c r="L63" i="12"/>
  <c r="L57" i="4"/>
  <c r="L132" i="4" s="1"/>
  <c r="J63" i="12"/>
  <c r="J86" i="12"/>
  <c r="J57" i="4"/>
  <c r="J132" i="4" s="1"/>
  <c r="I147" i="11"/>
  <c r="I123" i="11"/>
  <c r="I126" i="11"/>
  <c r="I125" i="11"/>
  <c r="I122" i="11"/>
  <c r="I130" i="11"/>
  <c r="I129" i="11"/>
  <c r="I132" i="11"/>
  <c r="I56" i="8"/>
  <c r="I52" i="8"/>
  <c r="I51" i="8" s="1"/>
  <c r="P130" i="11"/>
  <c r="P126" i="11"/>
  <c r="P122" i="11"/>
  <c r="P132" i="11"/>
  <c r="P123" i="11"/>
  <c r="P125" i="11"/>
  <c r="P56" i="8"/>
  <c r="P129" i="11"/>
  <c r="P147" i="11"/>
  <c r="Q55" i="4"/>
  <c r="J233" i="15"/>
  <c r="J76" i="12"/>
  <c r="J71" i="12"/>
  <c r="J70" i="12" s="1"/>
  <c r="E136" i="11"/>
  <c r="E112" i="11"/>
  <c r="E108" i="11"/>
  <c r="E106" i="11"/>
  <c r="E52" i="8"/>
  <c r="E51" i="8" s="1"/>
  <c r="E109" i="11"/>
  <c r="E113" i="11"/>
  <c r="E107" i="11"/>
  <c r="E115" i="11"/>
  <c r="E105" i="11"/>
  <c r="E55" i="8"/>
  <c r="F47" i="6"/>
  <c r="L111" i="11"/>
  <c r="M45" i="6"/>
  <c r="L44" i="6"/>
  <c r="O55" i="7"/>
  <c r="K48" i="6"/>
  <c r="O43" i="6"/>
  <c r="G44" i="6"/>
  <c r="M44" i="6"/>
  <c r="O47" i="6"/>
  <c r="Q59" i="8"/>
  <c r="Q52" i="4"/>
  <c r="C27" i="5"/>
  <c r="G74" i="24"/>
  <c r="G171" i="4" s="1"/>
  <c r="G69" i="4"/>
  <c r="G142" i="4" s="1"/>
  <c r="P74" i="24"/>
  <c r="P171" i="4" s="1"/>
  <c r="P69" i="4"/>
  <c r="P142" i="4" s="1"/>
  <c r="F74" i="24"/>
  <c r="F171" i="4" s="1"/>
  <c r="F69" i="4"/>
  <c r="F142" i="4" s="1"/>
  <c r="F116" i="4"/>
  <c r="I165" i="23"/>
  <c r="U171" i="23"/>
  <c r="O137" i="23"/>
  <c r="O139" i="23"/>
  <c r="O144" i="23"/>
  <c r="O140" i="23"/>
  <c r="O143" i="23"/>
  <c r="O60" i="20"/>
  <c r="O57" i="20"/>
  <c r="O56" i="20" s="1"/>
  <c r="Q132" i="23"/>
  <c r="S171" i="23"/>
  <c r="O141" i="23"/>
  <c r="U158" i="23"/>
  <c r="U154" i="23"/>
  <c r="U163" i="23"/>
  <c r="U161" i="23"/>
  <c r="U151" i="23"/>
  <c r="U155" i="23"/>
  <c r="U61" i="20"/>
  <c r="U57" i="20"/>
  <c r="U56" i="20" s="1"/>
  <c r="I151" i="23"/>
  <c r="I158" i="23"/>
  <c r="I154" i="23"/>
  <c r="I163" i="23"/>
  <c r="I161" i="23"/>
  <c r="I155" i="23"/>
  <c r="I157" i="23"/>
  <c r="I61" i="20"/>
  <c r="I57" i="20"/>
  <c r="I56" i="20" s="1"/>
  <c r="H158" i="23"/>
  <c r="H154" i="23"/>
  <c r="H155" i="23"/>
  <c r="H163" i="23"/>
  <c r="H161" i="23"/>
  <c r="H151" i="23"/>
  <c r="H61" i="20"/>
  <c r="H57" i="20"/>
  <c r="H56" i="20" s="1"/>
  <c r="U65" i="4"/>
  <c r="U138" i="4" s="1"/>
  <c r="D185" i="19"/>
  <c r="D191" i="19"/>
  <c r="D187" i="19"/>
  <c r="D183" i="19"/>
  <c r="D229" i="19"/>
  <c r="D192" i="19"/>
  <c r="D188" i="19"/>
  <c r="D184" i="19"/>
  <c r="D190" i="19"/>
  <c r="D81" i="16"/>
  <c r="D77" i="16"/>
  <c r="D76" i="16" s="1"/>
  <c r="Q229" i="19"/>
  <c r="Q192" i="19"/>
  <c r="Q188" i="19"/>
  <c r="Q185" i="19"/>
  <c r="Q183" i="19"/>
  <c r="Q187" i="19"/>
  <c r="Q191" i="19"/>
  <c r="Q77" i="16"/>
  <c r="Q76" i="16" s="1"/>
  <c r="Q81" i="16"/>
  <c r="J171" i="19"/>
  <c r="I217" i="18"/>
  <c r="I174" i="18"/>
  <c r="I170" i="18"/>
  <c r="I162" i="18"/>
  <c r="I175" i="18"/>
  <c r="I167" i="18"/>
  <c r="I163" i="18"/>
  <c r="I172" i="18"/>
  <c r="I168" i="18"/>
  <c r="I164" i="18"/>
  <c r="I173" i="18"/>
  <c r="I169" i="18"/>
  <c r="I165" i="18"/>
  <c r="I161" i="18"/>
  <c r="I97" i="16"/>
  <c r="I95" i="16" s="1"/>
  <c r="U184" i="19"/>
  <c r="B175" i="18"/>
  <c r="B167" i="18"/>
  <c r="B163" i="18"/>
  <c r="B172" i="18"/>
  <c r="B168" i="18"/>
  <c r="B164" i="18"/>
  <c r="B173" i="18"/>
  <c r="B169" i="18"/>
  <c r="B165" i="18"/>
  <c r="B161" i="18"/>
  <c r="B162" i="18"/>
  <c r="B170" i="18"/>
  <c r="B217" i="18"/>
  <c r="B174" i="18"/>
  <c r="B97" i="16"/>
  <c r="B95" i="16" s="1"/>
  <c r="I166" i="18"/>
  <c r="S172" i="17"/>
  <c r="S169" i="17"/>
  <c r="S165" i="17"/>
  <c r="S161" i="17"/>
  <c r="S53" i="16"/>
  <c r="S175" i="17"/>
  <c r="S170" i="17"/>
  <c r="S166" i="17"/>
  <c r="S162" i="17"/>
  <c r="S167" i="17"/>
  <c r="S163" i="17"/>
  <c r="S173" i="17"/>
  <c r="S168" i="17"/>
  <c r="S164" i="17"/>
  <c r="S174" i="17"/>
  <c r="B175" i="17"/>
  <c r="B173" i="17"/>
  <c r="B169" i="17"/>
  <c r="B165" i="17"/>
  <c r="B161" i="17"/>
  <c r="B53" i="16"/>
  <c r="B174" i="17"/>
  <c r="B170" i="17"/>
  <c r="B166" i="17"/>
  <c r="B162" i="17"/>
  <c r="B167" i="17"/>
  <c r="B163" i="17"/>
  <c r="B172" i="17"/>
  <c r="B164" i="17"/>
  <c r="B168" i="17"/>
  <c r="S171" i="17"/>
  <c r="J171" i="17"/>
  <c r="D89" i="16"/>
  <c r="U91" i="16"/>
  <c r="U52" i="16"/>
  <c r="U62" i="4"/>
  <c r="U135" i="4" s="1"/>
  <c r="C233" i="15"/>
  <c r="C76" i="12"/>
  <c r="C71" i="12"/>
  <c r="C70" i="12" s="1"/>
  <c r="N160" i="17"/>
  <c r="W216" i="15"/>
  <c r="D132" i="11"/>
  <c r="D56" i="8"/>
  <c r="D147" i="11"/>
  <c r="D129" i="11"/>
  <c r="D122" i="11"/>
  <c r="D125" i="11"/>
  <c r="D130" i="11"/>
  <c r="D123" i="11"/>
  <c r="D126" i="11"/>
  <c r="W113" i="11"/>
  <c r="W109" i="11"/>
  <c r="W112" i="11"/>
  <c r="W115" i="11"/>
  <c r="W136" i="11"/>
  <c r="W105" i="11"/>
  <c r="W55" i="8"/>
  <c r="W52" i="8"/>
  <c r="W51" i="8" s="1"/>
  <c r="W108" i="11"/>
  <c r="W106" i="11"/>
  <c r="W107" i="11"/>
  <c r="D128" i="11"/>
  <c r="C59" i="8"/>
  <c r="C52" i="4"/>
  <c r="O55" i="4"/>
  <c r="F96" i="12"/>
  <c r="F157" i="4" s="1"/>
  <c r="F55" i="4"/>
  <c r="U136" i="11"/>
  <c r="U112" i="11"/>
  <c r="U108" i="11"/>
  <c r="U113" i="11"/>
  <c r="U107" i="11"/>
  <c r="U106" i="11"/>
  <c r="U52" i="8"/>
  <c r="U51" i="8" s="1"/>
  <c r="U115" i="11"/>
  <c r="U109" i="11"/>
  <c r="U55" i="8"/>
  <c r="U105" i="11"/>
  <c r="D5" i="6"/>
  <c r="H42" i="6"/>
  <c r="K100" i="4"/>
  <c r="Q43" i="6"/>
  <c r="N5" i="7"/>
  <c r="D5" i="7"/>
  <c r="H43" i="6"/>
  <c r="W53" i="7"/>
  <c r="G43" i="6"/>
  <c r="L42" i="6"/>
  <c r="L59" i="8"/>
  <c r="L52" i="4"/>
  <c r="J59" i="8"/>
  <c r="J52" i="4"/>
  <c r="S43" i="6"/>
  <c r="G47" i="6"/>
  <c r="G27" i="5"/>
  <c r="G48" i="6"/>
  <c r="M27" i="5"/>
  <c r="W75" i="12"/>
  <c r="W105" i="4"/>
  <c r="P55" i="7"/>
  <c r="K74" i="24"/>
  <c r="K171" i="4" s="1"/>
  <c r="K69" i="4"/>
  <c r="K142" i="4" s="1"/>
  <c r="O163" i="23"/>
  <c r="O161" i="23"/>
  <c r="O151" i="23"/>
  <c r="O158" i="23"/>
  <c r="O155" i="23"/>
  <c r="O154" i="23"/>
  <c r="O61" i="20"/>
  <c r="F175" i="23"/>
  <c r="M179" i="23"/>
  <c r="M172" i="23"/>
  <c r="M176" i="23"/>
  <c r="M170" i="23"/>
  <c r="M62" i="20"/>
  <c r="G137" i="23"/>
  <c r="G143" i="23"/>
  <c r="G140" i="23"/>
  <c r="G139" i="23"/>
  <c r="G144" i="23"/>
  <c r="G60" i="20"/>
  <c r="G57" i="20"/>
  <c r="G56" i="20" s="1"/>
  <c r="K158" i="23"/>
  <c r="K154" i="23"/>
  <c r="K163" i="23"/>
  <c r="K161" i="23"/>
  <c r="K160" i="23"/>
  <c r="K155" i="23"/>
  <c r="K151" i="23"/>
  <c r="K61" i="20"/>
  <c r="W160" i="23"/>
  <c r="T143" i="23"/>
  <c r="T139" i="23"/>
  <c r="T137" i="23"/>
  <c r="T144" i="23"/>
  <c r="T140" i="23"/>
  <c r="T60" i="20"/>
  <c r="T57" i="20"/>
  <c r="T56" i="20" s="1"/>
  <c r="L170" i="23"/>
  <c r="L176" i="23"/>
  <c r="L179" i="23"/>
  <c r="L172" i="23"/>
  <c r="L62" i="20"/>
  <c r="M65" i="4"/>
  <c r="M138" i="4" s="1"/>
  <c r="S65" i="4"/>
  <c r="S138" i="4" s="1"/>
  <c r="U173" i="19"/>
  <c r="U169" i="19"/>
  <c r="U165" i="19"/>
  <c r="U167" i="19"/>
  <c r="U217" i="19"/>
  <c r="U168" i="19"/>
  <c r="U176" i="19"/>
  <c r="U172" i="19"/>
  <c r="U80" i="16"/>
  <c r="U77" i="16"/>
  <c r="U76" i="16" s="1"/>
  <c r="B229" i="19"/>
  <c r="B192" i="19"/>
  <c r="B188" i="19"/>
  <c r="B191" i="19"/>
  <c r="B187" i="19"/>
  <c r="B183" i="19"/>
  <c r="B185" i="19"/>
  <c r="B81" i="16"/>
  <c r="B171" i="19"/>
  <c r="T172" i="18"/>
  <c r="T168" i="18"/>
  <c r="T164" i="18"/>
  <c r="T173" i="18"/>
  <c r="T169" i="18"/>
  <c r="T165" i="18"/>
  <c r="T161" i="18"/>
  <c r="T217" i="18"/>
  <c r="T174" i="18"/>
  <c r="T170" i="18"/>
  <c r="T162" i="18"/>
  <c r="T167" i="18"/>
  <c r="T175" i="18"/>
  <c r="T163" i="18"/>
  <c r="T97" i="16"/>
  <c r="T95" i="16" s="1"/>
  <c r="I160" i="19"/>
  <c r="Q190" i="19"/>
  <c r="W190" i="19"/>
  <c r="K172" i="17"/>
  <c r="K169" i="17"/>
  <c r="K165" i="17"/>
  <c r="K161" i="17"/>
  <c r="K53" i="16"/>
  <c r="K173" i="17"/>
  <c r="K170" i="17"/>
  <c r="K166" i="17"/>
  <c r="K162" i="17"/>
  <c r="K174" i="17"/>
  <c r="K167" i="17"/>
  <c r="K163" i="17"/>
  <c r="K164" i="17"/>
  <c r="K168" i="17"/>
  <c r="K175" i="17"/>
  <c r="K171" i="17"/>
  <c r="B171" i="17"/>
  <c r="I175" i="17"/>
  <c r="I168" i="17"/>
  <c r="I164" i="17"/>
  <c r="I172" i="17"/>
  <c r="I169" i="17"/>
  <c r="I165" i="17"/>
  <c r="I161" i="17"/>
  <c r="I53" i="16"/>
  <c r="I173" i="17"/>
  <c r="I170" i="17"/>
  <c r="I166" i="17"/>
  <c r="I162" i="17"/>
  <c r="I167" i="17"/>
  <c r="I163" i="17"/>
  <c r="I174" i="17"/>
  <c r="H174" i="17"/>
  <c r="H172" i="17"/>
  <c r="H175" i="17"/>
  <c r="H168" i="17"/>
  <c r="H164" i="17"/>
  <c r="H169" i="17"/>
  <c r="H165" i="17"/>
  <c r="H161" i="17"/>
  <c r="H53" i="16"/>
  <c r="H173" i="17"/>
  <c r="H170" i="17"/>
  <c r="H166" i="17"/>
  <c r="H162" i="17"/>
  <c r="H163" i="17"/>
  <c r="H167" i="17"/>
  <c r="H171" i="17"/>
  <c r="P113" i="11"/>
  <c r="P109" i="11"/>
  <c r="P136" i="11"/>
  <c r="P105" i="11"/>
  <c r="P108" i="11"/>
  <c r="P107" i="11"/>
  <c r="P55" i="8"/>
  <c r="P112" i="11"/>
  <c r="P106" i="11"/>
  <c r="P52" i="8"/>
  <c r="P51" i="8" s="1"/>
  <c r="P115" i="11"/>
  <c r="O113" i="11"/>
  <c r="O109" i="11"/>
  <c r="O136" i="11"/>
  <c r="O105" i="11"/>
  <c r="O108" i="11"/>
  <c r="O107" i="11"/>
  <c r="O55" i="8"/>
  <c r="O115" i="11"/>
  <c r="O111" i="11"/>
  <c r="O106" i="11"/>
  <c r="O52" i="8"/>
  <c r="O51" i="8" s="1"/>
  <c r="O112" i="11"/>
  <c r="M86" i="12"/>
  <c r="M63" i="12"/>
  <c r="M57" i="4"/>
  <c r="M132" i="4" s="1"/>
  <c r="Q101" i="4"/>
  <c r="H130" i="11"/>
  <c r="H126" i="11"/>
  <c r="H122" i="11"/>
  <c r="H123" i="11"/>
  <c r="H147" i="11"/>
  <c r="H125" i="11"/>
  <c r="H129" i="11"/>
  <c r="H56" i="8"/>
  <c r="H132" i="11"/>
  <c r="F54" i="8"/>
  <c r="S100" i="4"/>
  <c r="C52" i="8"/>
  <c r="C51" i="8" s="1"/>
  <c r="V54" i="8"/>
  <c r="T44" i="6"/>
  <c r="D115" i="11"/>
  <c r="D107" i="11"/>
  <c r="D136" i="11"/>
  <c r="D55" i="8"/>
  <c r="D106" i="11"/>
  <c r="D52" i="8"/>
  <c r="D51" i="8" s="1"/>
  <c r="D109" i="11"/>
  <c r="D108" i="11"/>
  <c r="D113" i="11"/>
  <c r="D112" i="11"/>
  <c r="D105" i="11"/>
  <c r="K100" i="11"/>
  <c r="G42" i="6"/>
  <c r="C44" i="6"/>
  <c r="T45" i="6"/>
  <c r="V5" i="6"/>
  <c r="V47" i="6" s="1"/>
  <c r="O53" i="7"/>
  <c r="W48" i="6"/>
  <c r="S45" i="6"/>
  <c r="U41" i="6"/>
  <c r="B45" i="6"/>
  <c r="M43" i="6"/>
  <c r="K43" i="6"/>
  <c r="S44" i="6"/>
  <c r="P27" i="5"/>
  <c r="G46" i="6"/>
  <c r="S52" i="4"/>
  <c r="S59" i="8"/>
  <c r="S47" i="6"/>
  <c r="E27" i="5"/>
  <c r="W71" i="12"/>
  <c r="W70" i="12" s="1"/>
  <c r="T27" i="5"/>
  <c r="H45" i="6"/>
  <c r="F113" i="29"/>
  <c r="H74" i="24"/>
  <c r="H171" i="4" s="1"/>
  <c r="H69" i="4"/>
  <c r="H142" i="4" s="1"/>
  <c r="S175" i="23"/>
  <c r="J176" i="23"/>
  <c r="J172" i="23"/>
  <c r="J179" i="23"/>
  <c r="J171" i="23"/>
  <c r="J170" i="23"/>
  <c r="J57" i="20"/>
  <c r="J56" i="20" s="1"/>
  <c r="J62" i="20"/>
  <c r="F161" i="23"/>
  <c r="F163" i="23"/>
  <c r="F151" i="23"/>
  <c r="F158" i="23"/>
  <c r="F155" i="23"/>
  <c r="F154" i="23"/>
  <c r="F61" i="20"/>
  <c r="K157" i="23"/>
  <c r="M171" i="23"/>
  <c r="S155" i="23"/>
  <c r="S154" i="23"/>
  <c r="S151" i="23"/>
  <c r="S161" i="23"/>
  <c r="S163" i="23"/>
  <c r="S158" i="23"/>
  <c r="S61" i="20"/>
  <c r="S57" i="20"/>
  <c r="S56" i="20" s="1"/>
  <c r="G141" i="23"/>
  <c r="I160" i="23"/>
  <c r="L143" i="23"/>
  <c r="L139" i="23"/>
  <c r="L144" i="23"/>
  <c r="L140" i="23"/>
  <c r="L137" i="23"/>
  <c r="L60" i="20"/>
  <c r="L57" i="20"/>
  <c r="L56" i="20" s="1"/>
  <c r="B176" i="23"/>
  <c r="B172" i="23"/>
  <c r="B179" i="23"/>
  <c r="B170" i="23"/>
  <c r="B171" i="23"/>
  <c r="B57" i="20"/>
  <c r="B56" i="20" s="1"/>
  <c r="B62" i="20"/>
  <c r="C165" i="23"/>
  <c r="W65" i="4"/>
  <c r="W138" i="4" s="1"/>
  <c r="E65" i="4"/>
  <c r="E138" i="4" s="1"/>
  <c r="T65" i="4"/>
  <c r="T138" i="4" s="1"/>
  <c r="V229" i="19"/>
  <c r="V192" i="19"/>
  <c r="V188" i="19"/>
  <c r="V185" i="19"/>
  <c r="V183" i="19"/>
  <c r="V187" i="19"/>
  <c r="V191" i="19"/>
  <c r="V81" i="16"/>
  <c r="K65" i="4"/>
  <c r="K138" i="4" s="1"/>
  <c r="B184" i="19"/>
  <c r="L172" i="18"/>
  <c r="L168" i="18"/>
  <c r="L164" i="18"/>
  <c r="L173" i="18"/>
  <c r="L169" i="18"/>
  <c r="L165" i="18"/>
  <c r="L161" i="18"/>
  <c r="L217" i="18"/>
  <c r="L174" i="18"/>
  <c r="L170" i="18"/>
  <c r="L162" i="18"/>
  <c r="L167" i="18"/>
  <c r="L175" i="18"/>
  <c r="L163" i="18"/>
  <c r="L97" i="16"/>
  <c r="L95" i="16" s="1"/>
  <c r="L171" i="18"/>
  <c r="M166" i="18"/>
  <c r="G184" i="19"/>
  <c r="M191" i="19"/>
  <c r="M187" i="19"/>
  <c r="M183" i="19"/>
  <c r="M229" i="19"/>
  <c r="M192" i="19"/>
  <c r="M188" i="19"/>
  <c r="M185" i="19"/>
  <c r="M81" i="16"/>
  <c r="M171" i="17"/>
  <c r="C172" i="17"/>
  <c r="C169" i="17"/>
  <c r="C165" i="17"/>
  <c r="C161" i="17"/>
  <c r="C53" i="16"/>
  <c r="C174" i="17"/>
  <c r="C170" i="17"/>
  <c r="C166" i="17"/>
  <c r="C162" i="17"/>
  <c r="C175" i="17"/>
  <c r="C167" i="17"/>
  <c r="C163" i="17"/>
  <c r="C164" i="17"/>
  <c r="C173" i="17"/>
  <c r="C168" i="17"/>
  <c r="N173" i="19"/>
  <c r="N169" i="19"/>
  <c r="N165" i="19"/>
  <c r="N167" i="19"/>
  <c r="N217" i="19"/>
  <c r="N176" i="19"/>
  <c r="N172" i="19"/>
  <c r="N168" i="19"/>
  <c r="N80" i="16"/>
  <c r="N77" i="16"/>
  <c r="N76" i="16" s="1"/>
  <c r="C171" i="17"/>
  <c r="Q171" i="17"/>
  <c r="O253" i="15"/>
  <c r="O211" i="15"/>
  <c r="O220" i="15"/>
  <c r="O217" i="15"/>
  <c r="O213" i="15"/>
  <c r="O209" i="15"/>
  <c r="O78" i="12"/>
  <c r="O218" i="15"/>
  <c r="O71" i="12"/>
  <c r="O70" i="12" s="1"/>
  <c r="O210" i="15"/>
  <c r="O214" i="15"/>
  <c r="S55" i="4"/>
  <c r="S130" i="4" s="1"/>
  <c r="H113" i="11"/>
  <c r="H109" i="11"/>
  <c r="H108" i="11"/>
  <c r="H107" i="11"/>
  <c r="H112" i="11"/>
  <c r="H105" i="11"/>
  <c r="H115" i="11"/>
  <c r="H55" i="8"/>
  <c r="H106" i="11"/>
  <c r="H52" i="8"/>
  <c r="H51" i="8" s="1"/>
  <c r="H136" i="11"/>
  <c r="H55" i="4"/>
  <c r="G113" i="11"/>
  <c r="G109" i="11"/>
  <c r="G108" i="11"/>
  <c r="G107" i="11"/>
  <c r="G112" i="11"/>
  <c r="G105" i="11"/>
  <c r="G115" i="11"/>
  <c r="G55" i="8"/>
  <c r="G106" i="11"/>
  <c r="G52" i="8"/>
  <c r="G51" i="8" s="1"/>
  <c r="G136" i="11"/>
  <c r="K57" i="4"/>
  <c r="K132" i="4" s="1"/>
  <c r="K86" i="12"/>
  <c r="D98" i="12"/>
  <c r="D159" i="4" s="1"/>
  <c r="D86" i="12"/>
  <c r="D63" i="12"/>
  <c r="D57" i="4"/>
  <c r="D132" i="4" s="1"/>
  <c r="B63" i="12"/>
  <c r="B86" i="12"/>
  <c r="B57" i="4"/>
  <c r="B132" i="4" s="1"/>
  <c r="J54" i="8"/>
  <c r="J99" i="4" s="1"/>
  <c r="J100" i="4"/>
  <c r="B233" i="15"/>
  <c r="B76" i="12"/>
  <c r="B71" i="12"/>
  <c r="B70" i="12" s="1"/>
  <c r="F48" i="6"/>
  <c r="J46" i="6"/>
  <c r="D111" i="11"/>
  <c r="F5" i="7"/>
  <c r="T47" i="6"/>
  <c r="O48" i="6"/>
  <c r="K45" i="6"/>
  <c r="M42" i="6"/>
  <c r="D59" i="8"/>
  <c r="D52" i="4"/>
  <c r="C43" i="6"/>
  <c r="K44" i="6"/>
  <c r="I59" i="8"/>
  <c r="I52" i="4"/>
  <c r="Q47" i="6"/>
  <c r="Q233" i="15"/>
  <c r="Q71" i="12"/>
  <c r="Q70" i="12" s="1"/>
  <c r="Q76" i="12"/>
  <c r="L27" i="5"/>
  <c r="B42" i="6"/>
  <c r="C74" i="24"/>
  <c r="C171" i="4" s="1"/>
  <c r="C69" i="4"/>
  <c r="C142" i="4" s="1"/>
  <c r="F160" i="23"/>
  <c r="V141" i="23"/>
  <c r="E179" i="23"/>
  <c r="E170" i="23"/>
  <c r="E176" i="23"/>
  <c r="E172" i="23"/>
  <c r="E62" i="20"/>
  <c r="M155" i="23"/>
  <c r="M163" i="23"/>
  <c r="M158" i="23"/>
  <c r="M154" i="23"/>
  <c r="M151" i="23"/>
  <c r="M161" i="23"/>
  <c r="M61" i="20"/>
  <c r="M57" i="20"/>
  <c r="M56" i="20" s="1"/>
  <c r="D143" i="23"/>
  <c r="D139" i="23"/>
  <c r="D140" i="23"/>
  <c r="D137" i="23"/>
  <c r="D144" i="23"/>
  <c r="D60" i="20"/>
  <c r="D57" i="20"/>
  <c r="D56" i="20" s="1"/>
  <c r="K143" i="23"/>
  <c r="K139" i="23"/>
  <c r="K144" i="23"/>
  <c r="K140" i="23"/>
  <c r="K137" i="23"/>
  <c r="K141" i="23"/>
  <c r="K60" i="20"/>
  <c r="K57" i="20"/>
  <c r="K56" i="20" s="1"/>
  <c r="C153" i="23"/>
  <c r="O65" i="4"/>
  <c r="O138" i="4" s="1"/>
  <c r="L65" i="4"/>
  <c r="L138" i="4" s="1"/>
  <c r="N229" i="19"/>
  <c r="N192" i="19"/>
  <c r="N188" i="19"/>
  <c r="N185" i="19"/>
  <c r="N183" i="19"/>
  <c r="N187" i="19"/>
  <c r="N191" i="19"/>
  <c r="N81" i="16"/>
  <c r="C65" i="4"/>
  <c r="C138" i="4" s="1"/>
  <c r="R229" i="19"/>
  <c r="R192" i="19"/>
  <c r="R188" i="19"/>
  <c r="R191" i="19"/>
  <c r="R187" i="19"/>
  <c r="R183" i="19"/>
  <c r="R185" i="19"/>
  <c r="R81" i="16"/>
  <c r="U172" i="18"/>
  <c r="U168" i="18"/>
  <c r="U164" i="18"/>
  <c r="U173" i="18"/>
  <c r="U169" i="18"/>
  <c r="U165" i="18"/>
  <c r="U161" i="18"/>
  <c r="U217" i="18"/>
  <c r="U174" i="18"/>
  <c r="U170" i="18"/>
  <c r="U162" i="18"/>
  <c r="U175" i="18"/>
  <c r="U167" i="18"/>
  <c r="U163" i="18"/>
  <c r="U97" i="16"/>
  <c r="U95" i="16" s="1"/>
  <c r="I229" i="19"/>
  <c r="I192" i="19"/>
  <c r="I188" i="19"/>
  <c r="I185" i="19"/>
  <c r="I191" i="19"/>
  <c r="I183" i="19"/>
  <c r="I187" i="19"/>
  <c r="I81" i="16"/>
  <c r="I77" i="16"/>
  <c r="I76" i="16" s="1"/>
  <c r="D172" i="18"/>
  <c r="D168" i="18"/>
  <c r="D164" i="18"/>
  <c r="D173" i="18"/>
  <c r="D169" i="18"/>
  <c r="D165" i="18"/>
  <c r="D161" i="18"/>
  <c r="D217" i="18"/>
  <c r="D174" i="18"/>
  <c r="D170" i="18"/>
  <c r="D162" i="18"/>
  <c r="D167" i="18"/>
  <c r="D175" i="18"/>
  <c r="D97" i="16"/>
  <c r="D95" i="16" s="1"/>
  <c r="D163" i="18"/>
  <c r="D171" i="18"/>
  <c r="E166" i="18"/>
  <c r="I190" i="19"/>
  <c r="W101" i="16"/>
  <c r="W164" i="4" s="1"/>
  <c r="W52" i="16"/>
  <c r="W91" i="16"/>
  <c r="W89" i="16" s="1"/>
  <c r="W62" i="4"/>
  <c r="W135" i="4" s="1"/>
  <c r="C204" i="15"/>
  <c r="V91" i="16"/>
  <c r="V52" i="16"/>
  <c r="V62" i="4"/>
  <c r="V135" i="4" s="1"/>
  <c r="E160" i="17"/>
  <c r="J166" i="18"/>
  <c r="I216" i="15"/>
  <c r="P217" i="15"/>
  <c r="P213" i="15"/>
  <c r="P209" i="15"/>
  <c r="P253" i="15"/>
  <c r="P211" i="15"/>
  <c r="P220" i="15"/>
  <c r="P210" i="15"/>
  <c r="P218" i="15"/>
  <c r="P71" i="12"/>
  <c r="P70" i="12" s="1"/>
  <c r="P78" i="12"/>
  <c r="P214" i="15"/>
  <c r="L89" i="16"/>
  <c r="K55" i="4"/>
  <c r="K130" i="4" s="1"/>
  <c r="S147" i="11"/>
  <c r="S132" i="11"/>
  <c r="S126" i="11"/>
  <c r="S125" i="11"/>
  <c r="S123" i="11"/>
  <c r="S122" i="11"/>
  <c r="S56" i="8"/>
  <c r="S54" i="8" s="1"/>
  <c r="S130" i="11"/>
  <c r="S129" i="11"/>
  <c r="G55" i="4"/>
  <c r="P55" i="4"/>
  <c r="P111" i="11"/>
  <c r="C54" i="8"/>
  <c r="C99" i="4" s="1"/>
  <c r="C100" i="4"/>
  <c r="M136" i="11"/>
  <c r="M112" i="11"/>
  <c r="M108" i="11"/>
  <c r="M106" i="11"/>
  <c r="M115" i="11"/>
  <c r="M52" i="8"/>
  <c r="M51" i="8" s="1"/>
  <c r="M109" i="11"/>
  <c r="M105" i="11"/>
  <c r="M55" i="8"/>
  <c r="M113" i="11"/>
  <c r="M107" i="11"/>
  <c r="P47" i="6"/>
  <c r="B46" i="6"/>
  <c r="T115" i="11"/>
  <c r="T107" i="11"/>
  <c r="T109" i="11"/>
  <c r="T108" i="11"/>
  <c r="T55" i="8"/>
  <c r="T113" i="11"/>
  <c r="T112" i="11"/>
  <c r="T106" i="11"/>
  <c r="T52" i="8"/>
  <c r="T51" i="8" s="1"/>
  <c r="T136" i="11"/>
  <c r="T105" i="11"/>
  <c r="I47" i="6"/>
  <c r="N5" i="6"/>
  <c r="C45" i="6"/>
  <c r="J54" i="7"/>
  <c r="J53" i="7"/>
  <c r="T48" i="6"/>
  <c r="H44" i="6"/>
  <c r="B59" i="8"/>
  <c r="B52" i="4"/>
  <c r="Q45" i="6"/>
  <c r="S42" i="6"/>
  <c r="Q42" i="6"/>
  <c r="J27" i="5"/>
  <c r="K27" i="5"/>
  <c r="I43" i="6"/>
  <c r="H27" i="5"/>
  <c r="H46" i="6"/>
  <c r="O46" i="6"/>
  <c r="O178" i="19"/>
  <c r="G75" i="12"/>
  <c r="G105" i="4"/>
  <c r="U55" i="7"/>
  <c r="I48" i="6"/>
  <c r="W74" i="24"/>
  <c r="W171" i="4" s="1"/>
  <c r="W69" i="4"/>
  <c r="W142" i="4" s="1"/>
  <c r="V74" i="24"/>
  <c r="V171" i="4" s="1"/>
  <c r="V69" i="4"/>
  <c r="V142" i="4" s="1"/>
  <c r="W116" i="4"/>
  <c r="P116" i="4"/>
  <c r="F146" i="25"/>
  <c r="C157" i="23"/>
  <c r="V161" i="23"/>
  <c r="V155" i="23"/>
  <c r="V151" i="23"/>
  <c r="V154" i="23"/>
  <c r="V163" i="23"/>
  <c r="V160" i="23"/>
  <c r="V158" i="23"/>
  <c r="V61" i="20"/>
  <c r="U175" i="23"/>
  <c r="E163" i="23"/>
  <c r="E161" i="23"/>
  <c r="E155" i="23"/>
  <c r="E151" i="23"/>
  <c r="E158" i="23"/>
  <c r="E154" i="23"/>
  <c r="E61" i="20"/>
  <c r="E57" i="20"/>
  <c r="E56" i="20" s="1"/>
  <c r="H157" i="23"/>
  <c r="C143" i="23"/>
  <c r="C139" i="23"/>
  <c r="C144" i="23"/>
  <c r="C140" i="23"/>
  <c r="C137" i="23"/>
  <c r="C60" i="20"/>
  <c r="C57" i="20"/>
  <c r="C56" i="20" s="1"/>
  <c r="I153" i="23"/>
  <c r="P179" i="23"/>
  <c r="P170" i="23"/>
  <c r="P165" i="23" s="1"/>
  <c r="P176" i="23"/>
  <c r="P172" i="23"/>
  <c r="P57" i="20"/>
  <c r="P56" i="20" s="1"/>
  <c r="P62" i="20"/>
  <c r="U157" i="23"/>
  <c r="G65" i="4"/>
  <c r="G138" i="4" s="1"/>
  <c r="D65" i="4"/>
  <c r="D138" i="4" s="1"/>
  <c r="F229" i="19"/>
  <c r="F192" i="19"/>
  <c r="F188" i="19"/>
  <c r="F185" i="19"/>
  <c r="F191" i="19"/>
  <c r="F183" i="19"/>
  <c r="F81" i="16"/>
  <c r="F187" i="19"/>
  <c r="R65" i="4"/>
  <c r="R138" i="4" s="1"/>
  <c r="M173" i="19"/>
  <c r="M169" i="19"/>
  <c r="M165" i="19"/>
  <c r="M167" i="19"/>
  <c r="M217" i="19"/>
  <c r="M168" i="19"/>
  <c r="M176" i="19"/>
  <c r="M172" i="19"/>
  <c r="M80" i="16"/>
  <c r="M77" i="16"/>
  <c r="M76" i="16" s="1"/>
  <c r="T185" i="19"/>
  <c r="T191" i="19"/>
  <c r="T187" i="19"/>
  <c r="T183" i="19"/>
  <c r="T229" i="19"/>
  <c r="T192" i="19"/>
  <c r="T188" i="19"/>
  <c r="T184" i="19"/>
  <c r="T81" i="16"/>
  <c r="T77" i="16"/>
  <c r="T76" i="16" s="1"/>
  <c r="M172" i="18"/>
  <c r="M168" i="18"/>
  <c r="M164" i="18"/>
  <c r="M173" i="18"/>
  <c r="M169" i="18"/>
  <c r="M165" i="18"/>
  <c r="M161" i="18"/>
  <c r="M217" i="18"/>
  <c r="M174" i="18"/>
  <c r="M170" i="18"/>
  <c r="M162" i="18"/>
  <c r="M175" i="18"/>
  <c r="M167" i="18"/>
  <c r="M163" i="18"/>
  <c r="M97" i="16"/>
  <c r="M95" i="16" s="1"/>
  <c r="C160" i="18"/>
  <c r="E171" i="18"/>
  <c r="R175" i="18"/>
  <c r="R167" i="18"/>
  <c r="R163" i="18"/>
  <c r="R172" i="18"/>
  <c r="R168" i="18"/>
  <c r="R164" i="18"/>
  <c r="R173" i="18"/>
  <c r="R169" i="18"/>
  <c r="R165" i="18"/>
  <c r="R161" i="18"/>
  <c r="R170" i="18"/>
  <c r="R217" i="18"/>
  <c r="R174" i="18"/>
  <c r="R162" i="18"/>
  <c r="R97" i="16"/>
  <c r="R95" i="16" s="1"/>
  <c r="F171" i="19"/>
  <c r="T253" i="15"/>
  <c r="T211" i="15"/>
  <c r="T217" i="15"/>
  <c r="T213" i="15"/>
  <c r="T220" i="15"/>
  <c r="T210" i="15"/>
  <c r="T218" i="15"/>
  <c r="T214" i="15"/>
  <c r="T78" i="12"/>
  <c r="T71" i="12"/>
  <c r="T70" i="12" s="1"/>
  <c r="T209" i="15"/>
  <c r="W160" i="17"/>
  <c r="V160" i="17"/>
  <c r="D216" i="15"/>
  <c r="Q220" i="15"/>
  <c r="Q217" i="15"/>
  <c r="Q213" i="15"/>
  <c r="Q209" i="15"/>
  <c r="Q218" i="15"/>
  <c r="Q214" i="15"/>
  <c r="Q210" i="15"/>
  <c r="Q253" i="15"/>
  <c r="Q211" i="15"/>
  <c r="Q78" i="12"/>
  <c r="B166" i="18"/>
  <c r="L61" i="4"/>
  <c r="L134" i="4" s="1"/>
  <c r="E61" i="4"/>
  <c r="E134" i="4" s="1"/>
  <c r="C55" i="4"/>
  <c r="C130" i="4" s="1"/>
  <c r="K147" i="11"/>
  <c r="K132" i="11"/>
  <c r="K126" i="11"/>
  <c r="K125" i="11"/>
  <c r="K123" i="11"/>
  <c r="K122" i="11"/>
  <c r="K130" i="11"/>
  <c r="K129" i="11"/>
  <c r="K56" i="8"/>
  <c r="E98" i="12"/>
  <c r="E159" i="4" s="1"/>
  <c r="E86" i="12"/>
  <c r="E57" i="4"/>
  <c r="E132" i="4" s="1"/>
  <c r="E63" i="12"/>
  <c r="T128" i="11"/>
  <c r="Q3" i="4"/>
  <c r="Q5" i="4"/>
  <c r="J100" i="11"/>
  <c r="R54" i="8"/>
  <c r="R99" i="4" s="1"/>
  <c r="R100" i="4"/>
  <c r="B54" i="8"/>
  <c r="B99" i="4" s="1"/>
  <c r="B100" i="4"/>
  <c r="R233" i="15"/>
  <c r="R76" i="12"/>
  <c r="R71" i="12"/>
  <c r="R70" i="12" s="1"/>
  <c r="H47" i="6"/>
  <c r="R5" i="6"/>
  <c r="V27" i="5"/>
  <c r="V5" i="5" s="1"/>
  <c r="T111" i="11"/>
  <c r="O52" i="7"/>
  <c r="C46" i="6"/>
  <c r="W46" i="6"/>
  <c r="T5" i="7"/>
  <c r="M48" i="6"/>
  <c r="Q44" i="6"/>
  <c r="L48" i="6"/>
  <c r="R66" i="8"/>
  <c r="R155" i="4" s="1"/>
  <c r="I45" i="6"/>
  <c r="K42" i="6"/>
  <c r="K41" i="6" s="1"/>
  <c r="O45" i="6"/>
  <c r="I42" i="6"/>
  <c r="I41" i="6" s="1"/>
  <c r="R27" i="5"/>
  <c r="B27" i="5"/>
  <c r="O54" i="7"/>
  <c r="H48" i="6"/>
  <c r="W42" i="6"/>
  <c r="W27" i="5"/>
  <c r="K59" i="8"/>
  <c r="K52" i="4"/>
  <c r="U27" i="5"/>
  <c r="G71" i="12"/>
  <c r="G70" i="12" s="1"/>
  <c r="D27" i="5"/>
  <c r="G55" i="7" l="1"/>
  <c r="H113" i="4"/>
  <c r="H77" i="20"/>
  <c r="H168" i="4" s="1"/>
  <c r="C146" i="23"/>
  <c r="I113" i="4"/>
  <c r="I77" i="20"/>
  <c r="I168" i="4" s="1"/>
  <c r="G54" i="7"/>
  <c r="J165" i="23"/>
  <c r="J113" i="4"/>
  <c r="J77" i="20"/>
  <c r="J168" i="4" s="1"/>
  <c r="L132" i="23"/>
  <c r="J114" i="4"/>
  <c r="J78" i="20"/>
  <c r="J169" i="4" s="1"/>
  <c r="P54" i="7"/>
  <c r="N132" i="23"/>
  <c r="B146" i="23"/>
  <c r="R113" i="4"/>
  <c r="R77" i="20"/>
  <c r="R168" i="4" s="1"/>
  <c r="L165" i="23"/>
  <c r="Q115" i="4"/>
  <c r="Q79" i="20"/>
  <c r="Q170" i="4" s="1"/>
  <c r="G53" i="7"/>
  <c r="T132" i="23"/>
  <c r="K52" i="7"/>
  <c r="K55" i="7"/>
  <c r="W52" i="7"/>
  <c r="W47" i="7" s="1"/>
  <c r="W54" i="7"/>
  <c r="T178" i="19"/>
  <c r="M178" i="19"/>
  <c r="N178" i="19"/>
  <c r="M53" i="7"/>
  <c r="V178" i="19"/>
  <c r="R55" i="7"/>
  <c r="L178" i="19"/>
  <c r="U160" i="19"/>
  <c r="Q54" i="7"/>
  <c r="H160" i="18"/>
  <c r="W160" i="18"/>
  <c r="F160" i="18"/>
  <c r="G160" i="18"/>
  <c r="V160" i="18"/>
  <c r="M160" i="17"/>
  <c r="O91" i="16"/>
  <c r="O89" i="16" s="1"/>
  <c r="T160" i="18"/>
  <c r="O62" i="4"/>
  <c r="O135" i="4" s="1"/>
  <c r="O52" i="16"/>
  <c r="T62" i="4"/>
  <c r="T135" i="4" s="1"/>
  <c r="T91" i="16"/>
  <c r="T89" i="16" s="1"/>
  <c r="T101" i="16"/>
  <c r="T164" i="4" s="1"/>
  <c r="T52" i="16"/>
  <c r="T61" i="4" s="1"/>
  <c r="T134" i="4" s="1"/>
  <c r="K54" i="7"/>
  <c r="Q55" i="7"/>
  <c r="B55" i="7"/>
  <c r="R53" i="7"/>
  <c r="T204" i="15"/>
  <c r="G204" i="15"/>
  <c r="H52" i="7"/>
  <c r="O105" i="4"/>
  <c r="O75" i="12"/>
  <c r="P75" i="12"/>
  <c r="P105" i="4"/>
  <c r="T105" i="4"/>
  <c r="T75" i="12"/>
  <c r="I54" i="7"/>
  <c r="I52" i="7"/>
  <c r="U54" i="7"/>
  <c r="Q204" i="15"/>
  <c r="R52" i="7"/>
  <c r="M75" i="12"/>
  <c r="M105" i="4"/>
  <c r="U53" i="7"/>
  <c r="U47" i="7" s="1"/>
  <c r="V55" i="4"/>
  <c r="N96" i="12"/>
  <c r="N157" i="4" s="1"/>
  <c r="H54" i="7"/>
  <c r="H55" i="7"/>
  <c r="I53" i="7"/>
  <c r="N66" i="8"/>
  <c r="N155" i="4" s="1"/>
  <c r="N100" i="4"/>
  <c r="N100" i="11"/>
  <c r="C117" i="11"/>
  <c r="D117" i="11"/>
  <c r="S47" i="7"/>
  <c r="Q100" i="4"/>
  <c r="Q66" i="8"/>
  <c r="Q155" i="4" s="1"/>
  <c r="Q100" i="11"/>
  <c r="R117" i="11"/>
  <c r="V100" i="4"/>
  <c r="V66" i="8"/>
  <c r="V155" i="4" s="1"/>
  <c r="Q54" i="8"/>
  <c r="Q99" i="4" s="1"/>
  <c r="P117" i="11"/>
  <c r="E52" i="7"/>
  <c r="J55" i="7"/>
  <c r="E54" i="7"/>
  <c r="E53" i="7"/>
  <c r="R101" i="4"/>
  <c r="R67" i="8"/>
  <c r="R156" i="4" s="1"/>
  <c r="N54" i="8"/>
  <c r="N99" i="4" s="1"/>
  <c r="M54" i="7"/>
  <c r="J47" i="7"/>
  <c r="M55" i="7"/>
  <c r="C53" i="7"/>
  <c r="C55" i="7"/>
  <c r="G47" i="7"/>
  <c r="C52" i="7"/>
  <c r="B52" i="7"/>
  <c r="P47" i="7"/>
  <c r="S41" i="6"/>
  <c r="B53" i="7"/>
  <c r="O47" i="7"/>
  <c r="G41" i="6"/>
  <c r="T41" i="6"/>
  <c r="L52" i="7"/>
  <c r="L55" i="7"/>
  <c r="L53" i="7"/>
  <c r="S99" i="4"/>
  <c r="S65" i="8"/>
  <c r="S154" i="4" s="1"/>
  <c r="V44" i="5"/>
  <c r="V42" i="5"/>
  <c r="V47" i="5"/>
  <c r="V45" i="5"/>
  <c r="V43" i="5"/>
  <c r="V46" i="5"/>
  <c r="M160" i="19"/>
  <c r="F110" i="4"/>
  <c r="F102" i="16"/>
  <c r="F165" i="4" s="1"/>
  <c r="V146" i="23"/>
  <c r="T100" i="11"/>
  <c r="V89" i="16"/>
  <c r="N110" i="4"/>
  <c r="N102" i="16"/>
  <c r="N165" i="4" s="1"/>
  <c r="B75" i="12"/>
  <c r="B105" i="4"/>
  <c r="G100" i="11"/>
  <c r="O100" i="16"/>
  <c r="O163" i="4" s="1"/>
  <c r="O61" i="4"/>
  <c r="O134" i="4" s="1"/>
  <c r="N79" i="16"/>
  <c r="N108" i="4" s="1"/>
  <c r="N109" i="4"/>
  <c r="C91" i="16"/>
  <c r="C101" i="16"/>
  <c r="C164" i="4" s="1"/>
  <c r="C52" i="16"/>
  <c r="C62" i="4"/>
  <c r="C135" i="4" s="1"/>
  <c r="F114" i="4"/>
  <c r="F78" i="20"/>
  <c r="F169" i="4" s="1"/>
  <c r="J79" i="20"/>
  <c r="J170" i="4" s="1"/>
  <c r="J115" i="4"/>
  <c r="J59" i="20"/>
  <c r="E5" i="5"/>
  <c r="V99" i="4"/>
  <c r="V65" i="8"/>
  <c r="V154" i="4" s="1"/>
  <c r="P100" i="11"/>
  <c r="I160" i="17"/>
  <c r="K91" i="16"/>
  <c r="K101" i="16"/>
  <c r="K164" i="4" s="1"/>
  <c r="K52" i="16"/>
  <c r="K62" i="4"/>
  <c r="K135" i="4" s="1"/>
  <c r="W73" i="12"/>
  <c r="W104" i="4"/>
  <c r="W98" i="12"/>
  <c r="W159" i="4" s="1"/>
  <c r="D53" i="7"/>
  <c r="D55" i="7"/>
  <c r="D52" i="7"/>
  <c r="C65" i="8"/>
  <c r="C154" i="4" s="1"/>
  <c r="W100" i="11"/>
  <c r="B160" i="17"/>
  <c r="O132" i="23"/>
  <c r="J105" i="4"/>
  <c r="J75" i="12"/>
  <c r="L55" i="4"/>
  <c r="L130" i="4" s="1"/>
  <c r="L101" i="4"/>
  <c r="L67" i="8"/>
  <c r="L156" i="4" s="1"/>
  <c r="P160" i="17"/>
  <c r="E79" i="16"/>
  <c r="E109" i="4"/>
  <c r="E101" i="16"/>
  <c r="E164" i="4" s="1"/>
  <c r="H165" i="23"/>
  <c r="F132" i="23"/>
  <c r="O5" i="5"/>
  <c r="O48" i="5" s="1"/>
  <c r="L100" i="11"/>
  <c r="F48" i="5"/>
  <c r="U96" i="12"/>
  <c r="U157" i="4" s="1"/>
  <c r="U55" i="4"/>
  <c r="T101" i="4"/>
  <c r="T67" i="8"/>
  <c r="T156" i="4" s="1"/>
  <c r="S75" i="12"/>
  <c r="S105" i="4"/>
  <c r="R91" i="16"/>
  <c r="R101" i="16"/>
  <c r="R164" i="4" s="1"/>
  <c r="R52" i="16"/>
  <c r="R62" i="4"/>
  <c r="R135" i="4" s="1"/>
  <c r="J160" i="19"/>
  <c r="R165" i="23"/>
  <c r="W130" i="4"/>
  <c r="I130" i="4"/>
  <c r="F160" i="19"/>
  <c r="W110" i="4"/>
  <c r="W79" i="16"/>
  <c r="W108" i="4" s="1"/>
  <c r="W102" i="16"/>
  <c r="W165" i="4" s="1"/>
  <c r="P41" i="6"/>
  <c r="D5" i="5"/>
  <c r="R48" i="5"/>
  <c r="R5" i="5"/>
  <c r="R75" i="12"/>
  <c r="R105" i="4"/>
  <c r="F178" i="19"/>
  <c r="C59" i="20"/>
  <c r="C113" i="4"/>
  <c r="C77" i="20"/>
  <c r="C168" i="4" s="1"/>
  <c r="J5" i="5"/>
  <c r="N45" i="6"/>
  <c r="N42" i="6"/>
  <c r="N44" i="6"/>
  <c r="N48" i="6"/>
  <c r="N46" i="6"/>
  <c r="N43" i="6"/>
  <c r="M54" i="8"/>
  <c r="M100" i="4"/>
  <c r="M66" i="8"/>
  <c r="M155" i="4" s="1"/>
  <c r="D160" i="18"/>
  <c r="K59" i="20"/>
  <c r="K113" i="4"/>
  <c r="K77" i="20"/>
  <c r="K168" i="4" s="1"/>
  <c r="Q75" i="12"/>
  <c r="Q105" i="4"/>
  <c r="I129" i="4"/>
  <c r="B55" i="4"/>
  <c r="B130" i="4" s="1"/>
  <c r="C160" i="17"/>
  <c r="O54" i="8"/>
  <c r="O100" i="4"/>
  <c r="O66" i="8"/>
  <c r="O155" i="4" s="1"/>
  <c r="K160" i="17"/>
  <c r="M5" i="5"/>
  <c r="L129" i="4"/>
  <c r="N52" i="7"/>
  <c r="N55" i="7"/>
  <c r="N54" i="7"/>
  <c r="H41" i="6"/>
  <c r="C75" i="12"/>
  <c r="C105" i="4"/>
  <c r="Q178" i="19"/>
  <c r="D102" i="16"/>
  <c r="D165" i="4" s="1"/>
  <c r="D110" i="4"/>
  <c r="D79" i="16"/>
  <c r="U146" i="23"/>
  <c r="Q129" i="4"/>
  <c r="N53" i="7"/>
  <c r="I54" i="8"/>
  <c r="I101" i="4"/>
  <c r="I67" i="8"/>
  <c r="I156" i="4" s="1"/>
  <c r="Q52" i="16"/>
  <c r="Q91" i="16"/>
  <c r="Q101" i="16"/>
  <c r="Q164" i="4" s="1"/>
  <c r="Q62" i="4"/>
  <c r="Q135" i="4" s="1"/>
  <c r="J91" i="16"/>
  <c r="J101" i="16"/>
  <c r="J164" i="4" s="1"/>
  <c r="J52" i="16"/>
  <c r="J62" i="4"/>
  <c r="J135" i="4" s="1"/>
  <c r="U102" i="16"/>
  <c r="U165" i="4" s="1"/>
  <c r="U110" i="4"/>
  <c r="N146" i="23"/>
  <c r="S165" i="23"/>
  <c r="T117" i="11"/>
  <c r="R160" i="17"/>
  <c r="R65" i="8"/>
  <c r="R154" i="4" s="1"/>
  <c r="D54" i="7"/>
  <c r="H204" i="15"/>
  <c r="I107" i="4"/>
  <c r="I101" i="12"/>
  <c r="I162" i="4" s="1"/>
  <c r="E178" i="19"/>
  <c r="M79" i="16"/>
  <c r="M108" i="4" s="1"/>
  <c r="M109" i="4"/>
  <c r="C132" i="23"/>
  <c r="Q41" i="6"/>
  <c r="M100" i="11"/>
  <c r="I110" i="4"/>
  <c r="I79" i="16"/>
  <c r="I108" i="4" s="1"/>
  <c r="I102" i="16"/>
  <c r="I165" i="4" s="1"/>
  <c r="D77" i="20"/>
  <c r="D168" i="4" s="1"/>
  <c r="D59" i="20"/>
  <c r="D113" i="4"/>
  <c r="M114" i="4"/>
  <c r="M59" i="20"/>
  <c r="M78" i="20"/>
  <c r="M169" i="4" s="1"/>
  <c r="E115" i="4"/>
  <c r="E79" i="20"/>
  <c r="E170" i="4" s="1"/>
  <c r="B110" i="4"/>
  <c r="B102" i="16"/>
  <c r="B165" i="4" s="1"/>
  <c r="D44" i="6"/>
  <c r="D47" i="6"/>
  <c r="D45" i="6"/>
  <c r="D42" i="6"/>
  <c r="D43" i="6"/>
  <c r="D48" i="6"/>
  <c r="S91" i="16"/>
  <c r="S101" i="16"/>
  <c r="S164" i="4" s="1"/>
  <c r="S52" i="16"/>
  <c r="S62" i="4"/>
  <c r="S135" i="4" s="1"/>
  <c r="Q130" i="4"/>
  <c r="Q160" i="17"/>
  <c r="J160" i="17"/>
  <c r="R114" i="4"/>
  <c r="R59" i="20"/>
  <c r="R78" i="20"/>
  <c r="R169" i="4" s="1"/>
  <c r="G110" i="4"/>
  <c r="G79" i="16"/>
  <c r="G108" i="4" s="1"/>
  <c r="G102" i="16"/>
  <c r="G165" i="4" s="1"/>
  <c r="J110" i="4"/>
  <c r="J102" i="16"/>
  <c r="J165" i="4" s="1"/>
  <c r="F79" i="20"/>
  <c r="F170" i="4" s="1"/>
  <c r="F115" i="4"/>
  <c r="O41" i="6"/>
  <c r="N130" i="4"/>
  <c r="H101" i="12"/>
  <c r="H162" i="4" s="1"/>
  <c r="H107" i="4"/>
  <c r="L204" i="15"/>
  <c r="F79" i="16"/>
  <c r="F108" i="4" s="1"/>
  <c r="F109" i="4"/>
  <c r="E160" i="18"/>
  <c r="R79" i="16"/>
  <c r="R108" i="4" s="1"/>
  <c r="R109" i="4"/>
  <c r="F41" i="6"/>
  <c r="E114" i="4"/>
  <c r="E78" i="20"/>
  <c r="E169" i="4" s="1"/>
  <c r="E59" i="20"/>
  <c r="V78" i="20"/>
  <c r="V169" i="4" s="1"/>
  <c r="V114" i="4"/>
  <c r="R110" i="4"/>
  <c r="R102" i="16"/>
  <c r="R165" i="4" s="1"/>
  <c r="K132" i="23"/>
  <c r="V130" i="4"/>
  <c r="D55" i="4"/>
  <c r="D130" i="4" s="1"/>
  <c r="S146" i="23"/>
  <c r="P5" i="5"/>
  <c r="P48" i="5" s="1"/>
  <c r="H117" i="11"/>
  <c r="G132" i="23"/>
  <c r="O114" i="4"/>
  <c r="O78" i="20"/>
  <c r="O169" i="4" s="1"/>
  <c r="D46" i="6"/>
  <c r="O130" i="4"/>
  <c r="O51" i="4"/>
  <c r="S160" i="17"/>
  <c r="O59" i="20"/>
  <c r="O113" i="4"/>
  <c r="O77" i="20"/>
  <c r="O168" i="4" s="1"/>
  <c r="E54" i="8"/>
  <c r="E100" i="4"/>
  <c r="E66" i="8"/>
  <c r="E155" i="4" s="1"/>
  <c r="W204" i="15"/>
  <c r="B79" i="16"/>
  <c r="B108" i="4" s="1"/>
  <c r="B109" i="4"/>
  <c r="S48" i="5"/>
  <c r="S5" i="5"/>
  <c r="N47" i="6"/>
  <c r="F61" i="4"/>
  <c r="F134" i="4" s="1"/>
  <c r="I75" i="12"/>
  <c r="I105" i="4"/>
  <c r="C101" i="4"/>
  <c r="C67" i="8"/>
  <c r="C156" i="4" s="1"/>
  <c r="L114" i="4"/>
  <c r="L78" i="20"/>
  <c r="L169" i="4" s="1"/>
  <c r="R43" i="6"/>
  <c r="R44" i="6"/>
  <c r="R47" i="6"/>
  <c r="R42" i="6"/>
  <c r="R45" i="6"/>
  <c r="R48" i="6"/>
  <c r="K101" i="4"/>
  <c r="K67" i="8"/>
  <c r="K156" i="4" s="1"/>
  <c r="Q101" i="12"/>
  <c r="Q162" i="4" s="1"/>
  <c r="Q107" i="4"/>
  <c r="T107" i="4"/>
  <c r="T101" i="12"/>
  <c r="T162" i="4" s="1"/>
  <c r="T73" i="12"/>
  <c r="T102" i="4" s="1"/>
  <c r="I178" i="19"/>
  <c r="U160" i="18"/>
  <c r="D132" i="23"/>
  <c r="M146" i="23"/>
  <c r="D129" i="4"/>
  <c r="F52" i="7"/>
  <c r="F54" i="7"/>
  <c r="F55" i="7"/>
  <c r="L160" i="18"/>
  <c r="B79" i="20"/>
  <c r="B170" i="4" s="1"/>
  <c r="B115" i="4"/>
  <c r="B59" i="20"/>
  <c r="F146" i="23"/>
  <c r="R46" i="6"/>
  <c r="F99" i="4"/>
  <c r="F65" i="8"/>
  <c r="O100" i="11"/>
  <c r="B178" i="19"/>
  <c r="U79" i="16"/>
  <c r="U108" i="4" s="1"/>
  <c r="U109" i="4"/>
  <c r="K114" i="4"/>
  <c r="K78" i="20"/>
  <c r="K169" i="4" s="1"/>
  <c r="M115" i="4"/>
  <c r="M79" i="20"/>
  <c r="M170" i="4" s="1"/>
  <c r="L41" i="6"/>
  <c r="F53" i="7"/>
  <c r="H59" i="20"/>
  <c r="H114" i="4"/>
  <c r="H78" i="20"/>
  <c r="H169" i="4" s="1"/>
  <c r="I146" i="23"/>
  <c r="E100" i="11"/>
  <c r="L117" i="11"/>
  <c r="N100" i="16"/>
  <c r="N163" i="4" s="1"/>
  <c r="N61" i="4"/>
  <c r="N134" i="4" s="1"/>
  <c r="K75" i="12"/>
  <c r="K105" i="4"/>
  <c r="V160" i="19"/>
  <c r="Q160" i="18"/>
  <c r="W132" i="23"/>
  <c r="L100" i="4"/>
  <c r="L54" i="8"/>
  <c r="L66" i="8"/>
  <c r="L155" i="4" s="1"/>
  <c r="N102" i="4"/>
  <c r="D107" i="4"/>
  <c r="D101" i="12"/>
  <c r="D162" i="4" s="1"/>
  <c r="D73" i="12"/>
  <c r="D102" i="4" s="1"/>
  <c r="J178" i="19"/>
  <c r="L102" i="16"/>
  <c r="L165" i="4" s="1"/>
  <c r="L110" i="4"/>
  <c r="L79" i="16"/>
  <c r="N59" i="20"/>
  <c r="N113" i="4"/>
  <c r="N77" i="20"/>
  <c r="N168" i="4" s="1"/>
  <c r="U79" i="20"/>
  <c r="U170" i="4" s="1"/>
  <c r="U115" i="4"/>
  <c r="W114" i="4"/>
  <c r="W78" i="20"/>
  <c r="W169" i="4" s="1"/>
  <c r="Q5" i="5"/>
  <c r="Q48" i="5" s="1"/>
  <c r="H104" i="4"/>
  <c r="H98" i="12"/>
  <c r="H159" i="4" s="1"/>
  <c r="H73" i="12"/>
  <c r="R55" i="4"/>
  <c r="R130" i="4" s="1"/>
  <c r="E102" i="16"/>
  <c r="E165" i="4" s="1"/>
  <c r="E110" i="4"/>
  <c r="V59" i="20"/>
  <c r="V77" i="20"/>
  <c r="V168" i="4" s="1"/>
  <c r="V113" i="4"/>
  <c r="W5" i="5"/>
  <c r="W48" i="5" s="1"/>
  <c r="Q128" i="4"/>
  <c r="K129" i="4"/>
  <c r="W41" i="6"/>
  <c r="T55" i="7"/>
  <c r="T52" i="7"/>
  <c r="T53" i="7"/>
  <c r="M160" i="18"/>
  <c r="H48" i="5"/>
  <c r="H5" i="5"/>
  <c r="T54" i="7"/>
  <c r="G130" i="4"/>
  <c r="G51" i="4"/>
  <c r="S101" i="4"/>
  <c r="S67" i="8"/>
  <c r="S156" i="4" s="1"/>
  <c r="P204" i="15"/>
  <c r="R178" i="19"/>
  <c r="E165" i="23"/>
  <c r="B41" i="6"/>
  <c r="H54" i="8"/>
  <c r="H100" i="4"/>
  <c r="H66" i="8"/>
  <c r="H155" i="4" s="1"/>
  <c r="L59" i="20"/>
  <c r="L113" i="4"/>
  <c r="L77" i="20"/>
  <c r="L168" i="4" s="1"/>
  <c r="T5" i="5"/>
  <c r="V45" i="6"/>
  <c r="V43" i="6"/>
  <c r="V44" i="6"/>
  <c r="V42" i="6"/>
  <c r="V48" i="6"/>
  <c r="V46" i="6"/>
  <c r="M55" i="4"/>
  <c r="P54" i="8"/>
  <c r="P100" i="4"/>
  <c r="P66" i="8"/>
  <c r="P155" i="4" s="1"/>
  <c r="H101" i="16"/>
  <c r="H164" i="4" s="1"/>
  <c r="H52" i="16"/>
  <c r="H91" i="16"/>
  <c r="H62" i="4"/>
  <c r="H135" i="4" s="1"/>
  <c r="T59" i="20"/>
  <c r="T113" i="4"/>
  <c r="T77" i="20"/>
  <c r="T168" i="4" s="1"/>
  <c r="K146" i="23"/>
  <c r="M165" i="23"/>
  <c r="G5" i="5"/>
  <c r="G48" i="5" s="1"/>
  <c r="J129" i="4"/>
  <c r="D101" i="4"/>
  <c r="D67" i="8"/>
  <c r="D156" i="4" s="1"/>
  <c r="U61" i="4"/>
  <c r="U134" i="4" s="1"/>
  <c r="I160" i="18"/>
  <c r="Q110" i="4"/>
  <c r="Q79" i="16"/>
  <c r="Q108" i="4" s="1"/>
  <c r="Q102" i="16"/>
  <c r="Q165" i="4" s="1"/>
  <c r="H146" i="23"/>
  <c r="I114" i="4"/>
  <c r="I59" i="20"/>
  <c r="I78" i="20"/>
  <c r="I169" i="4" s="1"/>
  <c r="I117" i="11"/>
  <c r="N101" i="16"/>
  <c r="N164" i="4" s="1"/>
  <c r="E160" i="19"/>
  <c r="Q146" i="23"/>
  <c r="N114" i="4"/>
  <c r="N78" i="20"/>
  <c r="N169" i="4" s="1"/>
  <c r="S115" i="4"/>
  <c r="S79" i="20"/>
  <c r="S170" i="4" s="1"/>
  <c r="N44" i="5"/>
  <c r="N47" i="5"/>
  <c r="N45" i="5"/>
  <c r="N43" i="5"/>
  <c r="N42" i="5"/>
  <c r="V55" i="7"/>
  <c r="V52" i="7"/>
  <c r="V54" i="7"/>
  <c r="D204" i="15"/>
  <c r="F89" i="16"/>
  <c r="J79" i="16"/>
  <c r="J108" i="4" s="1"/>
  <c r="J109" i="4"/>
  <c r="C41" i="6"/>
  <c r="T129" i="4"/>
  <c r="W178" i="19"/>
  <c r="V132" i="23"/>
  <c r="J41" i="6"/>
  <c r="U5" i="5"/>
  <c r="T102" i="16"/>
  <c r="T165" i="4" s="1"/>
  <c r="T110" i="4"/>
  <c r="T79" i="16"/>
  <c r="E146" i="23"/>
  <c r="G73" i="12"/>
  <c r="G104" i="4"/>
  <c r="G98" i="12"/>
  <c r="G159" i="4" s="1"/>
  <c r="B129" i="4"/>
  <c r="T54" i="8"/>
  <c r="T100" i="4"/>
  <c r="T66" i="8"/>
  <c r="T155" i="4" s="1"/>
  <c r="S117" i="11"/>
  <c r="P107" i="4"/>
  <c r="P73" i="12"/>
  <c r="P101" i="12"/>
  <c r="P162" i="4" s="1"/>
  <c r="V61" i="4"/>
  <c r="V134" i="4" s="1"/>
  <c r="G54" i="8"/>
  <c r="G100" i="4"/>
  <c r="G66" i="8"/>
  <c r="G155" i="4" s="1"/>
  <c r="H130" i="4"/>
  <c r="O107" i="4"/>
  <c r="O101" i="12"/>
  <c r="O162" i="4" s="1"/>
  <c r="N160" i="19"/>
  <c r="M102" i="16"/>
  <c r="M165" i="4" s="1"/>
  <c r="M110" i="4"/>
  <c r="S129" i="4"/>
  <c r="D54" i="8"/>
  <c r="D100" i="4"/>
  <c r="D66" i="8"/>
  <c r="D155" i="4" s="1"/>
  <c r="H101" i="4"/>
  <c r="H67" i="8"/>
  <c r="H156" i="4" s="1"/>
  <c r="H160" i="17"/>
  <c r="L115" i="4"/>
  <c r="L79" i="20"/>
  <c r="L170" i="4" s="1"/>
  <c r="G59" i="20"/>
  <c r="G113" i="4"/>
  <c r="G77" i="20"/>
  <c r="G168" i="4" s="1"/>
  <c r="J65" i="8"/>
  <c r="J154" i="4" s="1"/>
  <c r="K54" i="8"/>
  <c r="U100" i="11"/>
  <c r="C129" i="4"/>
  <c r="U101" i="16"/>
  <c r="U164" i="4" s="1"/>
  <c r="C5" i="5"/>
  <c r="C48" i="5" s="1"/>
  <c r="P101" i="4"/>
  <c r="P67" i="8"/>
  <c r="P156" i="4" s="1"/>
  <c r="J55" i="4"/>
  <c r="J130" i="4" s="1"/>
  <c r="N89" i="16"/>
  <c r="V79" i="16"/>
  <c r="V108" i="4" s="1"/>
  <c r="V109" i="4"/>
  <c r="U178" i="19"/>
  <c r="H115" i="4"/>
  <c r="H79" i="20"/>
  <c r="H170" i="4" s="1"/>
  <c r="Q114" i="4"/>
  <c r="Q78" i="20"/>
  <c r="Q169" i="4" s="1"/>
  <c r="Q59" i="20"/>
  <c r="F59" i="20"/>
  <c r="F113" i="4"/>
  <c r="F77" i="20"/>
  <c r="F168" i="4" s="1"/>
  <c r="I128" i="4"/>
  <c r="J160" i="18"/>
  <c r="F165" i="23"/>
  <c r="L107" i="4"/>
  <c r="L73" i="12"/>
  <c r="L102" i="4" s="1"/>
  <c r="L101" i="12"/>
  <c r="L162" i="4" s="1"/>
  <c r="R160" i="19"/>
  <c r="B5" i="5"/>
  <c r="B48" i="5" s="1"/>
  <c r="V48" i="5"/>
  <c r="E96" i="12"/>
  <c r="E157" i="4" s="1"/>
  <c r="E55" i="4"/>
  <c r="K117" i="11"/>
  <c r="R160" i="18"/>
  <c r="P115" i="4"/>
  <c r="P79" i="20"/>
  <c r="P170" i="4" s="1"/>
  <c r="P59" i="20"/>
  <c r="K5" i="5"/>
  <c r="B65" i="8"/>
  <c r="B154" i="4" s="1"/>
  <c r="P130" i="4"/>
  <c r="W100" i="16"/>
  <c r="W163" i="4" s="1"/>
  <c r="W61" i="4"/>
  <c r="W134" i="4" s="1"/>
  <c r="L5" i="5"/>
  <c r="L48" i="5" s="1"/>
  <c r="M41" i="6"/>
  <c r="H100" i="11"/>
  <c r="O204" i="15"/>
  <c r="V110" i="4"/>
  <c r="V102" i="16"/>
  <c r="V165" i="4" s="1"/>
  <c r="B165" i="23"/>
  <c r="S78" i="20"/>
  <c r="S169" i="4" s="1"/>
  <c r="S114" i="4"/>
  <c r="S59" i="20"/>
  <c r="D100" i="11"/>
  <c r="I52" i="16"/>
  <c r="I91" i="16"/>
  <c r="I101" i="16"/>
  <c r="I164" i="4" s="1"/>
  <c r="I62" i="4"/>
  <c r="I135" i="4" s="1"/>
  <c r="O146" i="23"/>
  <c r="U54" i="8"/>
  <c r="U100" i="4"/>
  <c r="U66" i="8"/>
  <c r="U155" i="4" s="1"/>
  <c r="F130" i="4"/>
  <c r="F51" i="4"/>
  <c r="W54" i="8"/>
  <c r="W100" i="4"/>
  <c r="W66" i="8"/>
  <c r="W155" i="4" s="1"/>
  <c r="U89" i="16"/>
  <c r="B91" i="16"/>
  <c r="B101" i="16"/>
  <c r="B164" i="4" s="1"/>
  <c r="B52" i="16"/>
  <c r="B62" i="4"/>
  <c r="B135" i="4" s="1"/>
  <c r="B160" i="18"/>
  <c r="D178" i="19"/>
  <c r="U114" i="4"/>
  <c r="U59" i="20"/>
  <c r="U78" i="20"/>
  <c r="U169" i="4" s="1"/>
  <c r="F44" i="5"/>
  <c r="F47" i="5"/>
  <c r="F45" i="5"/>
  <c r="F43" i="5"/>
  <c r="F42" i="5"/>
  <c r="W107" i="4"/>
  <c r="W101" i="12"/>
  <c r="W162" i="4" s="1"/>
  <c r="P101" i="16"/>
  <c r="P164" i="4" s="1"/>
  <c r="P52" i="16"/>
  <c r="P91" i="16"/>
  <c r="P62" i="4"/>
  <c r="P135" i="4" s="1"/>
  <c r="B160" i="19"/>
  <c r="R146" i="23"/>
  <c r="W59" i="20"/>
  <c r="W113" i="4"/>
  <c r="W77" i="20"/>
  <c r="W168" i="4" s="1"/>
  <c r="I5" i="5"/>
  <c r="G178" i="19"/>
  <c r="C114" i="4"/>
  <c r="C78" i="20"/>
  <c r="C169" i="4" s="1"/>
  <c r="R79" i="20"/>
  <c r="R170" i="4" s="1"/>
  <c r="R115" i="4"/>
  <c r="W146" i="23"/>
  <c r="R129" i="4"/>
  <c r="N48" i="5"/>
  <c r="T55" i="4"/>
  <c r="T130" i="4" s="1"/>
  <c r="G107" i="4"/>
  <c r="G101" i="12"/>
  <c r="G162" i="4" s="1"/>
  <c r="G100" i="16"/>
  <c r="G163" i="4" s="1"/>
  <c r="G61" i="4"/>
  <c r="G134" i="4" s="1"/>
  <c r="I204" i="15"/>
  <c r="M91" i="16"/>
  <c r="M101" i="16"/>
  <c r="M164" i="4" s="1"/>
  <c r="M52" i="16"/>
  <c r="M62" i="4"/>
  <c r="M135" i="4" s="1"/>
  <c r="K47" i="7" l="1"/>
  <c r="R47" i="7"/>
  <c r="Q47" i="7"/>
  <c r="I47" i="7"/>
  <c r="H47" i="7"/>
  <c r="V100" i="16"/>
  <c r="V163" i="4" s="1"/>
  <c r="V51" i="4"/>
  <c r="F100" i="16"/>
  <c r="F163" i="4" s="1"/>
  <c r="M104" i="4"/>
  <c r="M73" i="12"/>
  <c r="M98" i="12"/>
  <c r="M159" i="4" s="1"/>
  <c r="T104" i="4"/>
  <c r="T98" i="12"/>
  <c r="T159" i="4" s="1"/>
  <c r="P104" i="4"/>
  <c r="P98" i="12"/>
  <c r="P159" i="4" s="1"/>
  <c r="O98" i="12"/>
  <c r="O159" i="4" s="1"/>
  <c r="O73" i="12"/>
  <c r="O104" i="4"/>
  <c r="T96" i="12"/>
  <c r="T157" i="4" s="1"/>
  <c r="B47" i="7"/>
  <c r="L51" i="4"/>
  <c r="E47" i="7"/>
  <c r="D96" i="12"/>
  <c r="D157" i="4" s="1"/>
  <c r="D51" i="4"/>
  <c r="C47" i="7"/>
  <c r="M47" i="7"/>
  <c r="Q65" i="8"/>
  <c r="Q154" i="4" s="1"/>
  <c r="N65" i="8"/>
  <c r="L47" i="7"/>
  <c r="S89" i="16"/>
  <c r="O65" i="8"/>
  <c r="O154" i="4" s="1"/>
  <c r="O99" i="4"/>
  <c r="N41" i="6"/>
  <c r="D43" i="5"/>
  <c r="D46" i="5"/>
  <c r="D44" i="5"/>
  <c r="D45" i="5"/>
  <c r="D47" i="5"/>
  <c r="D42" i="5"/>
  <c r="W51" i="4"/>
  <c r="J73" i="12"/>
  <c r="J104" i="4"/>
  <c r="J98" i="12"/>
  <c r="J159" i="4" s="1"/>
  <c r="B73" i="12"/>
  <c r="B104" i="4"/>
  <c r="B98" i="12"/>
  <c r="B159" i="4" s="1"/>
  <c r="W112" i="4"/>
  <c r="W76" i="20"/>
  <c r="W167" i="4" s="1"/>
  <c r="S112" i="4"/>
  <c r="S76" i="20"/>
  <c r="F112" i="4"/>
  <c r="F98" i="4" s="1"/>
  <c r="F153" i="4" s="1"/>
  <c r="F76" i="20"/>
  <c r="T108" i="4"/>
  <c r="T100" i="16"/>
  <c r="I112" i="4"/>
  <c r="I76" i="20"/>
  <c r="I167" i="4" s="1"/>
  <c r="G47" i="5"/>
  <c r="G43" i="5"/>
  <c r="G44" i="5"/>
  <c r="G42" i="5"/>
  <c r="G46" i="5"/>
  <c r="G45" i="5"/>
  <c r="T112" i="4"/>
  <c r="T76" i="20"/>
  <c r="T167" i="4" s="1"/>
  <c r="P65" i="8"/>
  <c r="P154" i="4" s="1"/>
  <c r="P99" i="4"/>
  <c r="L112" i="4"/>
  <c r="L76" i="20"/>
  <c r="L167" i="4" s="1"/>
  <c r="T47" i="7"/>
  <c r="W45" i="5"/>
  <c r="W47" i="5"/>
  <c r="W43" i="5"/>
  <c r="W44" i="5"/>
  <c r="W42" i="5"/>
  <c r="W46" i="5"/>
  <c r="F47" i="7"/>
  <c r="R41" i="6"/>
  <c r="S45" i="5"/>
  <c r="S46" i="5"/>
  <c r="S44" i="5"/>
  <c r="S47" i="5"/>
  <c r="S42" i="5"/>
  <c r="S43" i="5"/>
  <c r="E99" i="4"/>
  <c r="E65" i="8"/>
  <c r="E154" i="4" s="1"/>
  <c r="Q89" i="16"/>
  <c r="C73" i="12"/>
  <c r="C104" i="4"/>
  <c r="C98" i="12"/>
  <c r="C159" i="4" s="1"/>
  <c r="Q104" i="4"/>
  <c r="Q98" i="12"/>
  <c r="Q159" i="4" s="1"/>
  <c r="Q73" i="12"/>
  <c r="C112" i="4"/>
  <c r="C76" i="20"/>
  <c r="D48" i="5"/>
  <c r="R89" i="16"/>
  <c r="E108" i="4"/>
  <c r="E100" i="16"/>
  <c r="E163" i="4" s="1"/>
  <c r="D47" i="7"/>
  <c r="V41" i="5"/>
  <c r="P89" i="16"/>
  <c r="U130" i="4"/>
  <c r="U51" i="4"/>
  <c r="K73" i="12"/>
  <c r="K104" i="4"/>
  <c r="K98" i="12"/>
  <c r="K159" i="4" s="1"/>
  <c r="P45" i="5"/>
  <c r="P43" i="5"/>
  <c r="P46" i="5"/>
  <c r="P47" i="5"/>
  <c r="P42" i="5"/>
  <c r="P44" i="5"/>
  <c r="Q112" i="4"/>
  <c r="Q76" i="20"/>
  <c r="Q167" i="4" s="1"/>
  <c r="C44" i="5"/>
  <c r="C47" i="5"/>
  <c r="C43" i="5"/>
  <c r="C42" i="5"/>
  <c r="C45" i="5"/>
  <c r="C46" i="5"/>
  <c r="D99" i="4"/>
  <c r="D65" i="8"/>
  <c r="D154" i="4" s="1"/>
  <c r="T99" i="4"/>
  <c r="T65" i="8"/>
  <c r="T154" i="4" s="1"/>
  <c r="U100" i="16"/>
  <c r="U163" i="4" s="1"/>
  <c r="L99" i="4"/>
  <c r="L65" i="8"/>
  <c r="L154" i="4" s="1"/>
  <c r="F154" i="4"/>
  <c r="Q100" i="16"/>
  <c r="Q163" i="4" s="1"/>
  <c r="Q61" i="4"/>
  <c r="M43" i="5"/>
  <c r="M46" i="5"/>
  <c r="M44" i="5"/>
  <c r="M45" i="5"/>
  <c r="M42" i="5"/>
  <c r="M47" i="5"/>
  <c r="K100" i="16"/>
  <c r="K163" i="4" s="1"/>
  <c r="K61" i="4"/>
  <c r="G112" i="4"/>
  <c r="G76" i="20"/>
  <c r="G167" i="4" s="1"/>
  <c r="V41" i="6"/>
  <c r="L108" i="4"/>
  <c r="L100" i="16"/>
  <c r="L163" i="4" s="1"/>
  <c r="B112" i="4"/>
  <c r="B76" i="20"/>
  <c r="B167" i="4" s="1"/>
  <c r="W99" i="4"/>
  <c r="W65" i="8"/>
  <c r="W154" i="4" s="1"/>
  <c r="K99" i="4"/>
  <c r="K65" i="8"/>
  <c r="K154" i="4" s="1"/>
  <c r="N41" i="5"/>
  <c r="H102" i="4"/>
  <c r="H96" i="12"/>
  <c r="H157" i="4" s="1"/>
  <c r="R112" i="4"/>
  <c r="R76" i="20"/>
  <c r="R167" i="4" s="1"/>
  <c r="J100" i="16"/>
  <c r="J163" i="4" s="1"/>
  <c r="J61" i="4"/>
  <c r="M48" i="5"/>
  <c r="M99" i="4"/>
  <c r="M65" i="8"/>
  <c r="N154" i="4"/>
  <c r="S73" i="12"/>
  <c r="S104" i="4"/>
  <c r="S98" i="12"/>
  <c r="S159" i="4" s="1"/>
  <c r="O45" i="5"/>
  <c r="O47" i="5"/>
  <c r="O43" i="5"/>
  <c r="O44" i="5"/>
  <c r="O42" i="5"/>
  <c r="O46" i="5"/>
  <c r="P112" i="4"/>
  <c r="P76" i="20"/>
  <c r="P167" i="4" s="1"/>
  <c r="N112" i="4"/>
  <c r="N98" i="4" s="1"/>
  <c r="N76" i="20"/>
  <c r="N167" i="4" s="1"/>
  <c r="V47" i="7"/>
  <c r="E112" i="4"/>
  <c r="E76" i="20"/>
  <c r="M100" i="16"/>
  <c r="M163" i="4" s="1"/>
  <c r="M61" i="4"/>
  <c r="M134" i="4" s="1"/>
  <c r="B100" i="16"/>
  <c r="B163" i="4" s="1"/>
  <c r="B61" i="4"/>
  <c r="L43" i="5"/>
  <c r="L42" i="5"/>
  <c r="L46" i="5"/>
  <c r="L44" i="5"/>
  <c r="L45" i="5"/>
  <c r="L47" i="5"/>
  <c r="H89" i="16"/>
  <c r="M130" i="4"/>
  <c r="M51" i="4"/>
  <c r="H45" i="5"/>
  <c r="H43" i="5"/>
  <c r="H47" i="5"/>
  <c r="H42" i="5"/>
  <c r="H44" i="5"/>
  <c r="H46" i="5"/>
  <c r="H112" i="4"/>
  <c r="H76" i="20"/>
  <c r="H167" i="4" s="1"/>
  <c r="O112" i="4"/>
  <c r="O76" i="20"/>
  <c r="O167" i="4" s="1"/>
  <c r="D108" i="4"/>
  <c r="D100" i="16"/>
  <c r="K89" i="16"/>
  <c r="E44" i="5"/>
  <c r="E46" i="5"/>
  <c r="E45" i="5"/>
  <c r="E47" i="5"/>
  <c r="E42" i="5"/>
  <c r="E43" i="5"/>
  <c r="G102" i="4"/>
  <c r="G96" i="12"/>
  <c r="G157" i="4" s="1"/>
  <c r="P100" i="16"/>
  <c r="P163" i="4" s="1"/>
  <c r="P61" i="4"/>
  <c r="U99" i="4"/>
  <c r="U65" i="8"/>
  <c r="U154" i="4" s="1"/>
  <c r="B42" i="5"/>
  <c r="B47" i="5"/>
  <c r="B45" i="5"/>
  <c r="B44" i="5"/>
  <c r="B46" i="5"/>
  <c r="B43" i="5"/>
  <c r="D112" i="4"/>
  <c r="D76" i="20"/>
  <c r="D167" i="4" s="1"/>
  <c r="I46" i="5"/>
  <c r="I42" i="5"/>
  <c r="I47" i="5"/>
  <c r="I44" i="5"/>
  <c r="I45" i="5"/>
  <c r="I43" i="5"/>
  <c r="I89" i="16"/>
  <c r="K47" i="5"/>
  <c r="K44" i="5"/>
  <c r="K42" i="5"/>
  <c r="K43" i="5"/>
  <c r="K45" i="5"/>
  <c r="K46" i="5"/>
  <c r="E130" i="4"/>
  <c r="E51" i="4"/>
  <c r="P102" i="4"/>
  <c r="P96" i="12"/>
  <c r="P157" i="4" s="1"/>
  <c r="U44" i="5"/>
  <c r="U42" i="5"/>
  <c r="U43" i="5"/>
  <c r="U46" i="5"/>
  <c r="U47" i="5"/>
  <c r="U45" i="5"/>
  <c r="H100" i="16"/>
  <c r="H163" i="4" s="1"/>
  <c r="H61" i="4"/>
  <c r="T43" i="5"/>
  <c r="T47" i="5"/>
  <c r="T45" i="5"/>
  <c r="T42" i="5"/>
  <c r="T46" i="5"/>
  <c r="T44" i="5"/>
  <c r="V112" i="4"/>
  <c r="V98" i="4" s="1"/>
  <c r="V76" i="20"/>
  <c r="V167" i="4" s="1"/>
  <c r="S100" i="16"/>
  <c r="S163" i="4" s="1"/>
  <c r="S61" i="4"/>
  <c r="D41" i="6"/>
  <c r="M112" i="4"/>
  <c r="M76" i="20"/>
  <c r="J89" i="16"/>
  <c r="I99" i="4"/>
  <c r="I65" i="8"/>
  <c r="I154" i="4" s="1"/>
  <c r="N47" i="7"/>
  <c r="J42" i="5"/>
  <c r="J47" i="5"/>
  <c r="J45" i="5"/>
  <c r="J43" i="5"/>
  <c r="J46" i="5"/>
  <c r="J44" i="5"/>
  <c r="R73" i="12"/>
  <c r="R104" i="4"/>
  <c r="R98" i="12"/>
  <c r="R159" i="4" s="1"/>
  <c r="E48" i="5"/>
  <c r="C100" i="16"/>
  <c r="C163" i="4" s="1"/>
  <c r="C61" i="4"/>
  <c r="G99" i="4"/>
  <c r="G65" i="8"/>
  <c r="G154" i="4" s="1"/>
  <c r="R100" i="16"/>
  <c r="R163" i="4" s="1"/>
  <c r="R61" i="4"/>
  <c r="W102" i="4"/>
  <c r="W96" i="12"/>
  <c r="W157" i="4" s="1"/>
  <c r="C89" i="16"/>
  <c r="M89" i="16"/>
  <c r="I48" i="5"/>
  <c r="F41" i="5"/>
  <c r="U112" i="4"/>
  <c r="U76" i="20"/>
  <c r="U167" i="4" s="1"/>
  <c r="B89" i="16"/>
  <c r="I100" i="16"/>
  <c r="I163" i="4" s="1"/>
  <c r="I61" i="4"/>
  <c r="K48" i="5"/>
  <c r="U48" i="5"/>
  <c r="T51" i="4"/>
  <c r="T48" i="5"/>
  <c r="H99" i="4"/>
  <c r="H65" i="8"/>
  <c r="H154" i="4" s="1"/>
  <c r="Q42" i="5"/>
  <c r="Q47" i="5"/>
  <c r="Q44" i="5"/>
  <c r="Q45" i="5"/>
  <c r="Q46" i="5"/>
  <c r="Q43" i="5"/>
  <c r="I104" i="4"/>
  <c r="I73" i="12"/>
  <c r="I98" i="12"/>
  <c r="I159" i="4" s="1"/>
  <c r="N51" i="4"/>
  <c r="K112" i="4"/>
  <c r="K76" i="20"/>
  <c r="J48" i="5"/>
  <c r="R42" i="5"/>
  <c r="R47" i="5"/>
  <c r="R46" i="5"/>
  <c r="R45" i="5"/>
  <c r="R43" i="5"/>
  <c r="R44" i="5"/>
  <c r="L96" i="12"/>
  <c r="L157" i="4" s="1"/>
  <c r="J112" i="4"/>
  <c r="J76" i="20"/>
  <c r="H98" i="4" l="1"/>
  <c r="T98" i="4"/>
  <c r="O102" i="4"/>
  <c r="O96" i="12"/>
  <c r="O157" i="4" s="1"/>
  <c r="M102" i="4"/>
  <c r="M96" i="12"/>
  <c r="M157" i="4" s="1"/>
  <c r="P98" i="4"/>
  <c r="G98" i="4"/>
  <c r="G153" i="4" s="1"/>
  <c r="R41" i="5"/>
  <c r="C41" i="5"/>
  <c r="I41" i="5"/>
  <c r="S41" i="5"/>
  <c r="Q41" i="5"/>
  <c r="V153" i="4"/>
  <c r="U41" i="5"/>
  <c r="N153" i="4"/>
  <c r="M167" i="4"/>
  <c r="U98" i="4"/>
  <c r="H41" i="5"/>
  <c r="L41" i="5"/>
  <c r="B134" i="4"/>
  <c r="B51" i="4"/>
  <c r="C167" i="4"/>
  <c r="H134" i="4"/>
  <c r="H51" i="4"/>
  <c r="E167" i="4"/>
  <c r="K134" i="4"/>
  <c r="K51" i="4"/>
  <c r="T41" i="5"/>
  <c r="J102" i="4"/>
  <c r="J98" i="4" s="1"/>
  <c r="J96" i="12"/>
  <c r="J157" i="4" s="1"/>
  <c r="R102" i="4"/>
  <c r="R98" i="4" s="1"/>
  <c r="R96" i="12"/>
  <c r="R157" i="4" s="1"/>
  <c r="J41" i="5"/>
  <c r="M154" i="4"/>
  <c r="P41" i="5"/>
  <c r="D41" i="5"/>
  <c r="T153" i="4"/>
  <c r="E41" i="5"/>
  <c r="K167" i="4"/>
  <c r="P134" i="4"/>
  <c r="P51" i="4"/>
  <c r="M98" i="4"/>
  <c r="M153" i="4" s="1"/>
  <c r="K102" i="4"/>
  <c r="K98" i="4" s="1"/>
  <c r="K96" i="12"/>
  <c r="K157" i="4" s="1"/>
  <c r="Q102" i="4"/>
  <c r="Q98" i="4" s="1"/>
  <c r="Q96" i="12"/>
  <c r="Q157" i="4" s="1"/>
  <c r="F167" i="4"/>
  <c r="C102" i="4"/>
  <c r="C98" i="4" s="1"/>
  <c r="C96" i="12"/>
  <c r="C157" i="4" s="1"/>
  <c r="R134" i="4"/>
  <c r="R51" i="4"/>
  <c r="C134" i="4"/>
  <c r="C51" i="4"/>
  <c r="K41" i="5"/>
  <c r="D163" i="4"/>
  <c r="L98" i="4"/>
  <c r="D98" i="4"/>
  <c r="W41" i="5"/>
  <c r="J167" i="4"/>
  <c r="I134" i="4"/>
  <c r="I51" i="4"/>
  <c r="B41" i="5"/>
  <c r="O41" i="5"/>
  <c r="M41" i="5"/>
  <c r="Q134" i="4"/>
  <c r="Q51" i="4"/>
  <c r="E98" i="4"/>
  <c r="E153" i="4" s="1"/>
  <c r="B102" i="4"/>
  <c r="B98" i="4" s="1"/>
  <c r="B96" i="12"/>
  <c r="B157" i="4" s="1"/>
  <c r="T163" i="4"/>
  <c r="I102" i="4"/>
  <c r="I96" i="12"/>
  <c r="I157" i="4" s="1"/>
  <c r="I98" i="4"/>
  <c r="S134" i="4"/>
  <c r="S51" i="4"/>
  <c r="S102" i="4"/>
  <c r="S98" i="4" s="1"/>
  <c r="S96" i="12"/>
  <c r="S157" i="4" s="1"/>
  <c r="J134" i="4"/>
  <c r="J51" i="4"/>
  <c r="W98" i="4"/>
  <c r="W153" i="4" s="1"/>
  <c r="G41" i="5"/>
  <c r="S167" i="4"/>
  <c r="O98" i="4"/>
  <c r="J153" i="4" l="1"/>
  <c r="H153" i="4"/>
  <c r="U153" i="4"/>
  <c r="C153" i="4"/>
  <c r="P153" i="4"/>
  <c r="S153" i="4"/>
  <c r="Q153" i="4"/>
  <c r="D153" i="4"/>
  <c r="B153" i="4"/>
  <c r="L153" i="4"/>
  <c r="R153" i="4"/>
  <c r="O153" i="4"/>
  <c r="I153" i="4"/>
  <c r="K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<sst xmlns="http://schemas.openxmlformats.org/spreadsheetml/2006/main" count="8364" uniqueCount="3249">
  <si>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</si>
  <si>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</si>
  <si>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</si>
  <si>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</si>
  <si>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</si>
  <si>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</si>
  <si>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</si>
  <si>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</si>
  <si>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</si>
  <si>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</si>
  <si>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CZ</t>
  </si>
  <si>
    <t>Czechia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</si>
  <si>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</si>
  <si>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</si>
  <si>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</si>
  <si>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</si>
  <si>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</si>
  <si>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</si>
  <si>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</si>
  <si>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</si>
  <si>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</si>
  <si>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</si>
  <si>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</si>
  <si>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</si>
  <si>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</si>
  <si>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</si>
  <si>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</si>
  <si>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</si>
  <si>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</si>
  <si>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</si>
  <si>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</si>
  <si>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</si>
  <si>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</si>
  <si>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</si>
  <si>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</si>
  <si>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</si>
  <si>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</si>
  <si>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</si>
  <si>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</si>
  <si>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</si>
  <si>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</si>
  <si>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</si>
  <si>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</si>
  <si>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</si>
  <si>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</si>
  <si>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</si>
  <si>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</si>
  <si>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</si>
  <si>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</si>
  <si>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</si>
  <si>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</si>
  <si>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</si>
  <si>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</si>
  <si>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</si>
  <si>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</si>
  <si>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</si>
  <si>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</si>
  <si>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</si>
  <si>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</si>
  <si>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</si>
  <si>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</si>
  <si>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</si>
  <si>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</si>
  <si>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</si>
  <si>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</si>
  <si>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</si>
  <si>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</si>
  <si>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</si>
  <si>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</si>
  <si>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</si>
  <si>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</si>
  <si>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</si>
  <si>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</si>
  <si>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</si>
  <si>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</si>
  <si>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</si>
  <si>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</si>
  <si>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</si>
  <si>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</si>
  <si>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</si>
  <si>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</si>
  <si>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</si>
  <si>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</si>
  <si>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</si>
  <si>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</si>
  <si>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</si>
  <si>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</si>
  <si>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</si>
  <si>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</si>
  <si>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</si>
  <si>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</si>
  <si>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</si>
  <si>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</si>
  <si>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</si>
  <si>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</si>
  <si>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</si>
  <si>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</si>
  <si>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</si>
  <si>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</si>
  <si>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</si>
  <si>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</si>
  <si>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</si>
  <si>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</si>
  <si>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</si>
  <si>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</si>
  <si>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</si>
  <si>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</si>
  <si>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</si>
  <si>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</si>
  <si>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</si>
  <si>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</si>
  <si>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</si>
  <si>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PROCESS_EMI.ktCO2.CZ.NSI.TOTAL</t>
  </si>
  <si>
    <t>Market shares of CO2 emissions (%)</t>
  </si>
  <si>
    <t>VA.Meuro2015.CZ.ISI.BF_BOF</t>
  </si>
  <si>
    <t>VA.Meuro2015.CZ.ISI.EAF</t>
  </si>
  <si>
    <t>Physical output (kt steel)</t>
  </si>
  <si>
    <t>OUTPUT.kt.CZ.ISI.BF_BOF</t>
  </si>
  <si>
    <t>OUTPUT.kt.CZ.ISI.EAF</t>
  </si>
  <si>
    <t>Installed capacity (kt steel production)</t>
  </si>
  <si>
    <t>CAP.kt.CZ.ISI.BF_BOF</t>
  </si>
  <si>
    <t>CAP.kt.CZ.ISI.EAF</t>
  </si>
  <si>
    <t>Capacity investment (kt steel production)</t>
  </si>
  <si>
    <t>NEWCAP.kt.CZ.ISI.BF_BOF</t>
  </si>
  <si>
    <t>NEWCAP.kt.CZ.ISI.EAF</t>
  </si>
  <si>
    <t>Decommissioned capacity (kt steel production)</t>
  </si>
  <si>
    <t>Idle capacity (kt steel production)</t>
  </si>
  <si>
    <t>FEC.ktoe.CZ.ISI.TOTAL.TOTAL.TOTAL.TOTAL</t>
  </si>
  <si>
    <t>FEC.ktoe.CZ.ISI.TOTAL.TOTAL.TOTAL.NONCOKE_SOLIDS</t>
  </si>
  <si>
    <t>FEC.ktoe.CZ.ISI.TOTAL.TOTAL.TOTAL.COKE</t>
  </si>
  <si>
    <t>FEC.ktoe.CZ.ISI.TOTAL.TOTAL.TOTAL.RFG</t>
  </si>
  <si>
    <t>FEC.ktoe.CZ.ISI.TOTAL.TOTAL.TOTAL.LPG</t>
  </si>
  <si>
    <t>FEC.ktoe.CZ.ISI.TOTAL.TOTAL.TOTAL.DIESEL</t>
  </si>
  <si>
    <t>FEC.ktoe.CZ.ISI.TOTAL.TOTAL.TOTAL.RFO</t>
  </si>
  <si>
    <t>FEC.ktoe.CZ.ISI.TOTAL.TOTAL.TOTAL.OTHER</t>
  </si>
  <si>
    <t>FEC.ktoe.CZ.ISI.TOTAL.TOTAL.TOTAL.NG</t>
  </si>
  <si>
    <t>FEC.ktoe.CZ.ISI.TOTAL.TOTAL.TOTAL.DERIVED</t>
  </si>
  <si>
    <t>FEC.ktoe.CZ.ISI.TOTAL.TOTAL.TOTAL.BIOMASS_WASTE</t>
  </si>
  <si>
    <t>FEC.ktoe.CZ.ISI.TOTAL.TOTAL.TOTAL.BIOGAS</t>
  </si>
  <si>
    <t>FEC.ktoe.CZ.ISI.TOTAL.TOTAL.TOTAL.LIQBIO</t>
  </si>
  <si>
    <t>FEC.ktoe.CZ.ISI.TOTAL.TOTAL.TOTAL.SOLAR</t>
  </si>
  <si>
    <t>FEC.ktoe.CZ.ISI.TOTAL.TOTAL.TOTAL.GEO</t>
  </si>
  <si>
    <t>FEC.ktoe.CZ.ISI.TOTAL.TOTAL.TOTAL.AMBIENT</t>
  </si>
  <si>
    <t>FEC.ktoe.CZ.ISI.TOTAL.TOTAL.TOTAL.STEAM_DISTR</t>
  </si>
  <si>
    <t>FEC.ktoe.CZ.ISI.TOTAL.TOTAL.TOTAL.ELEC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</si>
  <si>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</si>
  <si>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</si>
  <si>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</si>
  <si>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</si>
  <si>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</si>
  <si>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</si>
  <si>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</si>
  <si>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</si>
  <si>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</si>
  <si>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FEC.ktoe.CZ.ISI.BF_BOF.TOTAL.TOTAL.TOTAL</t>
  </si>
  <si>
    <t>FEC.ktoe.CZ.ISI.BF_BOF.LIGHT.GENERIC.ELEC</t>
  </si>
  <si>
    <t>FEC.ktoe.CZ.ISI.BF_BOF.AIRCOMP.GENERIC.ELEC</t>
  </si>
  <si>
    <t>FEC.ktoe.CZ.ISI.BF_BOF.MOTOR.GENERIC.ELEC</t>
  </si>
  <si>
    <t>FEC.ktoe.CZ.ISI.BF_BOF.FANS.GENERIC.ELEC</t>
  </si>
  <si>
    <t>FEC.ktoe.CZ.ISI.BF_BOF.LOW_ENTH.TOTAL.TOTAL</t>
  </si>
  <si>
    <t>Diesel oil and liquid biofuels</t>
  </si>
  <si>
    <t>FEC.ktoe.CZ.ISI.BF_BOF.LOW_ENTH.THERM.DIESEL_LIQBIO</t>
  </si>
  <si>
    <t>Natural gas and biogas</t>
  </si>
  <si>
    <t>FEC.ktoe.CZ.ISI.BF_BOF.LOW_ENTH.THERM.NG_BIOGAS</t>
  </si>
  <si>
    <t>FEC.ktoe.CZ.ISI.BF_BOF.LOW_ENTH.THERM.SOLAR_GEO</t>
  </si>
  <si>
    <t>FEC.ktoe.CZ.ISI.BF_BOF.LOW_ENTH.HP.AMBIENT</t>
  </si>
  <si>
    <t>FEC.ktoe.CZ.ISI.BF_BOF.LOW_ENTH.THERM.ELEC</t>
  </si>
  <si>
    <t>Steel: Sinter/Pellet-making</t>
  </si>
  <si>
    <t>FEC.ktoe.CZ.ISI.BF_BOF.SINTERING.TOTAL.TOTAL</t>
  </si>
  <si>
    <t>FEC.ktoe.CZ.ISI.BF_BOF.SINTERING.THERM.NONCOKE_SOLIDS</t>
  </si>
  <si>
    <t>FEC.ktoe.CZ.ISI.BF_BOF.SINTERING.THERM.RFO</t>
  </si>
  <si>
    <t>FEC.ktoe.CZ.ISI.BF_BOF.SINTERING.THERM.NG_BIOGAS</t>
  </si>
  <si>
    <t>FEC.ktoe.CZ.ISI.BF_BOF.SINTERING.THERM.DERIVED</t>
  </si>
  <si>
    <t>FEC.ktoe.CZ.ISI.BF_BOF.SINTERING.THERM.ELEC</t>
  </si>
  <si>
    <t>Steel: Blast /Basic oxygen furnace</t>
  </si>
  <si>
    <t>FEC.ktoe.CZ.ISI.BF_BOF.BLAST_FURNACE.TOTAL.TOTAL</t>
  </si>
  <si>
    <t>FEC.ktoe.CZ.ISI.BF_BOF.BLAST_FURNACE.THERM.NONCOKE_SOLIDS</t>
  </si>
  <si>
    <t>FEC.ktoe.CZ.ISI.BF_BOF.BLAST_FURNACE.THERM.COKE</t>
  </si>
  <si>
    <t>FEC.ktoe.CZ.ISI.BF_BOF.BLAST_FURNACE.THERM.RFO</t>
  </si>
  <si>
    <t>FEC.ktoe.CZ.ISI.BF_BOF.BLAST_FURNACE.THERM.NG_BIOGAS</t>
  </si>
  <si>
    <t>FEC.ktoe.CZ.ISI.BF_BOF.BLAST_FURNACE.THERM.DERIVED</t>
  </si>
  <si>
    <t>Steel: Furnaces, refining and rolling</t>
  </si>
  <si>
    <t>FEC.ktoe.CZ.ISI.BF_BOF.REFINING.TOTAL.TOTAL</t>
  </si>
  <si>
    <t>Steel: Furnaces, refining and rolling - Thermal</t>
  </si>
  <si>
    <t>FEC.ktoe.CZ.ISI.BF_BOF.REFINING.THERM.TOTAL</t>
  </si>
  <si>
    <t>FEC.ktoe.CZ.ISI.BF_BOF.REFINING.THERM.LPG</t>
  </si>
  <si>
    <t>FEC.ktoe.CZ.ISI.BF_BOF.REFINING.THERM.DIESEL_LIQBIO</t>
  </si>
  <si>
    <t>FEC.ktoe.CZ.ISI.BF_BOF.REFINING.THERM.RFO</t>
  </si>
  <si>
    <t>FEC.ktoe.CZ.ISI.BF_BOF.REFINING.THERM.NG_BIOGAS</t>
  </si>
  <si>
    <t>Steel: Furnaces, refining and rolling - Electric</t>
  </si>
  <si>
    <t>FEC.ktoe.CZ.ISI.BF_BOF.REFINING.ELEC.ELEC</t>
  </si>
  <si>
    <t>Steel: Product finishing</t>
  </si>
  <si>
    <t>Steel: Product finishing - Thermal</t>
  </si>
  <si>
    <t>FEC.ktoe.CZ.ISI.BF_BOF.FINISHING.THERM.TOTAL</t>
  </si>
  <si>
    <t>FEC.ktoe.CZ.ISI.BF_BOF.FINISHING.THERM.LPG</t>
  </si>
  <si>
    <t>FEC.ktoe.CZ.ISI.BF_BOF.FINISHING.THERM.DIESEL_LIQBIO</t>
  </si>
  <si>
    <t>FEC.ktoe.CZ.ISI.BF_BOF.FINISHING.THERM.NG_BIOGAS</t>
  </si>
  <si>
    <t>Steel: Product finishing - Steam</t>
  </si>
  <si>
    <t>FEC.ktoe.CZ.ISI.BF_BOF.FINISHING_STEAM.TOTAL.TOTAL</t>
  </si>
  <si>
    <t>FEC.ktoe.CZ.ISI.BF_BOF.FINISHING_STEAM.STEAM.NONCOKE_SOLIDS</t>
  </si>
  <si>
    <t>FEC.ktoe.CZ.ISI.BF_BOF.FINISHING_STEAM.STEAM.RFG</t>
  </si>
  <si>
    <t>FEC.ktoe.CZ.ISI.BF_BOF.FINISHING_STEAM.STEAM.LPG</t>
  </si>
  <si>
    <t>FEC.ktoe.CZ.ISI.BF_BOF.FINISHING_STEAM.STEAM.DIESEL_LIQBIO</t>
  </si>
  <si>
    <t>FEC.ktoe.CZ.ISI.BF_BOF.FINISHING_STEAM.STEAM.RFO</t>
  </si>
  <si>
    <t>FEC.ktoe.CZ.ISI.BF_BOF.FINISHING_STEAM.STEAM.OTHER</t>
  </si>
  <si>
    <t>FEC.ktoe.CZ.ISI.BF_BOF.FINISHING_STEAM.STEAM.NG_BIOGAS</t>
  </si>
  <si>
    <t>FEC.ktoe.CZ.ISI.BF_BOF.FINISHING_STEAM.STEAM.DERIVED</t>
  </si>
  <si>
    <t>FEC.ktoe.CZ.ISI.BF_BOF.FINISHING_STEAM.STEAM.BIOMASS_WASTE</t>
  </si>
  <si>
    <t>FEC.ktoe.CZ.ISI.BF_BOF.FINISHING_STEAM.STEAM.STEAM_DISTR</t>
  </si>
  <si>
    <t>Steel: Product finishing - Electric</t>
  </si>
  <si>
    <t>FEC.ktoe.CZ.ISI.BF_BOF.FINISHING.ELEC.ELEC</t>
  </si>
  <si>
    <t>FEC.ktoe.CZ.ISI.EAF.TOTAL.TOTAL.TOTAL</t>
  </si>
  <si>
    <t>FEC.ktoe.CZ.ISI.EAF.LIGHT.GENERIC.ELEC</t>
  </si>
  <si>
    <t>FEC.ktoe.CZ.ISI.EAF.AIRCOMP.GENERIC.ELEC</t>
  </si>
  <si>
    <t>FEC.ktoe.CZ.ISI.EAF.MOTOR.GENERIC.ELEC</t>
  </si>
  <si>
    <t>FEC.ktoe.CZ.ISI.EAF.FANS.GENERIC.ELEC</t>
  </si>
  <si>
    <t>FEC.ktoe.CZ.ISI.EAF.LOW_ENTH.TOTAL.TOTAL</t>
  </si>
  <si>
    <t>FEC.ktoe.CZ.ISI.EAF.LOW_ENTH.THERM.DIESEL_LIQBIO</t>
  </si>
  <si>
    <t>FEC.ktoe.CZ.ISI.EAF.LOW_ENTH.THERM.NG_BIOGAS</t>
  </si>
  <si>
    <t>FEC.ktoe.CZ.ISI.EAF.LOW_ENTH.THERM.SOLAR_GEO</t>
  </si>
  <si>
    <t>FEC.ktoe.CZ.ISI.EAF.LOW_ENTH.HP.AMBIENT</t>
  </si>
  <si>
    <t>FEC.ktoe.CZ.ISI.EAF.LOW_ENTH.THERM.ELEC</t>
  </si>
  <si>
    <t>Steel: Smelters</t>
  </si>
  <si>
    <t>FEC.ktoe.CZ.ISI.EAF.SMELTING.TOTAL.TOTAL</t>
  </si>
  <si>
    <t>FEC.ktoe.CZ.ISI.EAF.SMELTING.THERM.NONCOKE_SOLIDS</t>
  </si>
  <si>
    <t>FEC.ktoe.CZ.ISI.EAF.SMELTING.THERM.RFO</t>
  </si>
  <si>
    <t>FEC.ktoe.CZ.ISI.EAF.SMELTING.THERM.NG_BIOGAS</t>
  </si>
  <si>
    <t>FEC.ktoe.CZ.ISI.EAF.SMELTING.THERM.DERIVED</t>
  </si>
  <si>
    <t>Steel: Electric arc</t>
  </si>
  <si>
    <t>FEC.ktoe.CZ.ISI.EAF.ARC_FURNACE.ELEC.ELEC</t>
  </si>
  <si>
    <t>FEC.ktoe.CZ.ISI.EAF.REFINING.TOTAL.TOTAL</t>
  </si>
  <si>
    <t>FEC.ktoe.CZ.ISI.EAF.REFINING.THERM.TOTAL</t>
  </si>
  <si>
    <t>FEC.ktoe.CZ.ISI.EAF.REFINING.THERM.LPG</t>
  </si>
  <si>
    <t>FEC.ktoe.CZ.ISI.EAF.REFINING.THERM.DIESEL_LIQBIO</t>
  </si>
  <si>
    <t>FEC.ktoe.CZ.ISI.EAF.REFINING.THERM.RFO</t>
  </si>
  <si>
    <t>FEC.ktoe.CZ.ISI.EAF.REFINING.THERM.NG_BIOGAS</t>
  </si>
  <si>
    <t>FEC.ktoe.CZ.ISI.EAF.REFINING.ELEC.ELEC</t>
  </si>
  <si>
    <t>FEC.ktoe.CZ.ISI.EAF.FINISHING.THERM.TOTAL</t>
  </si>
  <si>
    <t>FEC.ktoe.CZ.ISI.EAF.FINISHING.THERM.LPG</t>
  </si>
  <si>
    <t>FEC.ktoe.CZ.ISI.EAF.FINISHING.THERM.DIESEL_LIQBIO</t>
  </si>
  <si>
    <t>FEC.ktoe.CZ.ISI.EAF.FINISHING.THERM.NG_BIOGAS</t>
  </si>
  <si>
    <t>FEC.ktoe.CZ.ISI.EAF.FINISHING_STEAM.TOTAL.TOTAL</t>
  </si>
  <si>
    <t>FEC.ktoe.CZ.ISI.EAF.FINISHING_STEAM.STEAM.NONCOKE_SOLIDS</t>
  </si>
  <si>
    <t>FEC.ktoe.CZ.ISI.EAF.FINISHING_STEAM.STEAM.RFG</t>
  </si>
  <si>
    <t>FEC.ktoe.CZ.ISI.EAF.FINISHING_STEAM.STEAM.LPG</t>
  </si>
  <si>
    <t>FEC.ktoe.CZ.ISI.EAF.FINISHING_STEAM.STEAM.DIESEL_LIQBIO</t>
  </si>
  <si>
    <t>FEC.ktoe.CZ.ISI.EAF.FINISHING_STEAM.STEAM.RFO</t>
  </si>
  <si>
    <t>FEC.ktoe.CZ.ISI.EAF.FINISHING_STEAM.STEAM.OTHER</t>
  </si>
  <si>
    <t>FEC.ktoe.CZ.ISI.EAF.FINISHING_STEAM.STEAM.NG_BIOGAS</t>
  </si>
  <si>
    <t>FEC.ktoe.CZ.ISI.EAF.FINISHING_STEAM.STEAM.DERIVED</t>
  </si>
  <si>
    <t>FEC.ktoe.CZ.ISI.EAF.FINISHING_STEAM.STEAM.BIOMASS_WASTE</t>
  </si>
  <si>
    <t>FEC.ktoe.CZ.ISI.EAF.FINISHING_STEAM.STEAM.STEAM_DISTR</t>
  </si>
  <si>
    <t>FEC.ktoe.CZ.ISI.EAF.FINISHING.ELEC.ELEC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</si>
  <si>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</si>
  <si>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</si>
  <si>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</si>
  <si>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UED.ktoe.CZ.ISI.BF_BOF.TOTAL.TOTAL.TOTAL</t>
  </si>
  <si>
    <t>UED.ktoe.CZ.ISI.BF_BOF.LIGHT.GENERIC.ELEC</t>
  </si>
  <si>
    <t>UED.ktoe.CZ.ISI.BF_BOF.AIRCOMP.GENERIC.ELEC</t>
  </si>
  <si>
    <t>UED.ktoe.CZ.ISI.BF_BOF.MOTOR.GENERIC.ELEC</t>
  </si>
  <si>
    <t>UED.ktoe.CZ.ISI.BF_BOF.FANS.GENERIC.ELEC</t>
  </si>
  <si>
    <t>UED.ktoe.CZ.ISI.BF_BOF.LOW_ENTH.TOTAL.TOTAL</t>
  </si>
  <si>
    <t>UED.ktoe.CZ.ISI.BF_BOF.LOW_ENTH.THERM.DIESEL_LIQBIO</t>
  </si>
  <si>
    <t>UED.ktoe.CZ.ISI.BF_BOF.LOW_ENTH.THERM.NG_BIOGAS</t>
  </si>
  <si>
    <t>UED.ktoe.CZ.ISI.BF_BOF.LOW_ENTH.THERM.SOLAR_GEO</t>
  </si>
  <si>
    <t>UED.ktoe.CZ.ISI.BF_BOF.LOW_ENTH.HP.AMBIENT</t>
  </si>
  <si>
    <t>UED.ktoe.CZ.ISI.BF_BOF.LOW_ENTH.THERM.ELEC</t>
  </si>
  <si>
    <t>UED.ktoe.CZ.ISI.BF_BOF.SINTERING.TOTAL.TOTAL</t>
  </si>
  <si>
    <t>UED.ktoe.CZ.ISI.BF_BOF.SINTERING.THERM.NONCOKE_SOLIDS</t>
  </si>
  <si>
    <t>UED.ktoe.CZ.ISI.BF_BOF.SINTERING.THERM.RFO</t>
  </si>
  <si>
    <t>UED.ktoe.CZ.ISI.BF_BOF.SINTERING.THERM.NG_BIOGAS</t>
  </si>
  <si>
    <t>UED.ktoe.CZ.ISI.BF_BOF.SINTERING.THERM.DERIVED</t>
  </si>
  <si>
    <t>UED.ktoe.CZ.ISI.BF_BOF.SINTERING.THERM.ELEC</t>
  </si>
  <si>
    <t>UED.ktoe.CZ.ISI.BF_BOF.BLAST_FURNACE.TOTAL.TOTAL</t>
  </si>
  <si>
    <t>UED.ktoe.CZ.ISI.BF_BOF.BLAST_FURNACE.THERM.NONCOKE_SOLIDS</t>
  </si>
  <si>
    <t>UED.ktoe.CZ.ISI.BF_BOF.BLAST_FURNACE.THERM.COKE</t>
  </si>
  <si>
    <t>UED.ktoe.CZ.ISI.BF_BOF.BLAST_FURNACE.THERM.RFO</t>
  </si>
  <si>
    <t>UED.ktoe.CZ.ISI.BF_BOF.BLAST_FURNACE.THERM.NG_BIOGAS</t>
  </si>
  <si>
    <t>UED.ktoe.CZ.ISI.BF_BOF.BLAST_FURNACE.THERM.DERIVED</t>
  </si>
  <si>
    <t>UED.ktoe.CZ.ISI.BF_BOF.REFINING.TOTAL.TOTAL</t>
  </si>
  <si>
    <t>UED.ktoe.CZ.ISI.BF_BOF.REFINING.THERM.TOTAL</t>
  </si>
  <si>
    <t>UED.ktoe.CZ.ISI.BF_BOF.REFINING.THERM.LPG</t>
  </si>
  <si>
    <t>UED.ktoe.CZ.ISI.BF_BOF.REFINING.THERM.DIESEL_LIQBIO</t>
  </si>
  <si>
    <t>UED.ktoe.CZ.ISI.BF_BOF.REFINING.THERM.RFO</t>
  </si>
  <si>
    <t>UED.ktoe.CZ.ISI.BF_BOF.REFINING.THERM.NG_BIOGAS</t>
  </si>
  <si>
    <t>UED.ktoe.CZ.ISI.BF_BOF.REFINING.ELEC.ELEC</t>
  </si>
  <si>
    <t>UED.ktoe.CZ.ISI.BF_BOF.FINISHING.THERM.TOTAL</t>
  </si>
  <si>
    <t>UED.ktoe.CZ.ISI.BF_BOF.FINISHING.THERM.LPG</t>
  </si>
  <si>
    <t>UED.ktoe.CZ.ISI.BF_BOF.FINISHING.THERM.DIESEL_LIQBIO</t>
  </si>
  <si>
    <t>UED.ktoe.CZ.ISI.BF_BOF.FINISHING.THERM.NG_BIOGAS</t>
  </si>
  <si>
    <t>UED.ktoe.CZ.ISI.BF_BOF.FINISHING_STEAM.TOTAL.TOTAL</t>
  </si>
  <si>
    <t>UED.ktoe.CZ.ISI.BF_BOF.FINISHING_STEAM.STEAM.NONCOKE_SOLIDS</t>
  </si>
  <si>
    <t>UED.ktoe.CZ.ISI.BF_BOF.FINISHING_STEAM.STEAM.RFG</t>
  </si>
  <si>
    <t>UED.ktoe.CZ.ISI.BF_BOF.FINISHING_STEAM.STEAM.LPG</t>
  </si>
  <si>
    <t>UED.ktoe.CZ.ISI.BF_BOF.FINISHING_STEAM.STEAM.DIESEL_LIQBIO</t>
  </si>
  <si>
    <t>UED.ktoe.CZ.ISI.BF_BOF.FINISHING_STEAM.STEAM.RFO</t>
  </si>
  <si>
    <t>UED.ktoe.CZ.ISI.BF_BOF.FINISHING_STEAM.STEAM.OTHER</t>
  </si>
  <si>
    <t>UED.ktoe.CZ.ISI.BF_BOF.FINISHING_STEAM.STEAM.NG_BIOGAS</t>
  </si>
  <si>
    <t>UED.ktoe.CZ.ISI.BF_BOF.FINISHING_STEAM.STEAM.DERIVED</t>
  </si>
  <si>
    <t>UED.ktoe.CZ.ISI.BF_BOF.FINISHING_STEAM.STEAM.BIOMASS_WASTE</t>
  </si>
  <si>
    <t>UED.ktoe.CZ.ISI.BF_BOF.FINISHING_STEAM.STEAM.STEAM_DISTR</t>
  </si>
  <si>
    <t>UED.ktoe.CZ.ISI.BF_BOF.FINISHING.ELEC.ELEC</t>
  </si>
  <si>
    <t>UED.ktoe.CZ.ISI.EAF.TOTAL.TOTAL.TOTAL</t>
  </si>
  <si>
    <t>UED.ktoe.CZ.ISI.EAF.LIGHT.GENERIC.ELEC</t>
  </si>
  <si>
    <t>UED.ktoe.CZ.ISI.EAF.AIRCOMP.GENERIC.ELEC</t>
  </si>
  <si>
    <t>UED.ktoe.CZ.ISI.EAF.MOTOR.GENERIC.ELEC</t>
  </si>
  <si>
    <t>UED.ktoe.CZ.ISI.EAF.FANS.GENERIC.ELEC</t>
  </si>
  <si>
    <t>UED.ktoe.CZ.ISI.EAF.LOW_ENTH.TOTAL.TOTAL</t>
  </si>
  <si>
    <t>UED.ktoe.CZ.ISI.EAF.LOW_ENTH.THERM.DIESEL_LIQBIO</t>
  </si>
  <si>
    <t>UED.ktoe.CZ.ISI.EAF.LOW_ENTH.THERM.NG_BIOGAS</t>
  </si>
  <si>
    <t>UED.ktoe.CZ.ISI.EAF.LOW_ENTH.THERM.SOLAR_GEO</t>
  </si>
  <si>
    <t>UED.ktoe.CZ.ISI.EAF.LOW_ENTH.HP.AMBIENT</t>
  </si>
  <si>
    <t>UED.ktoe.CZ.ISI.EAF.LOW_ENTH.THERM.ELEC</t>
  </si>
  <si>
    <t>UED.ktoe.CZ.ISI.EAF.SMELTING.TOTAL.TOTAL</t>
  </si>
  <si>
    <t>UED.ktoe.CZ.ISI.EAF.SMELTING.THERM.NONCOKE_SOLIDS</t>
  </si>
  <si>
    <t>UED.ktoe.CZ.ISI.EAF.SMELTING.THERM.RFO</t>
  </si>
  <si>
    <t>UED.ktoe.CZ.ISI.EAF.SMELTING.THERM.NG_BIOGAS</t>
  </si>
  <si>
    <t>UED.ktoe.CZ.ISI.EAF.SMELTING.THERM.DERIVED</t>
  </si>
  <si>
    <t>UED.ktoe.CZ.ISI.EAF.ARC_FURNACE.ELEC.ELEC</t>
  </si>
  <si>
    <t>UED.ktoe.CZ.ISI.EAF.REFINING.TOTAL.TOTAL</t>
  </si>
  <si>
    <t>UED.ktoe.CZ.ISI.EAF.REFINING.THERM.TOTAL</t>
  </si>
  <si>
    <t>UED.ktoe.CZ.ISI.EAF.REFINING.THERM.LPG</t>
  </si>
  <si>
    <t>UED.ktoe.CZ.ISI.EAF.REFINING.THERM.DIESEL_LIQBIO</t>
  </si>
  <si>
    <t>UED.ktoe.CZ.ISI.EAF.REFINING.THERM.RFO</t>
  </si>
  <si>
    <t>UED.ktoe.CZ.ISI.EAF.REFINING.THERM.NG_BIOGAS</t>
  </si>
  <si>
    <t>UED.ktoe.CZ.ISI.EAF.REFINING.ELEC.ELEC</t>
  </si>
  <si>
    <t>UED.ktoe.CZ.ISI.EAF.FINISHING.THERM.TOTAL</t>
  </si>
  <si>
    <t>UED.ktoe.CZ.ISI.EAF.FINISHING.THERM.LPG</t>
  </si>
  <si>
    <t>UED.ktoe.CZ.ISI.EAF.FINISHING.THERM.DIESEL_LIQBIO</t>
  </si>
  <si>
    <t>UED.ktoe.CZ.ISI.EAF.FINISHING.THERM.NG_BIOGAS</t>
  </si>
  <si>
    <t>UED.ktoe.CZ.ISI.EAF.FINISHING_STEAM.TOTAL.TOTAL</t>
  </si>
  <si>
    <t>UED.ktoe.CZ.ISI.EAF.FINISHING_STEAM.STEAM.NONCOKE_SOLIDS</t>
  </si>
  <si>
    <t>UED.ktoe.CZ.ISI.EAF.FINISHING_STEAM.STEAM.RFG</t>
  </si>
  <si>
    <t>UED.ktoe.CZ.ISI.EAF.FINISHING_STEAM.STEAM.LPG</t>
  </si>
  <si>
    <t>UED.ktoe.CZ.ISI.EAF.FINISHING_STEAM.STEAM.DIESEL_LIQBIO</t>
  </si>
  <si>
    <t>UED.ktoe.CZ.ISI.EAF.FINISHING_STEAM.STEAM.RFO</t>
  </si>
  <si>
    <t>UED.ktoe.CZ.ISI.EAF.FINISHING_STEAM.STEAM.OTHER</t>
  </si>
  <si>
    <t>UED.ktoe.CZ.ISI.EAF.FINISHING_STEAM.STEAM.NG_BIOGAS</t>
  </si>
  <si>
    <t>UED.ktoe.CZ.ISI.EAF.FINISHING_STEAM.STEAM.DERIVED</t>
  </si>
  <si>
    <t>UED.ktoe.CZ.ISI.EAF.FINISHING_STEAM.STEAM.BIOMASS_WASTE</t>
  </si>
  <si>
    <t>UED.ktoe.CZ.ISI.EAF.FINISHING_STEAM.STEAM.STEAM_DISTR</t>
  </si>
  <si>
    <t>UED.ktoe.CZ.ISI.EAF.FINISHING.ELEC.ELEC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</si>
  <si>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</si>
  <si>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</si>
  <si>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</si>
  <si>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FUEL_EMI.ktCO2.CZ.ISI.BF_BOF.LIGHT.GENERIC.ELEC</t>
  </si>
  <si>
    <t>FUEL_EMI.ktCO2.CZ.ISI.BF_BOF.AIRCOMP.GENERIC.ELEC</t>
  </si>
  <si>
    <t>FUEL_EMI.ktCO2.CZ.ISI.BF_BOF.MOTOR.GENERIC.ELEC</t>
  </si>
  <si>
    <t>FUEL_EMI.ktCO2.CZ.ISI.BF_BOF.FANS.GENERIC.ELEC</t>
  </si>
  <si>
    <t>FUEL_EMI.ktCO2.CZ.ISI.BF_BOF.LOW_ENTH.TOTAL.TOTAL</t>
  </si>
  <si>
    <t>FUEL_EMI.ktCO2.CZ.ISI.BF_BOF.LOW_ENTH.THERM.DIESEL_LIQBIO</t>
  </si>
  <si>
    <t>FUEL_EMI.ktCO2.CZ.ISI.BF_BOF.LOW_ENTH.THERM.NG_BIOGAS</t>
  </si>
  <si>
    <t>FUEL_EMI.ktCO2.CZ.ISI.BF_BOF.LOW_ENTH.THERM.SOLAR_GEO</t>
  </si>
  <si>
    <t>FUEL_EMI.ktCO2.CZ.ISI.BF_BOF.LOW_ENTH.HP.AMBIENT</t>
  </si>
  <si>
    <t>FUEL_EMI.ktCO2.CZ.ISI.BF_BOF.LOW_ENTH.THERM.ELEC</t>
  </si>
  <si>
    <t>FUEL_EMI.ktCO2.CZ.ISI.BF_BOF.SINTERING.TOTAL.TOTAL</t>
  </si>
  <si>
    <t>FUEL_EMI.ktCO2.CZ.ISI.BF_BOF.SINTERING.THERM.NONCOKE_SOLIDS</t>
  </si>
  <si>
    <t>FUEL_EMI.ktCO2.CZ.ISI.BF_BOF.SINTERING.THERM.RFO</t>
  </si>
  <si>
    <t>FUEL_EMI.ktCO2.CZ.ISI.BF_BOF.SINTERING.THERM.NG_BIOGAS</t>
  </si>
  <si>
    <t>FUEL_EMI.ktCO2.CZ.ISI.BF_BOF.SINTERING.THERM.DERIVED</t>
  </si>
  <si>
    <t>FUEL_EMI.ktCO2.CZ.ISI.BF_BOF.SINTERING.THERM.ELEC</t>
  </si>
  <si>
    <t>FUEL_EMI.ktCO2.CZ.ISI.BF_BOF.BLAST_FURNACE.TOTAL.TOTAL</t>
  </si>
  <si>
    <t>FUEL_EMI.ktCO2.CZ.ISI.BF_BOF.BLAST_FURNACE.THERM.NONCOKE_SOLIDS</t>
  </si>
  <si>
    <t>FUEL_EMI.ktCO2.CZ.ISI.BF_BOF.BLAST_FURNACE.THERM.COKE</t>
  </si>
  <si>
    <t>FUEL_EMI.ktCO2.CZ.ISI.BF_BOF.BLAST_FURNACE.THERM.RFO</t>
  </si>
  <si>
    <t>FUEL_EMI.ktCO2.CZ.ISI.BF_BOF.BLAST_FURNACE.THERM.NG_BIOGAS</t>
  </si>
  <si>
    <t>FUEL_EMI.ktCO2.CZ.ISI.BF_BOF.BLAST_FURNACE.THERM.DERIVED</t>
  </si>
  <si>
    <t>FUEL_EMI.ktCO2.CZ.ISI.BF_BOF.REFINING.TOTAL.TOTAL</t>
  </si>
  <si>
    <t>FUEL_EMI.ktCO2.CZ.ISI.BF_BOF.REFINING.THERM.TOTAL</t>
  </si>
  <si>
    <t>FUEL_EMI.ktCO2.CZ.ISI.BF_BOF.REFINING.THERM.LPG</t>
  </si>
  <si>
    <t>FUEL_EMI.ktCO2.CZ.ISI.BF_BOF.REFINING.THERM.DIESEL_LIQBIO</t>
  </si>
  <si>
    <t>FUEL_EMI.ktCO2.CZ.ISI.BF_BOF.REFINING.THERM.RFO</t>
  </si>
  <si>
    <t>FUEL_EMI.ktCO2.CZ.ISI.BF_BOF.REFINING.THERM.NG_BIOGAS</t>
  </si>
  <si>
    <t>FUEL_EMI.ktCO2.CZ.ISI.BF_BOF.REFINING.ELEC.ELEC</t>
  </si>
  <si>
    <t>FUEL_EMI.ktCO2.CZ.ISI.BF_BOF.FINISHING.THERM.TOTAL</t>
  </si>
  <si>
    <t>FUEL_EMI.ktCO2.CZ.ISI.BF_BOF.FINISHING.THERM.LPG</t>
  </si>
  <si>
    <t>FUEL_EMI.ktCO2.CZ.ISI.BF_BOF.FINISHING.THERM.DIESEL_LIQBIO</t>
  </si>
  <si>
    <t>FUEL_EMI.ktCO2.CZ.ISI.BF_BOF.FINISHING.THERM.NG_BIOGAS</t>
  </si>
  <si>
    <t>FUEL_EMI.ktCO2.CZ.ISI.BF_BOF.FINISHING_STEAM.TOTAL.TOTAL</t>
  </si>
  <si>
    <t>FUEL_EMI.ktCO2.CZ.ISI.BF_BOF.FINISHING_STEAM.STEAM.NONCOKE_SOLIDS</t>
  </si>
  <si>
    <t>FUEL_EMI.ktCO2.CZ.ISI.BF_BOF.FINISHING_STEAM.STEAM.RFG</t>
  </si>
  <si>
    <t>FUEL_EMI.ktCO2.CZ.ISI.BF_BOF.FINISHING_STEAM.STEAM.LPG</t>
  </si>
  <si>
    <t>FUEL_EMI.ktCO2.CZ.ISI.BF_BOF.FINISHING_STEAM.STEAM.DIESEL_LIQBIO</t>
  </si>
  <si>
    <t>FUEL_EMI.ktCO2.CZ.ISI.BF_BOF.FINISHING_STEAM.STEAM.RFO</t>
  </si>
  <si>
    <t>FUEL_EMI.ktCO2.CZ.ISI.BF_BOF.FINISHING_STEAM.STEAM.OTHER</t>
  </si>
  <si>
    <t>FUEL_EMI.ktCO2.CZ.ISI.BF_BOF.FINISHING_STEAM.STEAM.NG_BIOGAS</t>
  </si>
  <si>
    <t>FUEL_EMI.ktCO2.CZ.ISI.BF_BOF.FINISHING_STEAM.STEAM.DERIVED</t>
  </si>
  <si>
    <t>FUEL_EMI.ktCO2.CZ.ISI.BF_BOF.FINISHING_STEAM.STEAM.BIOMASS_WASTE</t>
  </si>
  <si>
    <t>FUEL_EMI.ktCO2.CZ.ISI.BF_BOF.FINISHING_STEAM.STEAM.STEAM_DISTR</t>
  </si>
  <si>
    <t>FUEL_EMI.ktCO2.CZ.ISI.BF_BOF.FINISHING.ELEC.ELEC</t>
  </si>
  <si>
    <t>PROCESS_EMI.ktCO2.CZ.ISI.BF_BOF</t>
  </si>
  <si>
    <t>FUEL_EMI.ktCO2.CZ.ISI.EAF.LIGHT.GENERIC.ELEC</t>
  </si>
  <si>
    <t>FUEL_EMI.ktCO2.CZ.ISI.EAF.AIRCOMP.GENERIC.ELEC</t>
  </si>
  <si>
    <t>FUEL_EMI.ktCO2.CZ.ISI.EAF.MOTOR.GENERIC.ELEC</t>
  </si>
  <si>
    <t>FUEL_EMI.ktCO2.CZ.ISI.EAF.FANS.GENERIC.ELEC</t>
  </si>
  <si>
    <t>FUEL_EMI.ktCO2.CZ.ISI.EAF.LOW_ENTH.TOTAL.TOTAL</t>
  </si>
  <si>
    <t>FUEL_EMI.ktCO2.CZ.ISI.EAF.LOW_ENTH.THERM.DIESEL_LIQBIO</t>
  </si>
  <si>
    <t>FUEL_EMI.ktCO2.CZ.ISI.EAF.LOW_ENTH.THERM.NG_BIOGAS</t>
  </si>
  <si>
    <t>FUEL_EMI.ktCO2.CZ.ISI.EAF.LOW_ENTH.THERM.SOLAR_GEO</t>
  </si>
  <si>
    <t>FUEL_EMI.ktCO2.CZ.ISI.EAF.LOW_ENTH.HP.AMBIENT</t>
  </si>
  <si>
    <t>FUEL_EMI.ktCO2.CZ.ISI.EAF.LOW_ENTH.THERM.ELEC</t>
  </si>
  <si>
    <t>FUEL_EMI.ktCO2.CZ.ISI.EAF.SMELTING.TOTAL.TOTAL</t>
  </si>
  <si>
    <t>FUEL_EMI.ktCO2.CZ.ISI.EAF.SMELTING.THERM.NONCOKE_SOLIDS</t>
  </si>
  <si>
    <t>FUEL_EMI.ktCO2.CZ.ISI.EAF.SMELTING.THERM.RFO</t>
  </si>
  <si>
    <t>FUEL_EMI.ktCO2.CZ.ISI.EAF.SMELTING.THERM.NG_BIOGAS</t>
  </si>
  <si>
    <t>FUEL_EMI.ktCO2.CZ.ISI.EAF.SMELTING.THERM.DERIVED</t>
  </si>
  <si>
    <t>FUEL_EMI.ktCO2.CZ.ISI.EAF.ARC_FURNACE.ELEC.ELEC</t>
  </si>
  <si>
    <t>FUEL_EMI.ktCO2.CZ.ISI.EAF.REFINING.TOTAL.TOTAL</t>
  </si>
  <si>
    <t>FUEL_EMI.ktCO2.CZ.ISI.EAF.REFINING.THERM.TOTAL</t>
  </si>
  <si>
    <t>FUEL_EMI.ktCO2.CZ.ISI.EAF.REFINING.THERM.LPG</t>
  </si>
  <si>
    <t>FUEL_EMI.ktCO2.CZ.ISI.EAF.REFINING.THERM.DIESEL_LIQBIO</t>
  </si>
  <si>
    <t>FUEL_EMI.ktCO2.CZ.ISI.EAF.REFINING.THERM.RFO</t>
  </si>
  <si>
    <t>FUEL_EMI.ktCO2.CZ.ISI.EAF.REFINING.THERM.NG_BIOGAS</t>
  </si>
  <si>
    <t>FUEL_EMI.ktCO2.CZ.ISI.EAF.REFINING.ELEC.ELEC</t>
  </si>
  <si>
    <t>FUEL_EMI.ktCO2.CZ.ISI.EAF.FINISHING.THERM.TOTAL</t>
  </si>
  <si>
    <t>FUEL_EMI.ktCO2.CZ.ISI.EAF.FINISHING.THERM.LPG</t>
  </si>
  <si>
    <t>FUEL_EMI.ktCO2.CZ.ISI.EAF.FINISHING.THERM.DIESEL_LIQBIO</t>
  </si>
  <si>
    <t>FUEL_EMI.ktCO2.CZ.ISI.EAF.FINISHING.THERM.NG_BIOGAS</t>
  </si>
  <si>
    <t>FUEL_EMI.ktCO2.CZ.ISI.EAF.FINISHING_STEAM.TOTAL.TOTAL</t>
  </si>
  <si>
    <t>FUEL_EMI.ktCO2.CZ.ISI.EAF.FINISHING_STEAM.STEAM.NONCOKE_SOLIDS</t>
  </si>
  <si>
    <t>FUEL_EMI.ktCO2.CZ.ISI.EAF.FINISHING_STEAM.STEAM.RFG</t>
  </si>
  <si>
    <t>FUEL_EMI.ktCO2.CZ.ISI.EAF.FINISHING_STEAM.STEAM.LPG</t>
  </si>
  <si>
    <t>FUEL_EMI.ktCO2.CZ.ISI.EAF.FINISHING_STEAM.STEAM.DIESEL_LIQBIO</t>
  </si>
  <si>
    <t>FUEL_EMI.ktCO2.CZ.ISI.EAF.FINISHING_STEAM.STEAM.RFO</t>
  </si>
  <si>
    <t>FUEL_EMI.ktCO2.CZ.ISI.EAF.FINISHING_STEAM.STEAM.OTHER</t>
  </si>
  <si>
    <t>FUEL_EMI.ktCO2.CZ.ISI.EAF.FINISHING_STEAM.STEAM.NG_BIOGAS</t>
  </si>
  <si>
    <t>FUEL_EMI.ktCO2.CZ.ISI.EAF.FINISHING_STEAM.STEAM.DERIVED</t>
  </si>
  <si>
    <t>FUEL_EMI.ktCO2.CZ.ISI.EAF.FINISHING_STEAM.STEAM.BIOMASS_WASTE</t>
  </si>
  <si>
    <t>FUEL_EMI.ktCO2.CZ.ISI.EAF.FINISHING_STEAM.STEAM.STEAM_DISTR</t>
  </si>
  <si>
    <t>FUEL_EMI.ktCO2.CZ.ISI.EAF.FINISHING.ELEC.ELEC</t>
  </si>
  <si>
    <t>PROCESS_EMI.ktCO2.CZ.ISI.EAF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</si>
  <si>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</si>
  <si>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</si>
  <si>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</si>
  <si>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</si>
  <si>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VA.Meuro2015.CZ.NFM.ALUMINA</t>
  </si>
  <si>
    <t>VA.Meuro2015.CZ.NFM.PRIM_ALU</t>
  </si>
  <si>
    <t>VA.Meuro2015.CZ.NFM.SEC_ALU</t>
  </si>
  <si>
    <t>VA.Meuro2015.CZ.NFM.OTHER_NFM</t>
  </si>
  <si>
    <t>Physical output (kt)</t>
  </si>
  <si>
    <t>Alumina production (kt)</t>
  </si>
  <si>
    <t>OUTPUT.kt.CZ.NFM.ALUMINA</t>
  </si>
  <si>
    <t>Aluminium production (kt)</t>
  </si>
  <si>
    <t>OUTPUT.kt.CZ.NFM.PRIM_ALU</t>
  </si>
  <si>
    <t>OUTPUT.kt.CZ.NFM.SEC_ALU</t>
  </si>
  <si>
    <t>Other non-ferrous metals (kt lead eq.)</t>
  </si>
  <si>
    <t>OUTPUT.kt.CZ.NFM.OTHER_NFM</t>
  </si>
  <si>
    <t>Installed capacity (kt production)</t>
  </si>
  <si>
    <t>CAP.kt.CZ.NFM.ALUMINA</t>
  </si>
  <si>
    <t>CAP.kt.CZ.NFM.PRIM_ALU</t>
  </si>
  <si>
    <t>CAP.kt.CZ.NFM.SEC_ALU</t>
  </si>
  <si>
    <t>CAP.kt.CZ.NFM.OTHER_NFM</t>
  </si>
  <si>
    <t>Capacity investment (kt production)</t>
  </si>
  <si>
    <t>NEWCAP.kt.CZ.NFM.ALUMINA</t>
  </si>
  <si>
    <t>NEWCAP.kt.CZ.NFM.PRIM_ALU</t>
  </si>
  <si>
    <t>NEWCAP.kt.CZ.NFM.SEC_ALU</t>
  </si>
  <si>
    <t>NEWCAP.kt.CZ.NFM.OTHER_NFM</t>
  </si>
  <si>
    <t>Decommissioned capacity (kt production)</t>
  </si>
  <si>
    <t>Idle capacity (kt production)</t>
  </si>
  <si>
    <t>FEC.ktoe.CZ.NFM.TOTAL.TOTAL.TOTAL.TOTAL</t>
  </si>
  <si>
    <t>FEC.ktoe.CZ.NFM.TOTAL.TOTAL.TOTAL.SOLIDS</t>
  </si>
  <si>
    <t>FEC.ktoe.CZ.NFM.TOTAL.TOTAL.TOTAL.RFG</t>
  </si>
  <si>
    <t>FEC.ktoe.CZ.NFM.TOTAL.TOTAL.TOTAL.LPG</t>
  </si>
  <si>
    <t>FEC.ktoe.CZ.NFM.TOTAL.TOTAL.TOTAL.DIESEL</t>
  </si>
  <si>
    <t>FEC.ktoe.CZ.NFM.TOTAL.TOTAL.TOTAL.RFO</t>
  </si>
  <si>
    <t>FEC.ktoe.CZ.NFM.TOTAL.TOTAL.TOTAL.OTHER</t>
  </si>
  <si>
    <t>FEC.ktoe.CZ.NFM.TOTAL.TOTAL.TOTAL.NG</t>
  </si>
  <si>
    <t>FEC.ktoe.CZ.NFM.TOTAL.TOTAL.TOTAL.DERIVED</t>
  </si>
  <si>
    <t>FEC.ktoe.CZ.NFM.TOTAL.TOTAL.TOTAL.BIOMASS_WASTE</t>
  </si>
  <si>
    <t>FEC.ktoe.CZ.NFM.TOTAL.TOTAL.TOTAL.BIOGAS</t>
  </si>
  <si>
    <t>FEC.ktoe.CZ.NFM.TOTAL.TOTAL.TOTAL.LIQBIO</t>
  </si>
  <si>
    <t>FEC.ktoe.CZ.NFM.TOTAL.TOTAL.TOTAL.SOLAR</t>
  </si>
  <si>
    <t>FEC.ktoe.CZ.NFM.TOTAL.TOTAL.TOTAL.GEO</t>
  </si>
  <si>
    <t>FEC.ktoe.CZ.NFM.TOTAL.TOTAL.TOTAL.AMBIENT</t>
  </si>
  <si>
    <t>FEC.ktoe.CZ.NFM.TOTAL.TOTAL.TOTAL.STEAM_DISTR</t>
  </si>
  <si>
    <t>FEC.ktoe.CZ.NFM.TOTAL.TOTAL.TOTAL.ELEC</t>
  </si>
  <si>
    <t>FEC.ktoe.CZ.NFM.ALUMINA.TOTAL.TOTAL.TOTAL</t>
  </si>
  <si>
    <t>FEC.ktoe.CZ.NFM.ALUMINA.LIGHT.GENERIC.ELEC</t>
  </si>
  <si>
    <t>FEC.ktoe.CZ.NFM.ALUMINA.AIRCOMP.GENERIC.ELEC</t>
  </si>
  <si>
    <t>FEC.ktoe.CZ.NFM.ALUMINA.MOTOR.GENERIC.ELEC</t>
  </si>
  <si>
    <t>FEC.ktoe.CZ.NFM.ALUMINA.FANS.GENERIC.ELEC</t>
  </si>
  <si>
    <t>FEC.ktoe.CZ.NFM.ALUMINA.LOW_ENTH.TOTAL.TOTAL</t>
  </si>
  <si>
    <t>FEC.ktoe.CZ.NFM.ALUMINA.LOW_ENTH.THERM.DIESEL_LIQBIO</t>
  </si>
  <si>
    <t>FEC.ktoe.CZ.NFM.ALUMINA.LOW_ENTH.THERM.NG_BIOGAS</t>
  </si>
  <si>
    <t>FEC.ktoe.CZ.NFM.ALUMINA.LOW_ENTH.THERM.SOLAR_GEO</t>
  </si>
  <si>
    <t>FEC.ktoe.CZ.NFM.ALUMINA.LOW_ENTH.HP.AMBIENT</t>
  </si>
  <si>
    <t>FEC.ktoe.CZ.NFM.ALUMINA.LOW_ENTH.THERM.ELEC</t>
  </si>
  <si>
    <t>Alumina production: High-enthalpy heat</t>
  </si>
  <si>
    <t>FEC.ktoe.CZ.NFM.ALUMINA.A_PRODUCTION.TOTAL.TOTAL</t>
  </si>
  <si>
    <t>FEC.ktoe.CZ.NFM.ALUMINA.A_PRODUCTION.STEAM.SOLIDS</t>
  </si>
  <si>
    <t>FEC.ktoe.CZ.NFM.ALUMINA.A_PRODUCTION.STEAM.RFG</t>
  </si>
  <si>
    <t>FEC.ktoe.CZ.NFM.ALUMINA.A_PRODUCTION.STEAM.LPG</t>
  </si>
  <si>
    <t>FEC.ktoe.CZ.NFM.ALUMINA.A_PRODUCTION.STEAM.DIESEL_LIQBIO</t>
  </si>
  <si>
    <t>FEC.ktoe.CZ.NFM.ALUMINA.A_PRODUCTION.STEAM.RFO</t>
  </si>
  <si>
    <t>FEC.ktoe.CZ.NFM.ALUMINA.A_PRODUCTION.STEAM.OTHER</t>
  </si>
  <si>
    <t>FEC.ktoe.CZ.NFM.ALUMINA.A_PRODUCTION.STEAM.NG_BIOGAS</t>
  </si>
  <si>
    <t>FEC.ktoe.CZ.NFM.ALUMINA.A_PRODUCTION.STEAM.DERIVED</t>
  </si>
  <si>
    <t>FEC.ktoe.CZ.NFM.ALUMINA.A_PRODUCTION.STEAM.BIOMASS_WASTE</t>
  </si>
  <si>
    <t>FEC.ktoe.CZ.NFM.ALUMINA.A_PRODUCTION.STEAM.STEAM_DISTR</t>
  </si>
  <si>
    <t>Alumina production: Refining</t>
  </si>
  <si>
    <t>FEC.ktoe.CZ.NFM.ALUMINA.A_REFINING.TOTAL.TOTAL</t>
  </si>
  <si>
    <t>FEC.ktoe.CZ.NFM.ALUMINA.A_REFINING.THERM.LPG</t>
  </si>
  <si>
    <t>FEC.ktoe.CZ.NFM.ALUMINA.A_REFINING.THERM.DIESEL_LIQBIO</t>
  </si>
  <si>
    <t>FEC.ktoe.CZ.NFM.ALUMINA.A_REFINING.THERM.RFO</t>
  </si>
  <si>
    <t>FEC.ktoe.CZ.NFM.ALUMINA.A_REFINING.THERM.NG_BIOGAS</t>
  </si>
  <si>
    <t>FEC.ktoe.CZ.NFM.ALUMINA.A_REFINING.THERM.ELEC</t>
  </si>
  <si>
    <t>FEC.ktoe.CZ.NFM.PRIM_ALU.TOTAL.TOTAL.TOTAL</t>
  </si>
  <si>
    <t>FEC.ktoe.CZ.NFM.PRIM_ALU.LIGHT.GENERIC.ELEC</t>
  </si>
  <si>
    <t>FEC.ktoe.CZ.NFM.PRIM_ALU.AIRCOMP.GENERIC.ELEC</t>
  </si>
  <si>
    <t>FEC.ktoe.CZ.NFM.PRIM_ALU.MOTOR.GENERIC.ELEC</t>
  </si>
  <si>
    <t>FEC.ktoe.CZ.NFM.PRIM_ALU.FANS.GENERIC.ELEC</t>
  </si>
  <si>
    <t>FEC.ktoe.CZ.NFM.PRIM_ALU.LOW_ENTH.TOTAL.TOTAL</t>
  </si>
  <si>
    <t>FEC.ktoe.CZ.NFM.PRIM_ALU.LOW_ENTH.THERM.DIESEL_LIQBIO</t>
  </si>
  <si>
    <t>FEC.ktoe.CZ.NFM.PRIM_ALU.LOW_ENTH.THERM.NG_BIOGAS</t>
  </si>
  <si>
    <t>FEC.ktoe.CZ.NFM.PRIM_ALU.LOW_ENTH.THERM.SOLAR_GEO</t>
  </si>
  <si>
    <t>FEC.ktoe.CZ.NFM.PRIM_ALU.LOW_ENTH.HP.AMBIENT</t>
  </si>
  <si>
    <t>FEC.ktoe.CZ.NFM.PRIM_ALU.LOW_ENTH.THERM.ELEC</t>
  </si>
  <si>
    <t>Aluminium electrolysis (smelting)</t>
  </si>
  <si>
    <t>FEC.ktoe.CZ.NFM.PRIM_ALU.SMELTING.ELEC.ELEC</t>
  </si>
  <si>
    <t>Aluminium processing  (metallurgy e.g. cast house, reheating)</t>
  </si>
  <si>
    <t>FEC.ktoe.CZ.NFM.PRIM_ALU.PROCESSING.TOTAL.TOTAL</t>
  </si>
  <si>
    <t>Aluminium processing - Thermal</t>
  </si>
  <si>
    <t>FEC.ktoe.CZ.NFM.PRIM_ALU.PROCESSING.THERM.TOTAL</t>
  </si>
  <si>
    <t>FEC.ktoe.CZ.NFM.PRIM_ALU.PROCESSING.THERM.LPG</t>
  </si>
  <si>
    <t>FEC.ktoe.CZ.NFM.PRIM_ALU.PROCESSING.THERM.DIESEL_LIQBIO</t>
  </si>
  <si>
    <t>FEC.ktoe.CZ.NFM.PRIM_ALU.PROCESSING.THERM.RFO</t>
  </si>
  <si>
    <t>FEC.ktoe.CZ.NFM.PRIM_ALU.PROCESSING.THERM.NG_BIOGAS</t>
  </si>
  <si>
    <t>Aluminium processing - Electric</t>
  </si>
  <si>
    <t>FEC.ktoe.CZ.NFM.PRIM_ALU.PROCESSING.ELEC.ELEC</t>
  </si>
  <si>
    <t>Aluminium finishing</t>
  </si>
  <si>
    <t>Aluminium finishing - Thermal</t>
  </si>
  <si>
    <t>FEC.ktoe.CZ.NFM.PRIM_ALU.FINISHING.THERM.TOTAL</t>
  </si>
  <si>
    <t>FEC.ktoe.CZ.NFM.PRIM_ALU.FINISHING.THERM.LPG</t>
  </si>
  <si>
    <t>FEC.ktoe.CZ.NFM.PRIM_ALU.FINISHING.THERM.DIESEL_LIQBIO</t>
  </si>
  <si>
    <t>FEC.ktoe.CZ.NFM.PRIM_ALU.FINISHING.THERM.NG_BIOGAS</t>
  </si>
  <si>
    <t>Aluminium finishing - Steam</t>
  </si>
  <si>
    <t>FEC.ktoe.CZ.NFM.PRIM_ALU.FINISHING_STEAM.TOTAL.TOTAL</t>
  </si>
  <si>
    <t>FEC.ktoe.CZ.NFM.PRIM_ALU.FINISHING_STEAM.STEAM.SOLIDS</t>
  </si>
  <si>
    <t>FEC.ktoe.CZ.NFM.PRIM_ALU.FINISHING_STEAM.STEAM.RFG</t>
  </si>
  <si>
    <t>FEC.ktoe.CZ.NFM.PRIM_ALU.FINISHING_STEAM.STEAM.LPG</t>
  </si>
  <si>
    <t>FEC.ktoe.CZ.NFM.PRIM_ALU.FINISHING_STEAM.STEAM.DIESEL_LIQBIO</t>
  </si>
  <si>
    <t>FEC.ktoe.CZ.NFM.PRIM_ALU.FINISHING_STEAM.STEAM.RFO</t>
  </si>
  <si>
    <t>FEC.ktoe.CZ.NFM.PRIM_ALU.FINISHING_STEAM.STEAM.OTHER</t>
  </si>
  <si>
    <t>FEC.ktoe.CZ.NFM.PRIM_ALU.FINISHING_STEAM.STEAM.NG_BIOGAS</t>
  </si>
  <si>
    <t>FEC.ktoe.CZ.NFM.PRIM_ALU.FINISHING_STEAM.STEAM.DERIVED</t>
  </si>
  <si>
    <t>FEC.ktoe.CZ.NFM.PRIM_ALU.FINISHING_STEAM.STEAM.BIOMASS_WASTE</t>
  </si>
  <si>
    <t>FEC.ktoe.CZ.NFM.PRIM_ALU.FINISHING_STEAM.STEAM.STEAM_DISTR</t>
  </si>
  <si>
    <t>Aluminium finishing - Electric</t>
  </si>
  <si>
    <t>FEC.ktoe.CZ.NFM.PRIM_ALU.FINISHING.ELEC.ELEC</t>
  </si>
  <si>
    <t>FEC.ktoe.CZ.NFM.SEC_ALU.TOTAL.TOTAL.TOTAL</t>
  </si>
  <si>
    <t>FEC.ktoe.CZ.NFM.SEC_ALU.LIGHT.GENERIC.ELEC</t>
  </si>
  <si>
    <t>FEC.ktoe.CZ.NFM.SEC_ALU.AIRCOMP.GENERIC.ELEC</t>
  </si>
  <si>
    <t>FEC.ktoe.CZ.NFM.SEC_ALU.MOTOR.GENERIC.ELEC</t>
  </si>
  <si>
    <t>FEC.ktoe.CZ.NFM.SEC_ALU.FANS.GENERIC.ELEC</t>
  </si>
  <si>
    <t>FEC.ktoe.CZ.NFM.SEC_ALU.LOW_ENTH.TOTAL.TOTAL</t>
  </si>
  <si>
    <t>FEC.ktoe.CZ.NFM.SEC_ALU.LOW_ENTH.THERM.DIESEL_LIQBIO</t>
  </si>
  <si>
    <t>FEC.ktoe.CZ.NFM.SEC_ALU.LOW_ENTH.THERM.NG_BIOGAS</t>
  </si>
  <si>
    <t>FEC.ktoe.CZ.NFM.SEC_ALU.LOW_ENTH.THERM.SOLAR_GEO</t>
  </si>
  <si>
    <t>FEC.ktoe.CZ.NFM.SEC_ALU.LOW_ENTH.HP.AMBIENT</t>
  </si>
  <si>
    <t>FEC.ktoe.CZ.NFM.SEC_ALU.LOW_ENTH.THERM.ELEC</t>
  </si>
  <si>
    <t>Secondary aluminium (incl. pre-treatment, remelting)</t>
  </si>
  <si>
    <t>FEC.ktoe.CZ.NFM.SEC_ALU.SEC_REMELTING.TOTAL.TOTAL</t>
  </si>
  <si>
    <t>Secondary aluminium - Thermal</t>
  </si>
  <si>
    <t>FEC.ktoe.CZ.NFM.SEC_ALU.SEC_REMELTING.THERM.TOTAL</t>
  </si>
  <si>
    <t>FEC.ktoe.CZ.NFM.SEC_ALU.SEC_REMELTING.THERM.LPG</t>
  </si>
  <si>
    <t>FEC.ktoe.CZ.NFM.SEC_ALU.SEC_REMELTING.THERM.DIESEL_LIQBIO</t>
  </si>
  <si>
    <t>FEC.ktoe.CZ.NFM.SEC_ALU.SEC_REMELTING.THERM.RFO</t>
  </si>
  <si>
    <t>FEC.ktoe.CZ.NFM.SEC_ALU.SEC_REMELTING.THERM.NG_BIOGAS</t>
  </si>
  <si>
    <t>Secondary aluminium - Electric</t>
  </si>
  <si>
    <t>FEC.ktoe.CZ.NFM.SEC_ALU.SEC_REMELTING.ELEC.ELEC</t>
  </si>
  <si>
    <t>FEC.ktoe.CZ.NFM.SEC_ALU.SEC_PROCESSING.TOTAL.TOTAL</t>
  </si>
  <si>
    <t>FEC.ktoe.CZ.NFM.SEC_ALU.SEC_PROCESSING.THERM.TOTAL</t>
  </si>
  <si>
    <t>FEC.ktoe.CZ.NFM.SEC_ALU.SEC_PROCESSING.THERM.LPG</t>
  </si>
  <si>
    <t>FEC.ktoe.CZ.NFM.SEC_ALU.SEC_PROCESSING.THERM.DIESEL_LIQBIO</t>
  </si>
  <si>
    <t>FEC.ktoe.CZ.NFM.SEC_ALU.SEC_PROCESSING.THERM.RFO</t>
  </si>
  <si>
    <t>FEC.ktoe.CZ.NFM.SEC_ALU.SEC_PROCESSING.THERM.NG_BIOGAS</t>
  </si>
  <si>
    <t>FEC.ktoe.CZ.NFM.SEC_ALU.SEC_PROCESSING.ELEC.ELEC</t>
  </si>
  <si>
    <t>FEC.ktoe.CZ.NFM.SEC_ALU.SEC_FINISHING.THERM.TOTAL</t>
  </si>
  <si>
    <t>FEC.ktoe.CZ.NFM.SEC_ALU.SEC_FINISHING.THERM.LPG</t>
  </si>
  <si>
    <t>FEC.ktoe.CZ.NFM.SEC_ALU.SEC_FINISHING.THERM.DIESEL_LIQBIO</t>
  </si>
  <si>
    <t>FEC.ktoe.CZ.NFM.SEC_ALU.SEC_FINISHING.THERM.NG_BIOGAS</t>
  </si>
  <si>
    <t>FEC.ktoe.CZ.NFM.SEC_ALU.SEC_FINISHING_STEAM.TOTAL.TOTAL</t>
  </si>
  <si>
    <t>FEC.ktoe.CZ.NFM.SEC_ALU.SEC_FINISHING_STEAM.STEAM.SOLIDS</t>
  </si>
  <si>
    <t>FEC.ktoe.CZ.NFM.SEC_ALU.SEC_FINISHING_STEAM.STEAM.RFG</t>
  </si>
  <si>
    <t>FEC.ktoe.CZ.NFM.SEC_ALU.SEC_FINISHING_STEAM.STEAM.LPG</t>
  </si>
  <si>
    <t>FEC.ktoe.CZ.NFM.SEC_ALU.SEC_FINISHING_STEAM.STEAM.DIESEL_LIQBIO</t>
  </si>
  <si>
    <t>FEC.ktoe.CZ.NFM.SEC_ALU.SEC_FINISHING_STEAM.STEAM.RFO</t>
  </si>
  <si>
    <t>FEC.ktoe.CZ.NFM.SEC_ALU.SEC_FINISHING_STEAM.STEAM.OTHER</t>
  </si>
  <si>
    <t>FEC.ktoe.CZ.NFM.SEC_ALU.SEC_FINISHING_STEAM.STEAM.NG_BIOGAS</t>
  </si>
  <si>
    <t>FEC.ktoe.CZ.NFM.SEC_ALU.SEC_FINISHING_STEAM.STEAM.DERIVED</t>
  </si>
  <si>
    <t>FEC.ktoe.CZ.NFM.SEC_ALU.SEC_FINISHING_STEAM.STEAM.BIOMASS_WASTE</t>
  </si>
  <si>
    <t>FEC.ktoe.CZ.NFM.SEC_ALU.SEC_FINISHING_STEAM.STEAM.STEAM_DISTR</t>
  </si>
  <si>
    <t>FEC.ktoe.CZ.NFM.SEC_ALU.SEC_FINISHING.ELEC.ELEC</t>
  </si>
  <si>
    <t>FEC.ktoe.CZ.NFM.OTHER_NFM.TOTAL.TOTAL.TOTAL</t>
  </si>
  <si>
    <t>FEC.ktoe.CZ.NFM.OTHER_NFM.LIGHT.GENERIC.ELEC</t>
  </si>
  <si>
    <t>FEC.ktoe.CZ.NFM.OTHER_NFM.AIRCOMP.GENERIC.ELEC</t>
  </si>
  <si>
    <t>FEC.ktoe.CZ.NFM.OTHER_NFM.MOTOR.GENERIC.ELEC</t>
  </si>
  <si>
    <t>FEC.ktoe.CZ.NFM.OTHER_NFM.FANS.GENERIC.ELEC</t>
  </si>
  <si>
    <t>FEC.ktoe.CZ.NFM.OTHER_NFM.LOW_ENTH.TOTAL.TOTAL</t>
  </si>
  <si>
    <t>FEC.ktoe.CZ.NFM.OTHER_NFM.LOW_ENTH.THERM.DIESEL_LIQBIO</t>
  </si>
  <si>
    <t>FEC.ktoe.CZ.NFM.OTHER_NFM.LOW_ENTH.THERM.NG_BIOGAS</t>
  </si>
  <si>
    <t>FEC.ktoe.CZ.NFM.OTHER_NFM.LOW_ENTH.THERM.SOLAR_GEO</t>
  </si>
  <si>
    <t>FEC.ktoe.CZ.NFM.OTHER_NFM.LOW_ENTH.HP.AMBIENT</t>
  </si>
  <si>
    <t>FEC.ktoe.CZ.NFM.OTHER_NFM.LOW_ENTH.THERM.ELEC</t>
  </si>
  <si>
    <t>Other Metals: production</t>
  </si>
  <si>
    <t>FEC.ktoe.CZ.NFM.OTHER_NFM.OTH_PRODUCTION.TOTAL.TOTAL</t>
  </si>
  <si>
    <t>Metal production - Thermal</t>
  </si>
  <si>
    <t>FEC.ktoe.CZ.NFM.OTHER_NFM.OTH_PRODUCTION.THERM.TOTAL</t>
  </si>
  <si>
    <t>FEC.ktoe.CZ.NFM.OTHER_NFM.OTH_PRODUCTION.THERM.SOLIDS</t>
  </si>
  <si>
    <t>FEC.ktoe.CZ.NFM.OTHER_NFM.OTH_PRODUCTION.THERM.LPG</t>
  </si>
  <si>
    <t>FEC.ktoe.CZ.NFM.OTHER_NFM.OTH_PRODUCTION.THERM.DIESEL_LIQBIO</t>
  </si>
  <si>
    <t>FEC.ktoe.CZ.NFM.OTHER_NFM.OTH_PRODUCTION.THERM.RFO</t>
  </si>
  <si>
    <t>FEC.ktoe.CZ.NFM.OTHER_NFM.OTH_PRODUCTION.THERM.NG_BIOGAS</t>
  </si>
  <si>
    <t>Metal production - Electric</t>
  </si>
  <si>
    <t>FEC.ktoe.CZ.NFM.OTHER_NFM.OTH_PRODUCTION.ELEC.ELEC</t>
  </si>
  <si>
    <t>Metal processing  (metallurgy e.g. cast house, reheating)</t>
  </si>
  <si>
    <t>FEC.ktoe.CZ.NFM.OTHER_NFM.OTH_PROCESSING.TOTAL.TOTAL</t>
  </si>
  <si>
    <t>Metal processing - Thermal</t>
  </si>
  <si>
    <t>FEC.ktoe.CZ.NFM.OTHER_NFM.OTH_PROCESSING.THERM.TOTAL</t>
  </si>
  <si>
    <t>FEC.ktoe.CZ.NFM.OTHER_NFM.OTH_PROCESSING.THERM.LPG</t>
  </si>
  <si>
    <t>FEC.ktoe.CZ.NFM.OTHER_NFM.OTH_PROCESSING.THERM.DIESEL_LIQBIO</t>
  </si>
  <si>
    <t>FEC.ktoe.CZ.NFM.OTHER_NFM.OTH_PROCESSING.THERM.RFO</t>
  </si>
  <si>
    <t>FEC.ktoe.CZ.NFM.OTHER_NFM.OTH_PROCESSING.THERM.NG_BIOGAS</t>
  </si>
  <si>
    <t>Metal processing - Electric</t>
  </si>
  <si>
    <t>FEC.ktoe.CZ.NFM.OTHER_NFM.OTH_PROCESSING.ELEC.ELEC</t>
  </si>
  <si>
    <t>Metal finishing</t>
  </si>
  <si>
    <t>Metal finishing - Thermal</t>
  </si>
  <si>
    <t>FEC.ktoe.CZ.NFM.OTHER_NFM.OTH_FINISHING.THERM.TOTAL</t>
  </si>
  <si>
    <t>FEC.ktoe.CZ.NFM.OTHER_NFM.OTH_FINISHING.THERM.LPG</t>
  </si>
  <si>
    <t>FEC.ktoe.CZ.NFM.OTHER_NFM.OTH_FINISHING.THERM.DIESEL_LIQBIO</t>
  </si>
  <si>
    <t>FEC.ktoe.CZ.NFM.OTHER_NFM.OTH_FINISHING.THERM.NG_BIOGAS</t>
  </si>
  <si>
    <t>Metal finishing - Steam</t>
  </si>
  <si>
    <t>FEC.ktoe.CZ.NFM.OTHER_NFM.OTH_FINISHING_STEAM.TOTAL.TOTAL</t>
  </si>
  <si>
    <t>FEC.ktoe.CZ.NFM.OTHER_NFM.OTH_FINISHING_STEAM.STEAM.SOLIDS</t>
  </si>
  <si>
    <t>FEC.ktoe.CZ.NFM.OTHER_NFM.OTH_FINISHING_STEAM.STEAM.RFG</t>
  </si>
  <si>
    <t>FEC.ktoe.CZ.NFM.OTHER_NFM.OTH_FINISHING_STEAM.STEAM.LPG</t>
  </si>
  <si>
    <t>FEC.ktoe.CZ.NFM.OTHER_NFM.OTH_FINISHING_STEAM.STEAM.DIESEL_LIQBIO</t>
  </si>
  <si>
    <t>FEC.ktoe.CZ.NFM.OTHER_NFM.OTH_FINISHING_STEAM.STEAM.RFO</t>
  </si>
  <si>
    <t>FEC.ktoe.CZ.NFM.OTHER_NFM.OTH_FINISHING_STEAM.STEAM.OTHER</t>
  </si>
  <si>
    <t>FEC.ktoe.CZ.NFM.OTHER_NFM.OTH_FINISHING_STEAM.STEAM.NG_BIOGAS</t>
  </si>
  <si>
    <t>FEC.ktoe.CZ.NFM.OTHER_NFM.OTH_FINISHING_STEAM.STEAM.DERIVED</t>
  </si>
  <si>
    <t>FEC.ktoe.CZ.NFM.OTHER_NFM.OTH_FINISHING_STEAM.STEAM.BIOMASS_WASTE</t>
  </si>
  <si>
    <t>FEC.ktoe.CZ.NFM.OTHER_NFM.OTH_FINISHING_STEAM.STEAM.STEAM_DISTR</t>
  </si>
  <si>
    <t>Metal finishing - Electric</t>
  </si>
  <si>
    <t>FEC.ktoe.CZ.NFM.OTHER_NFM.OTH_FINISHING.ELEC.ELEC</t>
  </si>
  <si>
    <t>UED.ktoe.CZ.NFM.ALUMINA.TOTAL.TOTAL.TOTAL</t>
  </si>
  <si>
    <t>UED.ktoe.CZ.NFM.ALUMINA.LIGHT.GENERIC.ELEC</t>
  </si>
  <si>
    <t>UED.ktoe.CZ.NFM.ALUMINA.AIRCOMP.GENERIC.ELEC</t>
  </si>
  <si>
    <t>UED.ktoe.CZ.NFM.ALUMINA.MOTOR.GENERIC.ELEC</t>
  </si>
  <si>
    <t>UED.ktoe.CZ.NFM.ALUMINA.FANS.GENERIC.ELEC</t>
  </si>
  <si>
    <t>UED.ktoe.CZ.NFM.ALUMINA.LOW_ENTH.TOTAL.TOTAL</t>
  </si>
  <si>
    <t>UED.ktoe.CZ.NFM.ALUMINA.LOW_ENTH.THERM.DIESEL_LIQBIO</t>
  </si>
  <si>
    <t>UED.ktoe.CZ.NFM.ALUMINA.LOW_ENTH.THERM.NG_BIOGAS</t>
  </si>
  <si>
    <t>UED.ktoe.CZ.NFM.ALUMINA.LOW_ENTH.THERM.SOLAR_GEO</t>
  </si>
  <si>
    <t>UED.ktoe.CZ.NFM.ALUMINA.LOW_ENTH.HP.AMBIENT</t>
  </si>
  <si>
    <t>UED.ktoe.CZ.NFM.ALUMINA.LOW_ENTH.THERM.ELEC</t>
  </si>
  <si>
    <t>UED.ktoe.CZ.NFM.ALUMINA.A_PRODUCTION.TOTAL.TOTAL</t>
  </si>
  <si>
    <t>UED.ktoe.CZ.NFM.ALUMINA.A_PRODUCTION.STEAM.SOLIDS</t>
  </si>
  <si>
    <t>UED.ktoe.CZ.NFM.ALUMINA.A_PRODUCTION.STEAM.RFG</t>
  </si>
  <si>
    <t>UED.ktoe.CZ.NFM.ALUMINA.A_PRODUCTION.STEAM.LPG</t>
  </si>
  <si>
    <t>UED.ktoe.CZ.NFM.ALUMINA.A_PRODUCTION.STEAM.DIESEL_LIQBIO</t>
  </si>
  <si>
    <t>UED.ktoe.CZ.NFM.ALUMINA.A_PRODUCTION.STEAM.RFO</t>
  </si>
  <si>
    <t>UED.ktoe.CZ.NFM.ALUMINA.A_PRODUCTION.STEAM.OTHER</t>
  </si>
  <si>
    <t>UED.ktoe.CZ.NFM.ALUMINA.A_PRODUCTION.STEAM.NG_BIOGAS</t>
  </si>
  <si>
    <t>UED.ktoe.CZ.NFM.ALUMINA.A_PRODUCTION.STEAM.DERIVED</t>
  </si>
  <si>
    <t>UED.ktoe.CZ.NFM.ALUMINA.A_PRODUCTION.STEAM.BIOMASS_WASTE</t>
  </si>
  <si>
    <t>UED.ktoe.CZ.NFM.ALUMINA.A_PRODUCTION.STEAM.STEAM_DISTR</t>
  </si>
  <si>
    <t>UED.ktoe.CZ.NFM.ALUMINA.A_REFINING.TOTAL.TOTAL</t>
  </si>
  <si>
    <t>UED.ktoe.CZ.NFM.ALUMINA.A_REFINING.THERM.LPG</t>
  </si>
  <si>
    <t>UED.ktoe.CZ.NFM.ALUMINA.A_REFINING.THERM.DIESEL_LIQBIO</t>
  </si>
  <si>
    <t>UED.ktoe.CZ.NFM.ALUMINA.A_REFINING.THERM.RFO</t>
  </si>
  <si>
    <t>UED.ktoe.CZ.NFM.ALUMINA.A_REFINING.THERM.NG_BIOGAS</t>
  </si>
  <si>
    <t>UED.ktoe.CZ.NFM.ALUMINA.A_REFINING.THERM.ELEC</t>
  </si>
  <si>
    <t>UED.ktoe.CZ.NFM.PRIM_ALU.TOTAL.TOTAL.TOTAL</t>
  </si>
  <si>
    <t>UED.ktoe.CZ.NFM.PRIM_ALU.LIGHT.GENERIC.ELEC</t>
  </si>
  <si>
    <t>UED.ktoe.CZ.NFM.PRIM_ALU.AIRCOMP.GENERIC.ELEC</t>
  </si>
  <si>
    <t>UED.ktoe.CZ.NFM.PRIM_ALU.MOTOR.GENERIC.ELEC</t>
  </si>
  <si>
    <t>UED.ktoe.CZ.NFM.PRIM_ALU.FANS.GENERIC.ELEC</t>
  </si>
  <si>
    <t>UED.ktoe.CZ.NFM.PRIM_ALU.LOW_ENTH.TOTAL.TOTAL</t>
  </si>
  <si>
    <t>UED.ktoe.CZ.NFM.PRIM_ALU.LOW_ENTH.THERM.DIESEL_LIQBIO</t>
  </si>
  <si>
    <t>UED.ktoe.CZ.NFM.PRIM_ALU.LOW_ENTH.THERM.NG_BIOGAS</t>
  </si>
  <si>
    <t>UED.ktoe.CZ.NFM.PRIM_ALU.LOW_ENTH.THERM.SOLAR_GEO</t>
  </si>
  <si>
    <t>UED.ktoe.CZ.NFM.PRIM_ALU.LOW_ENTH.HP.AMBIENT</t>
  </si>
  <si>
    <t>UED.ktoe.CZ.NFM.PRIM_ALU.LOW_ENTH.THERM.ELEC</t>
  </si>
  <si>
    <t>UED.ktoe.CZ.NFM.PRIM_ALU.SMELTING.ELEC.ELEC</t>
  </si>
  <si>
    <t>UED.ktoe.CZ.NFM.PRIM_ALU.PROCESSING.TOTAL.TOTAL</t>
  </si>
  <si>
    <t>UED.ktoe.CZ.NFM.PRIM_ALU.PROCESSING.THERM.TOTAL</t>
  </si>
  <si>
    <t>UED.ktoe.CZ.NFM.PRIM_ALU.PROCESSING.THERM.LPG</t>
  </si>
  <si>
    <t>UED.ktoe.CZ.NFM.PRIM_ALU.PROCESSING.THERM.DIESEL_LIQBIO</t>
  </si>
  <si>
    <t>UED.ktoe.CZ.NFM.PRIM_ALU.PROCESSING.THERM.RFO</t>
  </si>
  <si>
    <t>UED.ktoe.CZ.NFM.PRIM_ALU.PROCESSING.THERM.NG_BIOGAS</t>
  </si>
  <si>
    <t>UED.ktoe.CZ.NFM.PRIM_ALU.PROCESSING.ELEC.ELEC</t>
  </si>
  <si>
    <t>UED.ktoe.CZ.NFM.PRIM_ALU.FINISHING.THERM.TOTAL</t>
  </si>
  <si>
    <t>UED.ktoe.CZ.NFM.PRIM_ALU.FINISHING.THERM.LPG</t>
  </si>
  <si>
    <t>UED.ktoe.CZ.NFM.PRIM_ALU.FINISHING.THERM.DIESEL_LIQBIO</t>
  </si>
  <si>
    <t>UED.ktoe.CZ.NFM.PRIM_ALU.FINISHING.THERM.NG_BIOGAS</t>
  </si>
  <si>
    <t>UED.ktoe.CZ.NFM.PRIM_ALU.FINISHING_STEAM.TOTAL.TOTAL</t>
  </si>
  <si>
    <t>UED.ktoe.CZ.NFM.PRIM_ALU.FINISHING_STEAM.STEAM.SOLIDS</t>
  </si>
  <si>
    <t>UED.ktoe.CZ.NFM.PRIM_ALU.FINISHING_STEAM.STEAM.RFG</t>
  </si>
  <si>
    <t>UED.ktoe.CZ.NFM.PRIM_ALU.FINISHING_STEAM.STEAM.LPG</t>
  </si>
  <si>
    <t>UED.ktoe.CZ.NFM.PRIM_ALU.FINISHING_STEAM.STEAM.DIESEL_LIQBIO</t>
  </si>
  <si>
    <t>UED.ktoe.CZ.NFM.PRIM_ALU.FINISHING_STEAM.STEAM.RFO</t>
  </si>
  <si>
    <t>UED.ktoe.CZ.NFM.PRIM_ALU.FINISHING_STEAM.STEAM.OTHER</t>
  </si>
  <si>
    <t>UED.ktoe.CZ.NFM.PRIM_ALU.FINISHING_STEAM.STEAM.NG_BIOGAS</t>
  </si>
  <si>
    <t>UED.ktoe.CZ.NFM.PRIM_ALU.FINISHING_STEAM.STEAM.DERIVED</t>
  </si>
  <si>
    <t>UED.ktoe.CZ.NFM.PRIM_ALU.FINISHING_STEAM.STEAM.BIOMASS_WASTE</t>
  </si>
  <si>
    <t>UED.ktoe.CZ.NFM.PRIM_ALU.FINISHING_STEAM.STEAM.STEAM_DISTR</t>
  </si>
  <si>
    <t>UED.ktoe.CZ.NFM.PRIM_ALU.FINISHING.ELEC.ELEC</t>
  </si>
  <si>
    <t>UED.ktoe.CZ.NFM.SEC_ALU.TOTAL.TOTAL.TOTAL</t>
  </si>
  <si>
    <t>UED.ktoe.CZ.NFM.SEC_ALU.LIGHT.GENERIC.ELEC</t>
  </si>
  <si>
    <t>UED.ktoe.CZ.NFM.SEC_ALU.AIRCOMP.GENERIC.ELEC</t>
  </si>
  <si>
    <t>UED.ktoe.CZ.NFM.SEC_ALU.MOTOR.GENERIC.ELEC</t>
  </si>
  <si>
    <t>UED.ktoe.CZ.NFM.SEC_ALU.FANS.GENERIC.ELEC</t>
  </si>
  <si>
    <t>UED.ktoe.CZ.NFM.SEC_ALU.LOW_ENTH.TOTAL.TOTAL</t>
  </si>
  <si>
    <t>UED.ktoe.CZ.NFM.SEC_ALU.LOW_ENTH.THERM.DIESEL_LIQBIO</t>
  </si>
  <si>
    <t>UED.ktoe.CZ.NFM.SEC_ALU.LOW_ENTH.THERM.NG_BIOGAS</t>
  </si>
  <si>
    <t>UED.ktoe.CZ.NFM.SEC_ALU.LOW_ENTH.THERM.SOLAR_GEO</t>
  </si>
  <si>
    <t>UED.ktoe.CZ.NFM.SEC_ALU.LOW_ENTH.HP.AMBIENT</t>
  </si>
  <si>
    <t>UED.ktoe.CZ.NFM.SEC_ALU.LOW_ENTH.THERM.ELEC</t>
  </si>
  <si>
    <t>UED.ktoe.CZ.NFM.SEC_ALU.SEC_REMELTING.TOTAL.TOTAL</t>
  </si>
  <si>
    <t>UED.ktoe.CZ.NFM.SEC_ALU.SEC_REMELTING.THERM.TOTAL</t>
  </si>
  <si>
    <t>UED.ktoe.CZ.NFM.SEC_ALU.SEC_REMELTING.THERM.LPG</t>
  </si>
  <si>
    <t>UED.ktoe.CZ.NFM.SEC_ALU.SEC_REMELTING.THERM.DIESEL_LIQBIO</t>
  </si>
  <si>
    <t>UED.ktoe.CZ.NFM.SEC_ALU.SEC_REMELTING.THERM.RFO</t>
  </si>
  <si>
    <t>UED.ktoe.CZ.NFM.SEC_ALU.SEC_REMELTING.THERM.NG_BIOGAS</t>
  </si>
  <si>
    <t>UED.ktoe.CZ.NFM.SEC_ALU.SEC_REMELTING.ELEC.ELEC</t>
  </si>
  <si>
    <t>UED.ktoe.CZ.NFM.SEC_ALU.SEC_PROCESSING.TOTAL.TOTAL</t>
  </si>
  <si>
    <t>UED.ktoe.CZ.NFM.SEC_ALU.SEC_PROCESSING.THERM.TOTAL</t>
  </si>
  <si>
    <t>UED.ktoe.CZ.NFM.SEC_ALU.SEC_PROCESSING.THERM.LPG</t>
  </si>
  <si>
    <t>UED.ktoe.CZ.NFM.SEC_ALU.SEC_PROCESSING.THERM.DIESEL_LIQBIO</t>
  </si>
  <si>
    <t>UED.ktoe.CZ.NFM.SEC_ALU.SEC_PROCESSING.THERM.RFO</t>
  </si>
  <si>
    <t>UED.ktoe.CZ.NFM.SEC_ALU.SEC_PROCESSING.THERM.NG_BIOGAS</t>
  </si>
  <si>
    <t>UED.ktoe.CZ.NFM.SEC_ALU.SEC_PROCESSING.ELEC.ELEC</t>
  </si>
  <si>
    <t>UED.ktoe.CZ.NFM.SEC_ALU.SEC_FINISHING.THERM.TOTAL</t>
  </si>
  <si>
    <t>UED.ktoe.CZ.NFM.SEC_ALU.SEC_FINISHING.THERM.LPG</t>
  </si>
  <si>
    <t>UED.ktoe.CZ.NFM.SEC_ALU.SEC_FINISHING.THERM.DIESEL_LIQBIO</t>
  </si>
  <si>
    <t>UED.ktoe.CZ.NFM.SEC_ALU.SEC_FINISHING.THERM.NG_BIOGAS</t>
  </si>
  <si>
    <t>UED.ktoe.CZ.NFM.SEC_ALU.SEC_FINISHING_STEAM.TOTAL.TOTAL</t>
  </si>
  <si>
    <t>UED.ktoe.CZ.NFM.SEC_ALU.SEC_FINISHING_STEAM.STEAM.SOLIDS</t>
  </si>
  <si>
    <t>UED.ktoe.CZ.NFM.SEC_ALU.SEC_FINISHING_STEAM.STEAM.RFG</t>
  </si>
  <si>
    <t>UED.ktoe.CZ.NFM.SEC_ALU.SEC_FINISHING_STEAM.STEAM.LPG</t>
  </si>
  <si>
    <t>UED.ktoe.CZ.NFM.SEC_ALU.SEC_FINISHING_STEAM.STEAM.DIESEL_LIQBIO</t>
  </si>
  <si>
    <t>UED.ktoe.CZ.NFM.SEC_ALU.SEC_FINISHING_STEAM.STEAM.RFO</t>
  </si>
  <si>
    <t>UED.ktoe.CZ.NFM.SEC_ALU.SEC_FINISHING_STEAM.STEAM.OTHER</t>
  </si>
  <si>
    <t>UED.ktoe.CZ.NFM.SEC_ALU.SEC_FINISHING_STEAM.STEAM.NG_BIOGAS</t>
  </si>
  <si>
    <t>UED.ktoe.CZ.NFM.SEC_ALU.SEC_FINISHING_STEAM.STEAM.DERIVED</t>
  </si>
  <si>
    <t>UED.ktoe.CZ.NFM.SEC_ALU.SEC_FINISHING_STEAM.STEAM.BIOMASS_WASTE</t>
  </si>
  <si>
    <t>UED.ktoe.CZ.NFM.SEC_ALU.SEC_FINISHING_STEAM.STEAM.STEAM_DISTR</t>
  </si>
  <si>
    <t>UED.ktoe.CZ.NFM.SEC_ALU.SEC_FINISHING.ELEC.ELEC</t>
  </si>
  <si>
    <t>UED.ktoe.CZ.NFM.OTHER_NFM.TOTAL.TOTAL.TOTAL</t>
  </si>
  <si>
    <t>UED.ktoe.CZ.NFM.OTHER_NFM.LIGHT.GENERIC.ELEC</t>
  </si>
  <si>
    <t>UED.ktoe.CZ.NFM.OTHER_NFM.AIRCOMP.GENERIC.ELEC</t>
  </si>
  <si>
    <t>UED.ktoe.CZ.NFM.OTHER_NFM.MOTOR.GENERIC.ELEC</t>
  </si>
  <si>
    <t>UED.ktoe.CZ.NFM.OTHER_NFM.FANS.GENERIC.ELEC</t>
  </si>
  <si>
    <t>UED.ktoe.CZ.NFM.OTHER_NFM.LOW_ENTH.TOTAL.TOTAL</t>
  </si>
  <si>
    <t>UED.ktoe.CZ.NFM.OTHER_NFM.LOW_ENTH.THERM.DIESEL_LIQBIO</t>
  </si>
  <si>
    <t>UED.ktoe.CZ.NFM.OTHER_NFM.LOW_ENTH.THERM.NG_BIOGAS</t>
  </si>
  <si>
    <t>UED.ktoe.CZ.NFM.OTHER_NFM.LOW_ENTH.THERM.SOLAR_GEO</t>
  </si>
  <si>
    <t>UED.ktoe.CZ.NFM.OTHER_NFM.LOW_ENTH.HP.AMBIENT</t>
  </si>
  <si>
    <t>UED.ktoe.CZ.NFM.OTHER_NFM.LOW_ENTH.THERM.ELEC</t>
  </si>
  <si>
    <t>UED.ktoe.CZ.NFM.OTHER_NFM.OTH_PRODUCTION.TOTAL.TOTAL</t>
  </si>
  <si>
    <t>UED.ktoe.CZ.NFM.OTHER_NFM.OTH_PRODUCTION.THERM.TOTAL</t>
  </si>
  <si>
    <t>UED.ktoe.CZ.NFM.OTHER_NFM.OTH_PRODUCTION.THERM.SOLIDS</t>
  </si>
  <si>
    <t>UED.ktoe.CZ.NFM.OTHER_NFM.OTH_PRODUCTION.THERM.LPG</t>
  </si>
  <si>
    <t>UED.ktoe.CZ.NFM.OTHER_NFM.OTH_PRODUCTION.THERM.DIESEL_LIQBIO</t>
  </si>
  <si>
    <t>UED.ktoe.CZ.NFM.OTHER_NFM.OTH_PRODUCTION.THERM.RFO</t>
  </si>
  <si>
    <t>UED.ktoe.CZ.NFM.OTHER_NFM.OTH_PRODUCTION.THERM.NG_BIOGAS</t>
  </si>
  <si>
    <t>UED.ktoe.CZ.NFM.OTHER_NFM.OTH_PRODUCTION.ELEC.ELEC</t>
  </si>
  <si>
    <t>UED.ktoe.CZ.NFM.OTHER_NFM.OTH_PROCESSING.TOTAL.TOTAL</t>
  </si>
  <si>
    <t>UED.ktoe.CZ.NFM.OTHER_NFM.OTH_PROCESSING.THERM.TOTAL</t>
  </si>
  <si>
    <t>UED.ktoe.CZ.NFM.OTHER_NFM.OTH_PROCESSING.THERM.LPG</t>
  </si>
  <si>
    <t>UED.ktoe.CZ.NFM.OTHER_NFM.OTH_PROCESSING.THERM.DIESEL_LIQBIO</t>
  </si>
  <si>
    <t>UED.ktoe.CZ.NFM.OTHER_NFM.OTH_PROCESSING.THERM.RFO</t>
  </si>
  <si>
    <t>UED.ktoe.CZ.NFM.OTHER_NFM.OTH_PROCESSING.THERM.NG_BIOGAS</t>
  </si>
  <si>
    <t>UED.ktoe.CZ.NFM.OTHER_NFM.OTH_PROCESSING.ELEC.ELEC</t>
  </si>
  <si>
    <t>UED.ktoe.CZ.NFM.OTHER_NFM.OTH_FINISHING.THERM.TOTAL</t>
  </si>
  <si>
    <t>UED.ktoe.CZ.NFM.OTHER_NFM.OTH_FINISHING.THERM.LPG</t>
  </si>
  <si>
    <t>UED.ktoe.CZ.NFM.OTHER_NFM.OTH_FINISHING.THERM.DIESEL_LIQBIO</t>
  </si>
  <si>
    <t>UED.ktoe.CZ.NFM.OTHER_NFM.OTH_FINISHING.THERM.NG_BIOGAS</t>
  </si>
  <si>
    <t>UED.ktoe.CZ.NFM.OTHER_NFM.OTH_FINISHING_STEAM.TOTAL.TOTAL</t>
  </si>
  <si>
    <t>UED.ktoe.CZ.NFM.OTHER_NFM.OTH_FINISHING_STEAM.STEAM.SOLIDS</t>
  </si>
  <si>
    <t>UED.ktoe.CZ.NFM.OTHER_NFM.OTH_FINISHING_STEAM.STEAM.RFG</t>
  </si>
  <si>
    <t>UED.ktoe.CZ.NFM.OTHER_NFM.OTH_FINISHING_STEAM.STEAM.LPG</t>
  </si>
  <si>
    <t>UED.ktoe.CZ.NFM.OTHER_NFM.OTH_FINISHING_STEAM.STEAM.DIESEL_LIQBIO</t>
  </si>
  <si>
    <t>UED.ktoe.CZ.NFM.OTHER_NFM.OTH_FINISHING_STEAM.STEAM.RFO</t>
  </si>
  <si>
    <t>UED.ktoe.CZ.NFM.OTHER_NFM.OTH_FINISHING_STEAM.STEAM.OTHER</t>
  </si>
  <si>
    <t>UED.ktoe.CZ.NFM.OTHER_NFM.OTH_FINISHING_STEAM.STEAM.NG_BIOGAS</t>
  </si>
  <si>
    <t>UED.ktoe.CZ.NFM.OTHER_NFM.OTH_FINISHING_STEAM.STEAM.DERIVED</t>
  </si>
  <si>
    <t>UED.ktoe.CZ.NFM.OTHER_NFM.OTH_FINISHING_STEAM.STEAM.BIOMASS_WASTE</t>
  </si>
  <si>
    <t>UED.ktoe.CZ.NFM.OTHER_NFM.OTH_FINISHING_STEAM.STEAM.STEAM_DISTR</t>
  </si>
  <si>
    <t>UED.ktoe.CZ.NFM.OTHER_NFM.OTH_FINISHING.ELEC.ELEC</t>
  </si>
  <si>
    <t>FUEL_EMI.ktCO2.CZ.NFM.ALUMINA.TOTAL.TOTAL.TOTAL</t>
  </si>
  <si>
    <t>FUEL_EMI.ktCO2.CZ.NFM.ALUMINA.LIGHT.GENERIC.ELEC</t>
  </si>
  <si>
    <t>FUEL_EMI.ktCO2.CZ.NFM.ALUMINA.AIRCOMP.GENERIC.ELEC</t>
  </si>
  <si>
    <t>FUEL_EMI.ktCO2.CZ.NFM.ALUMINA.MOTOR.GENERIC.ELEC</t>
  </si>
  <si>
    <t>FUEL_EMI.ktCO2.CZ.NFM.ALUMINA.FANS.GENERIC.ELEC</t>
  </si>
  <si>
    <t>FUEL_EMI.ktCO2.CZ.NFM.ALUMINA.LOW_ENTH.TOTAL.TOTAL</t>
  </si>
  <si>
    <t>FUEL_EMI.ktCO2.CZ.NFM.ALUMINA.LOW_ENTH.THERM.DIESEL_LIQBIO</t>
  </si>
  <si>
    <t>FUEL_EMI.ktCO2.CZ.NFM.ALUMINA.LOW_ENTH.THERM.NG_BIOGAS</t>
  </si>
  <si>
    <t>FUEL_EMI.ktCO2.CZ.NFM.ALUMINA.LOW_ENTH.THERM.SOLAR_GEO</t>
  </si>
  <si>
    <t>FUEL_EMI.ktCO2.CZ.NFM.ALUMINA.LOW_ENTH.HP.AMBIENT</t>
  </si>
  <si>
    <t>FUEL_EMI.ktCO2.CZ.NFM.ALUMINA.LOW_ENTH.THERM.ELEC</t>
  </si>
  <si>
    <t>FUEL_EMI.ktCO2.CZ.NFM.ALUMINA.A_PRODUCTION.TOTAL.TOTAL</t>
  </si>
  <si>
    <t>FUEL_EMI.ktCO2.CZ.NFM.ALUMINA.A_PRODUCTION.STEAM.SOLIDS</t>
  </si>
  <si>
    <t>FUEL_EMI.ktCO2.CZ.NFM.ALUMINA.A_PRODUCTION.STEAM.RFG</t>
  </si>
  <si>
    <t>FUEL_EMI.ktCO2.CZ.NFM.ALUMINA.A_PRODUCTION.STEAM.LPG</t>
  </si>
  <si>
    <t>FUEL_EMI.ktCO2.CZ.NFM.ALUMINA.A_PRODUCTION.STEAM.DIESEL_LIQBIO</t>
  </si>
  <si>
    <t>FUEL_EMI.ktCO2.CZ.NFM.ALUMINA.A_PRODUCTION.STEAM.RFO</t>
  </si>
  <si>
    <t>FUEL_EMI.ktCO2.CZ.NFM.ALUMINA.A_PRODUCTION.STEAM.OTHER</t>
  </si>
  <si>
    <t>FUEL_EMI.ktCO2.CZ.NFM.ALUMINA.A_PRODUCTION.STEAM.NG_BIOGAS</t>
  </si>
  <si>
    <t>FUEL_EMI.ktCO2.CZ.NFM.ALUMINA.A_PRODUCTION.STEAM.DERIVED</t>
  </si>
  <si>
    <t>FUEL_EMI.ktCO2.CZ.NFM.ALUMINA.A_PRODUCTION.STEAM.BIOMASS_WASTE</t>
  </si>
  <si>
    <t>FUEL_EMI.ktCO2.CZ.NFM.ALUMINA.A_PRODUCTION.STEAM.STEAM_DISTR</t>
  </si>
  <si>
    <t>FUEL_EMI.ktCO2.CZ.NFM.ALUMINA.A_REFINING.TOTAL.TOTAL</t>
  </si>
  <si>
    <t>FUEL_EMI.ktCO2.CZ.NFM.ALUMINA.A_REFINING.THERM.LPG</t>
  </si>
  <si>
    <t>FUEL_EMI.ktCO2.CZ.NFM.ALUMINA.A_REFINING.THERM.DIESEL_LIQBIO</t>
  </si>
  <si>
    <t>FUEL_EMI.ktCO2.CZ.NFM.ALUMINA.A_REFINING.THERM.RFO</t>
  </si>
  <si>
    <t>FUEL_EMI.ktCO2.CZ.NFM.ALUMINA.A_REFINING.THERM.NG_BIOGAS</t>
  </si>
  <si>
    <t>FUEL_EMI.ktCO2.CZ.NFM.ALUMINA.A_REFINING.THERM.ELEC</t>
  </si>
  <si>
    <t>FUEL_EMI.ktCO2.CZ.NFM.PRIM_ALU.LIGHT.GENERIC.ELEC</t>
  </si>
  <si>
    <t>FUEL_EMI.ktCO2.CZ.NFM.PRIM_ALU.AIRCOMP.GENERIC.ELEC</t>
  </si>
  <si>
    <t>FUEL_EMI.ktCO2.CZ.NFM.PRIM_ALU.MOTOR.GENERIC.ELEC</t>
  </si>
  <si>
    <t>FUEL_EMI.ktCO2.CZ.NFM.PRIM_ALU.FANS.GENERIC.ELEC</t>
  </si>
  <si>
    <t>FUEL_EMI.ktCO2.CZ.NFM.PRIM_ALU.LOW_ENTH.TOTAL.TOTAL</t>
  </si>
  <si>
    <t>FUEL_EMI.ktCO2.CZ.NFM.PRIM_ALU.LOW_ENTH.THERM.DIESEL_LIQBIO</t>
  </si>
  <si>
    <t>FUEL_EMI.ktCO2.CZ.NFM.PRIM_ALU.LOW_ENTH.THERM.NG_BIOGAS</t>
  </si>
  <si>
    <t>FUEL_EMI.ktCO2.CZ.NFM.PRIM_ALU.LOW_ENTH.THERM.SOLAR_GEO</t>
  </si>
  <si>
    <t>FUEL_EMI.ktCO2.CZ.NFM.PRIM_ALU.LOW_ENTH.HP.AMBIENT</t>
  </si>
  <si>
    <t>FUEL_EMI.ktCO2.CZ.NFM.PRIM_ALU.LOW_ENTH.THERM.ELEC</t>
  </si>
  <si>
    <t>FUEL_EMI.ktCO2.CZ.NFM.PRIM_ALU.SMELTING.ELEC.ELEC</t>
  </si>
  <si>
    <t>FUEL_EMI.ktCO2.CZ.NFM.PRIM_ALU.PROCESSING.TOTAL.TOTAL</t>
  </si>
  <si>
    <t>FUEL_EMI.ktCO2.CZ.NFM.PRIM_ALU.PROCESSING.THERM.TOTAL</t>
  </si>
  <si>
    <t>FUEL_EMI.ktCO2.CZ.NFM.PRIM_ALU.PROCESSING.THERM.LPG</t>
  </si>
  <si>
    <t>FUEL_EMI.ktCO2.CZ.NFM.PRIM_ALU.PROCESSING.THERM.DIESEL_LIQBIO</t>
  </si>
  <si>
    <t>FUEL_EMI.ktCO2.CZ.NFM.PRIM_ALU.PROCESSING.THERM.RFO</t>
  </si>
  <si>
    <t>FUEL_EMI.ktCO2.CZ.NFM.PRIM_ALU.PROCESSING.THERM.NG_BIOGAS</t>
  </si>
  <si>
    <t>FUEL_EMI.ktCO2.CZ.NFM.PRIM_ALU.PROCESSING.ELEC.ELEC</t>
  </si>
  <si>
    <t>FUEL_EMI.ktCO2.CZ.NFM.PRIM_ALU.FINISHING.THERM.TOTAL</t>
  </si>
  <si>
    <t>FUEL_EMI.ktCO2.CZ.NFM.PRIM_ALU.FINISHING.THERM.LPG</t>
  </si>
  <si>
    <t>FUEL_EMI.ktCO2.CZ.NFM.PRIM_ALU.FINISHING.THERM.DIESEL_LIQBIO</t>
  </si>
  <si>
    <t>FUEL_EMI.ktCO2.CZ.NFM.PRIM_ALU.FINISHING.THERM.NG_BIOGAS</t>
  </si>
  <si>
    <t>FUEL_EMI.ktCO2.CZ.NFM.PRIM_ALU.FINISHING_STEAM.TOTAL.TOTAL</t>
  </si>
  <si>
    <t>FUEL_EMI.ktCO2.CZ.NFM.PRIM_ALU.FINISHING_STEAM.STEAM.SOLIDS</t>
  </si>
  <si>
    <t>FUEL_EMI.ktCO2.CZ.NFM.PRIM_ALU.FINISHING_STEAM.STEAM.RFG</t>
  </si>
  <si>
    <t>FUEL_EMI.ktCO2.CZ.NFM.PRIM_ALU.FINISHING_STEAM.STEAM.LPG</t>
  </si>
  <si>
    <t>FUEL_EMI.ktCO2.CZ.NFM.PRIM_ALU.FINISHING_STEAM.STEAM.DIESEL_LIQBIO</t>
  </si>
  <si>
    <t>FUEL_EMI.ktCO2.CZ.NFM.PRIM_ALU.FINISHING_STEAM.STEAM.RFO</t>
  </si>
  <si>
    <t>FUEL_EMI.ktCO2.CZ.NFM.PRIM_ALU.FINISHING_STEAM.STEAM.OTHER</t>
  </si>
  <si>
    <t>FUEL_EMI.ktCO2.CZ.NFM.PRIM_ALU.FINISHING_STEAM.STEAM.NG_BIOGAS</t>
  </si>
  <si>
    <t>FUEL_EMI.ktCO2.CZ.NFM.PRIM_ALU.FINISHING_STEAM.STEAM.DERIVED</t>
  </si>
  <si>
    <t>FUEL_EMI.ktCO2.CZ.NFM.PRIM_ALU.FINISHING_STEAM.STEAM.BIOMASS_WASTE</t>
  </si>
  <si>
    <t>FUEL_EMI.ktCO2.CZ.NFM.PRIM_ALU.FINISHING_STEAM.STEAM.STEAM_DISTR</t>
  </si>
  <si>
    <t>FUEL_EMI.ktCO2.CZ.NFM.PRIM_ALU.FINISHING.ELEC.ELEC</t>
  </si>
  <si>
    <t>PROCESS_EMI.ktCO2.CZ.NFM.PRIM_ALU</t>
  </si>
  <si>
    <t>FUEL_EMI.ktCO2.CZ.NFM.SEC_ALU.TOTAL.TOTAL.TOTAL</t>
  </si>
  <si>
    <t>FUEL_EMI.ktCO2.CZ.NFM.SEC_ALU.LIGHT.GENERIC.ELEC</t>
  </si>
  <si>
    <t>FUEL_EMI.ktCO2.CZ.NFM.SEC_ALU.AIRCOMP.GENERIC.ELEC</t>
  </si>
  <si>
    <t>FUEL_EMI.ktCO2.CZ.NFM.SEC_ALU.MOTOR.GENERIC.ELEC</t>
  </si>
  <si>
    <t>FUEL_EMI.ktCO2.CZ.NFM.SEC_ALU.FANS.GENERIC.ELEC</t>
  </si>
  <si>
    <t>FUEL_EMI.ktCO2.CZ.NFM.SEC_ALU.LOW_ENTH.TOTAL.TOTAL</t>
  </si>
  <si>
    <t>FUEL_EMI.ktCO2.CZ.NFM.SEC_ALU.LOW_ENTH.THERM.DIESEL_LIQBIO</t>
  </si>
  <si>
    <t>FUEL_EMI.ktCO2.CZ.NFM.SEC_ALU.LOW_ENTH.THERM.NG_BIOGAS</t>
  </si>
  <si>
    <t>FUEL_EMI.ktCO2.CZ.NFM.SEC_ALU.LOW_ENTH.THERM.SOLAR_GEO</t>
  </si>
  <si>
    <t>FUEL_EMI.ktCO2.CZ.NFM.SEC_ALU.LOW_ENTH.HP.AMBIENT</t>
  </si>
  <si>
    <t>FUEL_EMI.ktCO2.CZ.NFM.SEC_ALU.LOW_ENTH.THERM.ELEC</t>
  </si>
  <si>
    <t>FUEL_EMI.ktCO2.CZ.NFM.SEC_ALU.SEC_REMELTING.TOTAL.TOTAL</t>
  </si>
  <si>
    <t>FUEL_EMI.ktCO2.CZ.NFM.SEC_ALU.SEC_REMELTING.THERM.TOTAL</t>
  </si>
  <si>
    <t>FUEL_EMI.ktCO2.CZ.NFM.SEC_ALU.SEC_REMELTING.THERM.LPG</t>
  </si>
  <si>
    <t>FUEL_EMI.ktCO2.CZ.NFM.SEC_ALU.SEC_REMELTING.THERM.DIESEL_LIQBIO</t>
  </si>
  <si>
    <t>FUEL_EMI.ktCO2.CZ.NFM.SEC_ALU.SEC_REMELTING.THERM.RFO</t>
  </si>
  <si>
    <t>FUEL_EMI.ktCO2.CZ.NFM.SEC_ALU.SEC_REMELTING.THERM.NG_BIOGAS</t>
  </si>
  <si>
    <t>FUEL_EMI.ktCO2.CZ.NFM.SEC_ALU.SEC_REMELTING.ELEC.ELEC</t>
  </si>
  <si>
    <t>FUEL_EMI.ktCO2.CZ.NFM.SEC_ALU.SEC_PROCESSING.TOTAL.TOTAL</t>
  </si>
  <si>
    <t>FUEL_EMI.ktCO2.CZ.NFM.SEC_ALU.SEC_PROCESSING.THERM.TOTAL</t>
  </si>
  <si>
    <t>FUEL_EMI.ktCO2.CZ.NFM.SEC_ALU.SEC_PROCESSING.THERM.LPG</t>
  </si>
  <si>
    <t>FUEL_EMI.ktCO2.CZ.NFM.SEC_ALU.SEC_PROCESSING.THERM.DIESEL_LIQBIO</t>
  </si>
  <si>
    <t>FUEL_EMI.ktCO2.CZ.NFM.SEC_ALU.SEC_PROCESSING.THERM.RFO</t>
  </si>
  <si>
    <t>FUEL_EMI.ktCO2.CZ.NFM.SEC_ALU.SEC_PROCESSING.THERM.NG_BIOGAS</t>
  </si>
  <si>
    <t>FUEL_EMI.ktCO2.CZ.NFM.SEC_ALU.SEC_PROCESSING.ELEC.ELEC</t>
  </si>
  <si>
    <t>FUEL_EMI.ktCO2.CZ.NFM.SEC_ALU.SEC_FINISHING.THERM.TOTAL</t>
  </si>
  <si>
    <t>FUEL_EMI.ktCO2.CZ.NFM.SEC_ALU.SEC_FINISHING.THERM.LPG</t>
  </si>
  <si>
    <t>FUEL_EMI.ktCO2.CZ.NFM.SEC_ALU.SEC_FINISHING.THERM.DIESEL_LIQBIO</t>
  </si>
  <si>
    <t>FUEL_EMI.ktCO2.CZ.NFM.SEC_ALU.SEC_FINISHING.THERM.NG_BIOGAS</t>
  </si>
  <si>
    <t>FUEL_EMI.ktCO2.CZ.NFM.SEC_ALU.SEC_FINISHING_STEAM.TOTAL.TOTAL</t>
  </si>
  <si>
    <t>FUEL_EMI.ktCO2.CZ.NFM.SEC_ALU.SEC_FINISHING_STEAM.STEAM.SOLIDS</t>
  </si>
  <si>
    <t>FUEL_EMI.ktCO2.CZ.NFM.SEC_ALU.SEC_FINISHING_STEAM.STEAM.RFG</t>
  </si>
  <si>
    <t>FUEL_EMI.ktCO2.CZ.NFM.SEC_ALU.SEC_FINISHING_STEAM.STEAM.LPG</t>
  </si>
  <si>
    <t>FUEL_EMI.ktCO2.CZ.NFM.SEC_ALU.SEC_FINISHING_STEAM.STEAM.DIESEL_LIQBIO</t>
  </si>
  <si>
    <t>FUEL_EMI.ktCO2.CZ.NFM.SEC_ALU.SEC_FINISHING_STEAM.STEAM.RFO</t>
  </si>
  <si>
    <t>FUEL_EMI.ktCO2.CZ.NFM.SEC_ALU.SEC_FINISHING_STEAM.STEAM.OTHER</t>
  </si>
  <si>
    <t>FUEL_EMI.ktCO2.CZ.NFM.SEC_ALU.SEC_FINISHING_STEAM.STEAM.NG_BIOGAS</t>
  </si>
  <si>
    <t>FUEL_EMI.ktCO2.CZ.NFM.SEC_ALU.SEC_FINISHING_STEAM.STEAM.DERIVED</t>
  </si>
  <si>
    <t>FUEL_EMI.ktCO2.CZ.NFM.SEC_ALU.SEC_FINISHING_STEAM.STEAM.BIOMASS_WASTE</t>
  </si>
  <si>
    <t>FUEL_EMI.ktCO2.CZ.NFM.SEC_ALU.SEC_FINISHING_STEAM.STEAM.STEAM_DISTR</t>
  </si>
  <si>
    <t>FUEL_EMI.ktCO2.CZ.NFM.SEC_ALU.SEC_FINISHING.ELEC.ELEC</t>
  </si>
  <si>
    <t>FUEL_EMI.ktCO2.CZ.NFM.OTHER_NFM.LIGHT.GENERIC.ELEC</t>
  </si>
  <si>
    <t>FUEL_EMI.ktCO2.CZ.NFM.OTHER_NFM.AIRCOMP.GENERIC.ELEC</t>
  </si>
  <si>
    <t>FUEL_EMI.ktCO2.CZ.NFM.OTHER_NFM.MOTOR.GENERIC.ELEC</t>
  </si>
  <si>
    <t>FUEL_EMI.ktCO2.CZ.NFM.OTHER_NFM.FANS.GENERIC.ELEC</t>
  </si>
  <si>
    <t>FUEL_EMI.ktCO2.CZ.NFM.OTHER_NFM.LOW_ENTH.TOTAL.TOTAL</t>
  </si>
  <si>
    <t>FUEL_EMI.ktCO2.CZ.NFM.OTHER_NFM.LOW_ENTH.THERM.DIESEL_LIQBIO</t>
  </si>
  <si>
    <t>FUEL_EMI.ktCO2.CZ.NFM.OTHER_NFM.LOW_ENTH.THERM.NG_BIOGAS</t>
  </si>
  <si>
    <t>FUEL_EMI.ktCO2.CZ.NFM.OTHER_NFM.LOW_ENTH.THERM.SOLAR_GEO</t>
  </si>
  <si>
    <t>FUEL_EMI.ktCO2.CZ.NFM.OTHER_NFM.LOW_ENTH.HP.AMBIENT</t>
  </si>
  <si>
    <t>FUEL_EMI.ktCO2.CZ.NFM.OTHER_NFM.LOW_ENTH.THERM.ELEC</t>
  </si>
  <si>
    <t>FUEL_EMI.ktCO2.CZ.NFM.OTHER_NFM.OTH_PRODUCTION.TOTAL.TOTAL</t>
  </si>
  <si>
    <t>FUEL_EMI.ktCO2.CZ.NFM.OTHER_NFM.OTH_PRODUCTION.THERM.TOTAL</t>
  </si>
  <si>
    <t>FUEL_EMI.ktCO2.CZ.NFM.OTHER_NFM.OTH_PRODUCTION.THERM.SOLIDS</t>
  </si>
  <si>
    <t>FUEL_EMI.ktCO2.CZ.NFM.OTHER_NFM.OTH_PRODUCTION.THERM.LPG</t>
  </si>
  <si>
    <t>FUEL_EMI.ktCO2.CZ.NFM.OTHER_NFM.OTH_PRODUCTION.THERM.DIESEL_LIQBIO</t>
  </si>
  <si>
    <t>FUEL_EMI.ktCO2.CZ.NFM.OTHER_NFM.OTH_PRODUCTION.THERM.RFO</t>
  </si>
  <si>
    <t>FUEL_EMI.ktCO2.CZ.NFM.OTHER_NFM.OTH_PRODUCTION.THERM.NG_BIOGAS</t>
  </si>
  <si>
    <t>FUEL_EMI.ktCO2.CZ.NFM.OTHER_NFM.OTH_PRODUCTION.ELEC.ELEC</t>
  </si>
  <si>
    <t>FUEL_EMI.ktCO2.CZ.NFM.OTHER_NFM.OTH_PROCESSING.TOTAL.TOTAL</t>
  </si>
  <si>
    <t>FUEL_EMI.ktCO2.CZ.NFM.OTHER_NFM.OTH_PROCESSING.THERM.TOTAL</t>
  </si>
  <si>
    <t>FUEL_EMI.ktCO2.CZ.NFM.OTHER_NFM.OTH_PROCESSING.THERM.LPG</t>
  </si>
  <si>
    <t>FUEL_EMI.ktCO2.CZ.NFM.OTHER_NFM.OTH_PROCESSING.THERM.DIESEL_LIQBIO</t>
  </si>
  <si>
    <t>FUEL_EMI.ktCO2.CZ.NFM.OTHER_NFM.OTH_PROCESSING.THERM.RFO</t>
  </si>
  <si>
    <t>FUEL_EMI.ktCO2.CZ.NFM.OTHER_NFM.OTH_PROCESSING.THERM.NG_BIOGAS</t>
  </si>
  <si>
    <t>FUEL_EMI.ktCO2.CZ.NFM.OTHER_NFM.OTH_PROCESSING.ELEC.ELEC</t>
  </si>
  <si>
    <t>FUEL_EMI.ktCO2.CZ.NFM.OTHER_NFM.OTH_FINISHING.THERM.TOTAL</t>
  </si>
  <si>
    <t>FUEL_EMI.ktCO2.CZ.NFM.OTHER_NFM.OTH_FINISHING.THERM.LPG</t>
  </si>
  <si>
    <t>FUEL_EMI.ktCO2.CZ.NFM.OTHER_NFM.OTH_FINISHING.THERM.DIESEL_LIQBIO</t>
  </si>
  <si>
    <t>FUEL_EMI.ktCO2.CZ.NFM.OTHER_NFM.OTH_FINISHING.THERM.NG_BIOGAS</t>
  </si>
  <si>
    <t>FUEL_EMI.ktCO2.CZ.NFM.OTHER_NFM.OTH_FINISHING_STEAM.TOTAL.TOTAL</t>
  </si>
  <si>
    <t>FUEL_EMI.ktCO2.CZ.NFM.OTHER_NFM.OTH_FINISHING_STEAM.STEAM.SOLIDS</t>
  </si>
  <si>
    <t>FUEL_EMI.ktCO2.CZ.NFM.OTHER_NFM.OTH_FINISHING_STEAM.STEAM.RFG</t>
  </si>
  <si>
    <t>FUEL_EMI.ktCO2.CZ.NFM.OTHER_NFM.OTH_FINISHING_STEAM.STEAM.LPG</t>
  </si>
  <si>
    <t>FUEL_EMI.ktCO2.CZ.NFM.OTHER_NFM.OTH_FINISHING_STEAM.STEAM.DIESEL_LIQBIO</t>
  </si>
  <si>
    <t>FUEL_EMI.ktCO2.CZ.NFM.OTHER_NFM.OTH_FINISHING_STEAM.STEAM.RFO</t>
  </si>
  <si>
    <t>FUEL_EMI.ktCO2.CZ.NFM.OTHER_NFM.OTH_FINISHING_STEAM.STEAM.OTHER</t>
  </si>
  <si>
    <t>FUEL_EMI.ktCO2.CZ.NFM.OTHER_NFM.OTH_FINISHING_STEAM.STEAM.NG_BIOGAS</t>
  </si>
  <si>
    <t>FUEL_EMI.ktCO2.CZ.NFM.OTHER_NFM.OTH_FINISHING_STEAM.STEAM.DERIVED</t>
  </si>
  <si>
    <t>FUEL_EMI.ktCO2.CZ.NFM.OTHER_NFM.OTH_FINISHING_STEAM.STEAM.BIOMASS_WASTE</t>
  </si>
  <si>
    <t>FUEL_EMI.ktCO2.CZ.NFM.OTHER_NFM.OTH_FINISHING_STEAM.STEAM.STEAM_DISTR</t>
  </si>
  <si>
    <t>FUEL_EMI.ktCO2.CZ.NFM.OTHER_NFM.OTH_FINISHING.ELEC.ELEC</t>
  </si>
  <si>
    <t>PROCESS_EMI.ktCO2.CZ.NFM.OTHER_NFM</t>
  </si>
  <si>
    <t>Aluminium - primary production (without process emissions)</t>
  </si>
  <si>
    <t>Other non-ferrous metals (without process emissions)</t>
  </si>
  <si>
    <t>Basic and other chemicals</t>
  </si>
  <si>
    <t>VA.Meuro2015.CZ.CHI.BASIC_CHEM</t>
  </si>
  <si>
    <t>VA.Meuro2015.CZ.CHI.OTHER_CHEM</t>
  </si>
  <si>
    <t>VA.Meuro2015.CZ.CHI.PHARM</t>
  </si>
  <si>
    <t>Basic chemicals (kt ethylene eq.)</t>
  </si>
  <si>
    <t>OUTPUT.kt.CZ.CHI.BASIC_CHEM</t>
  </si>
  <si>
    <t>Other chemicals (kt ethylene eq.)</t>
  </si>
  <si>
    <t>OUTPUT.kt.CZ.CHI.OTHER_CHEM</t>
  </si>
  <si>
    <t>Pharmaceutical products etc. (kt ethylene eq.)</t>
  </si>
  <si>
    <t>OUTPUT.kt.CZ.CHI.PHARM</t>
  </si>
  <si>
    <t>CAP.kt.CZ.CHI.BASIC_CHEM</t>
  </si>
  <si>
    <t>CAP.kt.CZ.CHI.OTHER_CHEM</t>
  </si>
  <si>
    <t>CAP.kt.CZ.CHI.PHARM</t>
  </si>
  <si>
    <t>NEWCAP.kt.CZ.CHI.BASIC_CHEM</t>
  </si>
  <si>
    <t>NEWCAP.kt.CZ.CHI.OTHER_CHEM</t>
  </si>
  <si>
    <t>NEWCAP.kt.CZ.CHI.PHARM</t>
  </si>
  <si>
    <t>FEC.ktoe.CZ.CHI.TOTAL.TOTAL.TOTAL.TOTAL</t>
  </si>
  <si>
    <t>FEC.ktoe.CZ.CHI.TOTAL.TOTAL.TOTAL.SOLIDS</t>
  </si>
  <si>
    <t>FEC.ktoe.CZ.CHI.TOTAL.TOTAL.TOTAL.RFG</t>
  </si>
  <si>
    <t>FEC.ktoe.CZ.CHI.TOTAL.TOTAL.TOTAL.LPG</t>
  </si>
  <si>
    <t>FEC.ktoe.CZ.CHI.TOTAL.TOTAL.TOTAL.DIESEL</t>
  </si>
  <si>
    <t>FEC.ktoe.CZ.CHI.TOTAL.TOTAL.TOTAL.RFO</t>
  </si>
  <si>
    <t>FEC.ktoe.CZ.CHI.TOTAL.TOTAL.TOTAL.OTHER</t>
  </si>
  <si>
    <t>FEC.ktoe.CZ.CHI.TOTAL.TOTAL.TOTAL.NG</t>
  </si>
  <si>
    <t>FEC.ktoe.CZ.CHI.TOTAL.TOTAL.TOTAL.DERIVED</t>
  </si>
  <si>
    <t>FEC.ktoe.CZ.CHI.TOTAL.TOTAL.TOTAL.BIOMASS_WASTE</t>
  </si>
  <si>
    <t>FEC.ktoe.CZ.CHI.TOTAL.TOTAL.TOTAL.BIOGAS</t>
  </si>
  <si>
    <t>FEC.ktoe.CZ.CHI.TOTAL.TOTAL.TOTAL.LIQBIO</t>
  </si>
  <si>
    <t>FEC.ktoe.CZ.CHI.TOTAL.TOTAL.TOTAL.SOLAR</t>
  </si>
  <si>
    <t>FEC.ktoe.CZ.CHI.TOTAL.TOTAL.TOTAL.GEO</t>
  </si>
  <si>
    <t>FEC.ktoe.CZ.CHI.TOTAL.TOTAL.TOTAL.AMBIENT</t>
  </si>
  <si>
    <t>FEC.ktoe.CZ.CHI.TOTAL.TOTAL.TOTAL.STEAM_DISTR</t>
  </si>
  <si>
    <t>FEC.ktoe.CZ.CHI.TOTAL.TOTAL.TOTAL.ELEC</t>
  </si>
  <si>
    <t>Non-energy use in the Chemical industry (ktoe)</t>
  </si>
  <si>
    <t>NONENERGY.ktoe.CZ.CHI.TOTAL.TOTAL.TOTAL.TOTAL</t>
  </si>
  <si>
    <t>NONENERGY.ktoe.CZ.CHI.TOTAL.TOTAL.TOTAL.SOLIDS</t>
  </si>
  <si>
    <t>NONENERGY.ktoe.CZ.CHI.TOTAL.TOTAL.TOTAL.RFG</t>
  </si>
  <si>
    <t>NONENERGY.ktoe.CZ.CHI.TOTAL.TOTAL.TOTAL.LPG</t>
  </si>
  <si>
    <t>NONENERGY.ktoe.CZ.CHI.TOTAL.TOTAL.TOTAL.DIESEL</t>
  </si>
  <si>
    <t>NONENERGY.ktoe.CZ.CHI.TOTAL.TOTAL.TOTAL.RFO</t>
  </si>
  <si>
    <t>NONENERGY.ktoe.CZ.CHI.TOTAL.TOTAL.TOTAL.OTHER</t>
  </si>
  <si>
    <t>NONENERGY.ktoe.CZ.CHI.TOTAL.TOTAL.TOTAL.NAPHTHA</t>
  </si>
  <si>
    <t>NONENERGY.ktoe.CZ.CHI.TOTAL.TOTAL.TOTAL.NG_BIOGAS</t>
  </si>
  <si>
    <t>NONENERGY.ktoe.CZ.CHI.TOTAL.TOTAL.TOTAL.DERIVED</t>
  </si>
  <si>
    <t>NONENERGY.ktoe.CZ.CHI.TOTAL.TOTAL.TOTAL.BIOMASS_WASTE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</si>
  <si>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</si>
  <si>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</si>
  <si>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</si>
  <si>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</si>
  <si>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</si>
  <si>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FEC.ktoe.CZ.CHI.BASIC_CHEM.LIGHT.GENERIC.ELEC</t>
  </si>
  <si>
    <t>FEC.ktoe.CZ.CHI.BASIC_CHEM.AIRCOMP.GENERIC.ELEC</t>
  </si>
  <si>
    <t>FEC.ktoe.CZ.CHI.BASIC_CHEM.MOTOR.GENERIC.ELEC</t>
  </si>
  <si>
    <t>FEC.ktoe.CZ.CHI.BASIC_CHEM.FANS.GENERIC.ELEC</t>
  </si>
  <si>
    <t>FEC.ktoe.CZ.CHI.BASIC_CHEM.LOW_ENTH.TOTAL.TOTAL</t>
  </si>
  <si>
    <t>FEC.ktoe.CZ.CHI.BASIC_CHEM.LOW_ENTH.THERM.DIESEL_LIQBIO</t>
  </si>
  <si>
    <t>FEC.ktoe.CZ.CHI.BASIC_CHEM.LOW_ENTH.THERM.NG_BIOGAS</t>
  </si>
  <si>
    <t>FEC.ktoe.CZ.CHI.BASIC_CHEM.LOW_ENTH.THERM.SOLAR_GEO</t>
  </si>
  <si>
    <t>FEC.ktoe.CZ.CHI.BASIC_CHEM.LOW_ENTH.HP.AMBIENT</t>
  </si>
  <si>
    <t>FEC.ktoe.CZ.CHI.BASIC_CHEM.LOW_ENTH.THERM.ELEC</t>
  </si>
  <si>
    <t>Chemicals: Feedstock (energy used as raw material)</t>
  </si>
  <si>
    <t>Chemicals: Steam processing</t>
  </si>
  <si>
    <t>FEC.ktoe.CZ.CHI.BASIC_CHEM.PROCESSING.TOTAL.TOTAL</t>
  </si>
  <si>
    <t>FEC.ktoe.CZ.CHI.BASIC_CHEM.PROCESSING.STEAM.SOLIDS</t>
  </si>
  <si>
    <t>FEC.ktoe.CZ.CHI.BASIC_CHEM.PROCESSING.STEAM.RFG</t>
  </si>
  <si>
    <t>FEC.ktoe.CZ.CHI.BASIC_CHEM.PROCESSING.STEAM.LPG</t>
  </si>
  <si>
    <t>FEC.ktoe.CZ.CHI.BASIC_CHEM.PROCESSING.STEAM.DIESEL_LIQBIO</t>
  </si>
  <si>
    <t>FEC.ktoe.CZ.CHI.BASIC_CHEM.PROCESSING.STEAM.RFO</t>
  </si>
  <si>
    <t>FEC.ktoe.CZ.CHI.BASIC_CHEM.PROCESSING.STEAM.OTHER</t>
  </si>
  <si>
    <t>FEC.ktoe.CZ.CHI.BASIC_CHEM.PROCESSING.STEAM.NG_BIOGAS</t>
  </si>
  <si>
    <t>FEC.ktoe.CZ.CHI.BASIC_CHEM.PROCESSING.STEAM.DERIVED</t>
  </si>
  <si>
    <t>FEC.ktoe.CZ.CHI.BASIC_CHEM.PROCESSING.STEAM.BIOMASS_WASTE</t>
  </si>
  <si>
    <t>FEC.ktoe.CZ.CHI.BASIC_CHEM.PROCESSING.STEAM.STEAM_DISTR</t>
  </si>
  <si>
    <t>Chemicals: Furnaces</t>
  </si>
  <si>
    <t>FEC.ktoe.CZ.CHI.BASIC_CHEM.PROC_HEAT.TOTAL.TOTAL</t>
  </si>
  <si>
    <t>Chemicals: Furnaces - Thermal</t>
  </si>
  <si>
    <t>FEC.ktoe.CZ.CHI.BASIC_CHEM.PROC_HEAT.THERM.TOTAL</t>
  </si>
  <si>
    <t>FEC.ktoe.CZ.CHI.BASIC_CHEM.PROC_HEAT.THERM.SOLIDS</t>
  </si>
  <si>
    <t>FEC.ktoe.CZ.CHI.BASIC_CHEM.PROC_HEAT.THERM.LPG</t>
  </si>
  <si>
    <t>FEC.ktoe.CZ.CHI.BASIC_CHEM.PROC_HEAT.THERM.DIESEL_LIQBIO</t>
  </si>
  <si>
    <t>FEC.ktoe.CZ.CHI.BASIC_CHEM.PROC_HEAT.THERM.RFO</t>
  </si>
  <si>
    <t>FEC.ktoe.CZ.CHI.BASIC_CHEM.PROC_HEAT.THERM.NG_BIOGAS</t>
  </si>
  <si>
    <t>Chemicals: Furnaces - Electric</t>
  </si>
  <si>
    <t>FEC.ktoe.CZ.CHI.BASIC_CHEM.PROC_HEAT.ELEC.ELEC</t>
  </si>
  <si>
    <t>Chemicals: Process cooling</t>
  </si>
  <si>
    <t>Chemicals: Process cooling - Natural gas and biogas</t>
  </si>
  <si>
    <t>FEC.ktoe.CZ.CHI.BASIC_CHEM.PROC_COOL.THERM.NG_BIOGAS</t>
  </si>
  <si>
    <t>Chemicals: Process cooling - Steam</t>
  </si>
  <si>
    <t>FEC.ktoe.CZ.CHI.BASIC_CHEM.PROC_COOL_STEAM.TOTAL.TOTAL</t>
  </si>
  <si>
    <t>FEC.ktoe.CZ.CHI.BASIC_CHEM.PROC_COOL_STEAM.STEAM.SOLIDS</t>
  </si>
  <si>
    <t>FEC.ktoe.CZ.CHI.BASIC_CHEM.PROC_COOL_STEAM.STEAM.RFG</t>
  </si>
  <si>
    <t>FEC.ktoe.CZ.CHI.BASIC_CHEM.PROC_COOL_STEAM.STEAM.LPG</t>
  </si>
  <si>
    <t>FEC.ktoe.CZ.CHI.BASIC_CHEM.PROC_COOL_STEAM.STEAM.DIESEL_LIQBIO</t>
  </si>
  <si>
    <t>FEC.ktoe.CZ.CHI.BASIC_CHEM.PROC_COOL_STEAM.STEAM.RFO</t>
  </si>
  <si>
    <t>FEC.ktoe.CZ.CHI.BASIC_CHEM.PROC_COOL_STEAM.STEAM.OTHER</t>
  </si>
  <si>
    <t>FEC.ktoe.CZ.CHI.BASIC_CHEM.PROC_COOL_STEAM.STEAM.NG_BIOGAS</t>
  </si>
  <si>
    <t>FEC.ktoe.CZ.CHI.BASIC_CHEM.PROC_COOL_STEAM.STEAM.DERIVED</t>
  </si>
  <si>
    <t>FEC.ktoe.CZ.CHI.BASIC_CHEM.PROC_COOL_STEAM.STEAM.BIOMASS_WASTE</t>
  </si>
  <si>
    <t>FEC.ktoe.CZ.CHI.BASIC_CHEM.PROC_COOL_STEAM.STEAM.STEAM_DISTR</t>
  </si>
  <si>
    <t>Chemicals: Process cooling - Electric</t>
  </si>
  <si>
    <t>FEC.ktoe.CZ.CHI.BASIC_CHEM.PROC_COOL.ELEC.ELEC</t>
  </si>
  <si>
    <t>Chemicals: Generic electric process</t>
  </si>
  <si>
    <t>FEC.ktoe.CZ.CHI.BASIC_CHEM.GENERIC.MECH.ELEC</t>
  </si>
  <si>
    <t>FEC.ktoe.CZ.CHI.OTHER_CHEM.TOTAL.TOTAL.TOTAL</t>
  </si>
  <si>
    <t>FEC.ktoe.CZ.CHI.OTHER_CHEM.LIGHT.GENERIC.ELEC</t>
  </si>
  <si>
    <t>FEC.ktoe.CZ.CHI.OTHER_CHEM.AIRCOMP.GENERIC.ELEC</t>
  </si>
  <si>
    <t>FEC.ktoe.CZ.CHI.OTHER_CHEM.MOTOR.GENERIC.ELEC</t>
  </si>
  <si>
    <t>FEC.ktoe.CZ.CHI.OTHER_CHEM.FANS.GENERIC.ELEC</t>
  </si>
  <si>
    <t>FEC.ktoe.CZ.CHI.OTHER_CHEM.LOW_ENTH.TOTAL.TOTAL</t>
  </si>
  <si>
    <t>FEC.ktoe.CZ.CHI.OTHER_CHEM.LOW_ENTH.THERM.DIESEL_LIQBIO</t>
  </si>
  <si>
    <t>FEC.ktoe.CZ.CHI.OTHER_CHEM.LOW_ENTH.THERM.NG_BIOGAS</t>
  </si>
  <si>
    <t>FEC.ktoe.CZ.CHI.OTHER_CHEM.LOW_ENTH.THERM.SOLAR_GEO</t>
  </si>
  <si>
    <t>FEC.ktoe.CZ.CHI.OTHER_CHEM.LOW_ENTH.HP.AMBIENT</t>
  </si>
  <si>
    <t>FEC.ktoe.CZ.CHI.OTHER_CHEM.LOW_ENTH.THERM.ELEC</t>
  </si>
  <si>
    <t>Chemicals: High-enthalpy heat processing</t>
  </si>
  <si>
    <t>High-enthalpy heat processing - Steam</t>
  </si>
  <si>
    <t>FEC.ktoe.CZ.CHI.OTHER_CHEM.PROCESSING_STEAM.TOTAL.TOTAL</t>
  </si>
  <si>
    <t>FEC.ktoe.CZ.CHI.OTHER_CHEM.PROCESSING_STEAM.STEAM.SOLIDS</t>
  </si>
  <si>
    <t>FEC.ktoe.CZ.CHI.OTHER_CHEM.PROCESSING_STEAM.STEAM.RFG</t>
  </si>
  <si>
    <t>FEC.ktoe.CZ.CHI.OTHER_CHEM.PROCESSING_STEAM.STEAM.LPG</t>
  </si>
  <si>
    <t>FEC.ktoe.CZ.CHI.OTHER_CHEM.PROCESSING_STEAM.STEAM.DIESEL_LIQBIO</t>
  </si>
  <si>
    <t>FEC.ktoe.CZ.CHI.OTHER_CHEM.PROCESSING_STEAM.STEAM.RFO</t>
  </si>
  <si>
    <t>FEC.ktoe.CZ.CHI.OTHER_CHEM.PROCESSING_STEAM.STEAM.OTHER</t>
  </si>
  <si>
    <t>FEC.ktoe.CZ.CHI.OTHER_CHEM.PROCESSING_STEAM.STEAM.NG_BIOGAS</t>
  </si>
  <si>
    <t>FEC.ktoe.CZ.CHI.OTHER_CHEM.PROCESSING_STEAM.STEAM.DERIVED</t>
  </si>
  <si>
    <t>FEC.ktoe.CZ.CHI.OTHER_CHEM.PROCESSING_STEAM.STEAM.BIOMASS_WASTE</t>
  </si>
  <si>
    <t>FEC.ktoe.CZ.CHI.OTHER_CHEM.PROCESSING_STEAM.STEAM.STEAM_DISTR</t>
  </si>
  <si>
    <t>High-enthalpy heat processing - Electric (microwave)</t>
  </si>
  <si>
    <t>FEC.ktoe.CZ.CHI.OTHER_CHEM.PROCESSING.MICROW.ELEC</t>
  </si>
  <si>
    <t>FEC.ktoe.CZ.CHI.OTHER_CHEM.PROC_HEAT.TOTAL.TOTAL</t>
  </si>
  <si>
    <t>FEC.ktoe.CZ.CHI.OTHER_CHEM.PROC_HEAT.THERM.TOTAL</t>
  </si>
  <si>
    <t>FEC.ktoe.CZ.CHI.OTHER_CHEM.PROC_HEAT.THERM.SOLIDS</t>
  </si>
  <si>
    <t>FEC.ktoe.CZ.CHI.OTHER_CHEM.PROC_HEAT.THERM.LPG</t>
  </si>
  <si>
    <t>FEC.ktoe.CZ.CHI.OTHER_CHEM.PROC_HEAT.THERM.DIESEL_LIQBIO</t>
  </si>
  <si>
    <t>FEC.ktoe.CZ.CHI.OTHER_CHEM.PROC_HEAT.THERM.RFO</t>
  </si>
  <si>
    <t>FEC.ktoe.CZ.CHI.OTHER_CHEM.PROC_HEAT.THERM.NG_BIOGAS</t>
  </si>
  <si>
    <t>FEC.ktoe.CZ.CHI.OTHER_CHEM.PROC_HEAT.ELEC.ELEC</t>
  </si>
  <si>
    <t>FEC.ktoe.CZ.CHI.OTHER_CHEM.PROC_COOL.THERM.NG_BIOGAS</t>
  </si>
  <si>
    <t>FEC.ktoe.CZ.CHI.OTHER_CHEM.PROC_COOL_STEAM.TOTAL.TOTAL</t>
  </si>
  <si>
    <t>FEC.ktoe.CZ.CHI.OTHER_CHEM.PROC_COOL_STEAM.STEAM.SOLIDS</t>
  </si>
  <si>
    <t>FEC.ktoe.CZ.CHI.OTHER_CHEM.PROC_COOL_STEAM.STEAM.RFG</t>
  </si>
  <si>
    <t>FEC.ktoe.CZ.CHI.OTHER_CHEM.PROC_COOL_STEAM.STEAM.LPG</t>
  </si>
  <si>
    <t>FEC.ktoe.CZ.CHI.OTHER_CHEM.PROC_COOL_STEAM.STEAM.DIESEL_LIQBIO</t>
  </si>
  <si>
    <t>FEC.ktoe.CZ.CHI.OTHER_CHEM.PROC_COOL_STEAM.STEAM.RFO</t>
  </si>
  <si>
    <t>FEC.ktoe.CZ.CHI.OTHER_CHEM.PROC_COOL_STEAM.STEAM.OTHER</t>
  </si>
  <si>
    <t>FEC.ktoe.CZ.CHI.OTHER_CHEM.PROC_COOL_STEAM.STEAM.NG_BIOGAS</t>
  </si>
  <si>
    <t>FEC.ktoe.CZ.CHI.OTHER_CHEM.PROC_COOL_STEAM.STEAM.DERIVED</t>
  </si>
  <si>
    <t>FEC.ktoe.CZ.CHI.OTHER_CHEM.PROC_COOL_STEAM.STEAM.BIOMASS_WASTE</t>
  </si>
  <si>
    <t>FEC.ktoe.CZ.CHI.OTHER_CHEM.PROC_COOL_STEAM.STEAM.STEAM_DISTR</t>
  </si>
  <si>
    <t>FEC.ktoe.CZ.CHI.OTHER_CHEM.PROC_COOL.ELEC.ELEC</t>
  </si>
  <si>
    <t>FEC.ktoe.CZ.CHI.OTHER_CHEM.GENERIC.MECH.ELEC</t>
  </si>
  <si>
    <t>FEC.ktoe.CZ.CHI.PHARM.TOTAL.TOTAL.TOTAL</t>
  </si>
  <si>
    <t>FEC.ktoe.CZ.CHI.PHARM.LIGHT.GENERIC.ELEC</t>
  </si>
  <si>
    <t>FEC.ktoe.CZ.CHI.PHARM.AIRCOMP.GENERIC.ELEC</t>
  </si>
  <si>
    <t>FEC.ktoe.CZ.CHI.PHARM.MOTOR.GENERIC.ELEC</t>
  </si>
  <si>
    <t>FEC.ktoe.CZ.CHI.PHARM.FANS.GENERIC.ELEC</t>
  </si>
  <si>
    <t>FEC.ktoe.CZ.CHI.PHARM.LOW_ENTH.TOTAL.TOTAL</t>
  </si>
  <si>
    <t>FEC.ktoe.CZ.CHI.PHARM.LOW_ENTH.THERM.DIESEL_LIQBIO</t>
  </si>
  <si>
    <t>FEC.ktoe.CZ.CHI.PHARM.LOW_ENTH.THERM.NG_BIOGAS</t>
  </si>
  <si>
    <t>FEC.ktoe.CZ.CHI.PHARM.LOW_ENTH.THERM.SOLAR_GEO</t>
  </si>
  <si>
    <t>FEC.ktoe.CZ.CHI.PHARM.LOW_ENTH.HP.AMBIENT</t>
  </si>
  <si>
    <t>FEC.ktoe.CZ.CHI.PHARM.LOW_ENTH.THERM.ELEC</t>
  </si>
  <si>
    <t>FEC.ktoe.CZ.CHI.PHARM.PROCESSING_STEAM.TOTAL.TOTAL</t>
  </si>
  <si>
    <t>FEC.ktoe.CZ.CHI.PHARM.PROCESSING_STEAM.STEAM.SOLIDS</t>
  </si>
  <si>
    <t>FEC.ktoe.CZ.CHI.PHARM.PROCESSING_STEAM.STEAM.RFG</t>
  </si>
  <si>
    <t>FEC.ktoe.CZ.CHI.PHARM.PROCESSING_STEAM.STEAM.LPG</t>
  </si>
  <si>
    <t>FEC.ktoe.CZ.CHI.PHARM.PROCESSING_STEAM.STEAM.DIESEL_LIQBIO</t>
  </si>
  <si>
    <t>FEC.ktoe.CZ.CHI.PHARM.PROCESSING_STEAM.STEAM.RFO</t>
  </si>
  <si>
    <t>FEC.ktoe.CZ.CHI.PHARM.PROCESSING_STEAM.STEAM.OTHER</t>
  </si>
  <si>
    <t>FEC.ktoe.CZ.CHI.PHARM.PROCESSING_STEAM.STEAM.NG_BIOGAS</t>
  </si>
  <si>
    <t>FEC.ktoe.CZ.CHI.PHARM.PROCESSING_STEAM.STEAM.DERIVED</t>
  </si>
  <si>
    <t>FEC.ktoe.CZ.CHI.PHARM.PROCESSING_STEAM.STEAM.BIOMASS_WASTE</t>
  </si>
  <si>
    <t>FEC.ktoe.CZ.CHI.PHARM.PROCESSING_STEAM.STEAM.STEAM_DISTR</t>
  </si>
  <si>
    <t>FEC.ktoe.CZ.CHI.PHARM.PROCESSING.MICROW.ELEC</t>
  </si>
  <si>
    <t>FEC.ktoe.CZ.CHI.PHARM.PROC_HEAT.TOTAL.TOTAL</t>
  </si>
  <si>
    <t>FEC.ktoe.CZ.CHI.PHARM.PROC_HEAT.THERM.TOTAL</t>
  </si>
  <si>
    <t>FEC.ktoe.CZ.CHI.PHARM.PROC_HEAT.THERM.SOLIDS</t>
  </si>
  <si>
    <t>FEC.ktoe.CZ.CHI.PHARM.PROC_HEAT.THERM.LPG</t>
  </si>
  <si>
    <t>FEC.ktoe.CZ.CHI.PHARM.PROC_HEAT.THERM.DIESEL_LIQBIO</t>
  </si>
  <si>
    <t>FEC.ktoe.CZ.CHI.PHARM.PROC_HEAT.THERM.RFO</t>
  </si>
  <si>
    <t>FEC.ktoe.CZ.CHI.PHARM.PROC_HEAT.THERM.NG_BIOGAS</t>
  </si>
  <si>
    <t>FEC.ktoe.CZ.CHI.PHARM.PROC_HEAT.ELEC.ELEC</t>
  </si>
  <si>
    <t>FEC.ktoe.CZ.CHI.PHARM.PROC_COOL.THERM.NG_BIOGAS</t>
  </si>
  <si>
    <t>FEC.ktoe.CZ.CHI.PHARM.PROC_COOL_STEAM.TOTAL.TOTAL</t>
  </si>
  <si>
    <t>FEC.ktoe.CZ.CHI.PHARM.PROC_COOL_STEAM.STEAM.SOLIDS</t>
  </si>
  <si>
    <t>FEC.ktoe.CZ.CHI.PHARM.PROC_COOL_STEAM.STEAM.RFG</t>
  </si>
  <si>
    <t>FEC.ktoe.CZ.CHI.PHARM.PROC_COOL_STEAM.STEAM.LPG</t>
  </si>
  <si>
    <t>FEC.ktoe.CZ.CHI.PHARM.PROC_COOL_STEAM.STEAM.DIESEL_LIQBIO</t>
  </si>
  <si>
    <t>FEC.ktoe.CZ.CHI.PHARM.PROC_COOL_STEAM.STEAM.RFO</t>
  </si>
  <si>
    <t>FEC.ktoe.CZ.CHI.PHARM.PROC_COOL_STEAM.STEAM.OTHER</t>
  </si>
  <si>
    <t>FEC.ktoe.CZ.CHI.PHARM.PROC_COOL_STEAM.STEAM.NG_BIOGAS</t>
  </si>
  <si>
    <t>FEC.ktoe.CZ.CHI.PHARM.PROC_COOL_STEAM.STEAM.DERIVED</t>
  </si>
  <si>
    <t>FEC.ktoe.CZ.CHI.PHARM.PROC_COOL_STEAM.STEAM.BIOMASS_WASTE</t>
  </si>
  <si>
    <t>FEC.ktoe.CZ.CHI.PHARM.PROC_COOL_STEAM.STEAM.STEAM_DISTR</t>
  </si>
  <si>
    <t>FEC.ktoe.CZ.CHI.PHARM.PROC_COOL.ELEC.ELEC</t>
  </si>
  <si>
    <t>FEC.ktoe.CZ.CHI.PHARM.GENERIC.MECH.ELEC</t>
  </si>
  <si>
    <t>Chemicals: Process cooling - Natural gas</t>
  </si>
  <si>
    <t>UED.ktoe.CZ.CHI.BASIC_CHEM.LIGHT.GENERIC.ELEC</t>
  </si>
  <si>
    <t>UED.ktoe.CZ.CHI.BASIC_CHEM.AIRCOMP.GENERIC.ELEC</t>
  </si>
  <si>
    <t>UED.ktoe.CZ.CHI.BASIC_CHEM.MOTOR.GENERIC.ELEC</t>
  </si>
  <si>
    <t>UED.ktoe.CZ.CHI.BASIC_CHEM.FANS.GENERIC.ELEC</t>
  </si>
  <si>
    <t>UED.ktoe.CZ.CHI.BASIC_CHEM.LOW_ENTH.TOTAL.TOTAL</t>
  </si>
  <si>
    <t>UED.ktoe.CZ.CHI.BASIC_CHEM.LOW_ENTH.THERM.DIESEL_LIQBIO</t>
  </si>
  <si>
    <t>UED.ktoe.CZ.CHI.BASIC_CHEM.LOW_ENTH.THERM.NG_BIOGAS</t>
  </si>
  <si>
    <t>UED.ktoe.CZ.CHI.BASIC_CHEM.LOW_ENTH.THERM.SOLAR_GEO</t>
  </si>
  <si>
    <t>UED.ktoe.CZ.CHI.BASIC_CHEM.LOW_ENTH.HP.AMBIENT</t>
  </si>
  <si>
    <t>UED.ktoe.CZ.CHI.BASIC_CHEM.LOW_ENTH.THERM.ELEC</t>
  </si>
  <si>
    <t>UED.ktoe.CZ.CHI.BASIC_CHEM.PROCESSING.TOTAL.TOTAL</t>
  </si>
  <si>
    <t>UED.ktoe.CZ.CHI.BASIC_CHEM.PROCESSING.STEAM.SOLIDS</t>
  </si>
  <si>
    <t>UED.ktoe.CZ.CHI.BASIC_CHEM.PROCESSING.STEAM.RFG</t>
  </si>
  <si>
    <t>UED.ktoe.CZ.CHI.BASIC_CHEM.PROCESSING.STEAM.LPG</t>
  </si>
  <si>
    <t>UED.ktoe.CZ.CHI.BASIC_CHEM.PROCESSING.STEAM.DIESEL_LIQBIO</t>
  </si>
  <si>
    <t>UED.ktoe.CZ.CHI.BASIC_CHEM.PROCESSING.STEAM.RFO</t>
  </si>
  <si>
    <t>UED.ktoe.CZ.CHI.BASIC_CHEM.PROCESSING.STEAM.OTHER</t>
  </si>
  <si>
    <t>UED.ktoe.CZ.CHI.BASIC_CHEM.PROCESSING.STEAM.NG_BIOGAS</t>
  </si>
  <si>
    <t>UED.ktoe.CZ.CHI.BASIC_CHEM.PROCESSING.STEAM.DERIVED</t>
  </si>
  <si>
    <t>UED.ktoe.CZ.CHI.BASIC_CHEM.PROCESSING.STEAM.BIOMASS_WASTE</t>
  </si>
  <si>
    <t>UED.ktoe.CZ.CHI.BASIC_CHEM.PROCESSING.STEAM.STEAM_DISTR</t>
  </si>
  <si>
    <t>UED.ktoe.CZ.CHI.BASIC_CHEM.PROC_HEAT.TOTAL.TOTAL</t>
  </si>
  <si>
    <t>UED.ktoe.CZ.CHI.BASIC_CHEM.PROC_HEAT.THERM.TOTAL</t>
  </si>
  <si>
    <t>UED.ktoe.CZ.CHI.BASIC_CHEM.PROC_HEAT.THERM.SOLIDS</t>
  </si>
  <si>
    <t>UED.ktoe.CZ.CHI.BASIC_CHEM.PROC_HEAT.THERM.LPG</t>
  </si>
  <si>
    <t>UED.ktoe.CZ.CHI.BASIC_CHEM.PROC_HEAT.THERM.DIESEL_LIQBIO</t>
  </si>
  <si>
    <t>UED.ktoe.CZ.CHI.BASIC_CHEM.PROC_HEAT.THERM.RFO</t>
  </si>
  <si>
    <t>UED.ktoe.CZ.CHI.BASIC_CHEM.PROC_HEAT.THERM.NG_BIOGAS</t>
  </si>
  <si>
    <t>UED.ktoe.CZ.CHI.BASIC_CHEM.PROC_HEAT.ELEC.ELEC</t>
  </si>
  <si>
    <t>UED.ktoe.CZ.CHI.BASIC_CHEM.PROC_COOL.THERM.NG_BIOGAS</t>
  </si>
  <si>
    <t>UED.ktoe.CZ.CHI.BASIC_CHEM.PROC_COOL_STEAM.TOTAL.TOTAL</t>
  </si>
  <si>
    <t>UED.ktoe.CZ.CHI.BASIC_CHEM.PROC_COOL_STEAM.STEAM.SOLIDS</t>
  </si>
  <si>
    <t>UED.ktoe.CZ.CHI.BASIC_CHEM.PROC_COOL_STEAM.STEAM.RFG</t>
  </si>
  <si>
    <t>UED.ktoe.CZ.CHI.BASIC_CHEM.PROC_COOL_STEAM.STEAM.LPG</t>
  </si>
  <si>
    <t>UED.ktoe.CZ.CHI.BASIC_CHEM.PROC_COOL_STEAM.STEAM.DIESEL_LIQBIO</t>
  </si>
  <si>
    <t>UED.ktoe.CZ.CHI.BASIC_CHEM.PROC_COOL_STEAM.STEAM.RFO</t>
  </si>
  <si>
    <t>UED.ktoe.CZ.CHI.BASIC_CHEM.PROC_COOL_STEAM.STEAM.OTHER</t>
  </si>
  <si>
    <t>UED.ktoe.CZ.CHI.BASIC_CHEM.PROC_COOL_STEAM.STEAM.NG_BIOGAS</t>
  </si>
  <si>
    <t>UED.ktoe.CZ.CHI.BASIC_CHEM.PROC_COOL_STEAM.STEAM.DERIVED</t>
  </si>
  <si>
    <t>UED.ktoe.CZ.CHI.BASIC_CHEM.PROC_COOL_STEAM.STEAM.BIOMASS_WASTE</t>
  </si>
  <si>
    <t>UED.ktoe.CZ.CHI.BASIC_CHEM.PROC_COOL_STEAM.STEAM.STEAM_DISTR</t>
  </si>
  <si>
    <t>UED.ktoe.CZ.CHI.BASIC_CHEM.PROC_COOL.ELEC.ELEC</t>
  </si>
  <si>
    <t>UED.ktoe.CZ.CHI.BASIC_CHEM.GENERIC.MECH.ELEC</t>
  </si>
  <si>
    <t>UED.ktoe.CZ.CHI.OTHER_CHEM.TOTAL.TOTAL.TOTAL</t>
  </si>
  <si>
    <t>UED.ktoe.CZ.CHI.OTHER_CHEM.LIGHT.GENERIC.ELEC</t>
  </si>
  <si>
    <t>UED.ktoe.CZ.CHI.OTHER_CHEM.AIRCOMP.GENERIC.ELEC</t>
  </si>
  <si>
    <t>UED.ktoe.CZ.CHI.OTHER_CHEM.MOTOR.GENERIC.ELEC</t>
  </si>
  <si>
    <t>UED.ktoe.CZ.CHI.OTHER_CHEM.FANS.GENERIC.ELEC</t>
  </si>
  <si>
    <t>UED.ktoe.CZ.CHI.OTHER_CHEM.LOW_ENTH.TOTAL.TOTAL</t>
  </si>
  <si>
    <t>UED.ktoe.CZ.CHI.OTHER_CHEM.LOW_ENTH.THERM.DIESEL_LIQBIO</t>
  </si>
  <si>
    <t>UED.ktoe.CZ.CHI.OTHER_CHEM.LOW_ENTH.THERM.NG_BIOGAS</t>
  </si>
  <si>
    <t>UED.ktoe.CZ.CHI.OTHER_CHEM.LOW_ENTH.THERM.SOLAR_GEO</t>
  </si>
  <si>
    <t>UED.ktoe.CZ.CHI.OTHER_CHEM.LOW_ENTH.HP.AMBIENT</t>
  </si>
  <si>
    <t>UED.ktoe.CZ.CHI.OTHER_CHEM.LOW_ENTH.THERM.ELEC</t>
  </si>
  <si>
    <t>UED.ktoe.CZ.CHI.OTHER_CHEM.PROCESSING_STEAM.TOTAL.TOTAL</t>
  </si>
  <si>
    <t>UED.ktoe.CZ.CHI.OTHER_CHEM.PROCESSING_STEAM.STEAM.SOLIDS</t>
  </si>
  <si>
    <t>UED.ktoe.CZ.CHI.OTHER_CHEM.PROCESSING_STEAM.STEAM.RFG</t>
  </si>
  <si>
    <t>UED.ktoe.CZ.CHI.OTHER_CHEM.PROCESSING_STEAM.STEAM.LPG</t>
  </si>
  <si>
    <t>UED.ktoe.CZ.CHI.OTHER_CHEM.PROCESSING_STEAM.STEAM.DIESEL_LIQBIO</t>
  </si>
  <si>
    <t>UED.ktoe.CZ.CHI.OTHER_CHEM.PROCESSING_STEAM.STEAM.RFO</t>
  </si>
  <si>
    <t>UED.ktoe.CZ.CHI.OTHER_CHEM.PROCESSING_STEAM.STEAM.OTHER</t>
  </si>
  <si>
    <t>UED.ktoe.CZ.CHI.OTHER_CHEM.PROCESSING_STEAM.STEAM.NG_BIOGAS</t>
  </si>
  <si>
    <t>UED.ktoe.CZ.CHI.OTHER_CHEM.PROCESSING_STEAM.STEAM.DERIVED</t>
  </si>
  <si>
    <t>UED.ktoe.CZ.CHI.OTHER_CHEM.PROCESSING_STEAM.STEAM.BIOMASS_WASTE</t>
  </si>
  <si>
    <t>UED.ktoe.CZ.CHI.OTHER_CHEM.PROCESSING_STEAM.STEAM.STEAM_DISTR</t>
  </si>
  <si>
    <t>UED.ktoe.CZ.CHI.OTHER_CHEM.PROCESSING.MICROW.ELEC</t>
  </si>
  <si>
    <t>UED.ktoe.CZ.CHI.OTHER_CHEM.PROC_HEAT.TOTAL.TOTAL</t>
  </si>
  <si>
    <t>UED.ktoe.CZ.CHI.OTHER_CHEM.PROC_HEAT.THERM.TOTAL</t>
  </si>
  <si>
    <t>UED.ktoe.CZ.CHI.OTHER_CHEM.PROC_HEAT.THERM.SOLIDS</t>
  </si>
  <si>
    <t>UED.ktoe.CZ.CHI.OTHER_CHEM.PROC_HEAT.THERM.LPG</t>
  </si>
  <si>
    <t>UED.ktoe.CZ.CHI.OTHER_CHEM.PROC_HEAT.THERM.DIESEL_LIQBIO</t>
  </si>
  <si>
    <t>UED.ktoe.CZ.CHI.OTHER_CHEM.PROC_HEAT.THERM.RFO</t>
  </si>
  <si>
    <t>UED.ktoe.CZ.CHI.OTHER_CHEM.PROC_HEAT.THERM.NG_BIOGAS</t>
  </si>
  <si>
    <t>UED.ktoe.CZ.CHI.OTHER_CHEM.PROC_HEAT.ELEC.ELEC</t>
  </si>
  <si>
    <t>UED.ktoe.CZ.CHI.OTHER_CHEM.PROC_COOL.THERM.NG_BIOGAS</t>
  </si>
  <si>
    <t>UED.ktoe.CZ.CHI.OTHER_CHEM.PROC_COOL_STEAM.TOTAL.TOTAL</t>
  </si>
  <si>
    <t>UED.ktoe.CZ.CHI.OTHER_CHEM.PROC_COOL_STEAM.STEAM.SOLIDS</t>
  </si>
  <si>
    <t>UED.ktoe.CZ.CHI.OTHER_CHEM.PROC_COOL_STEAM.STEAM.RFG</t>
  </si>
  <si>
    <t>UED.ktoe.CZ.CHI.OTHER_CHEM.PROC_COOL_STEAM.STEAM.LPG</t>
  </si>
  <si>
    <t>UED.ktoe.CZ.CHI.OTHER_CHEM.PROC_COOL_STEAM.STEAM.DIESEL_LIQBIO</t>
  </si>
  <si>
    <t>UED.ktoe.CZ.CHI.OTHER_CHEM.PROC_COOL_STEAM.STEAM.RFO</t>
  </si>
  <si>
    <t>UED.ktoe.CZ.CHI.OTHER_CHEM.PROC_COOL_STEAM.STEAM.OTHER</t>
  </si>
  <si>
    <t>UED.ktoe.CZ.CHI.OTHER_CHEM.PROC_COOL_STEAM.STEAM.NG_BIOGAS</t>
  </si>
  <si>
    <t>UED.ktoe.CZ.CHI.OTHER_CHEM.PROC_COOL_STEAM.STEAM.DERIVED</t>
  </si>
  <si>
    <t>UED.ktoe.CZ.CHI.OTHER_CHEM.PROC_COOL_STEAM.STEAM.BIOMASS_WASTE</t>
  </si>
  <si>
    <t>UED.ktoe.CZ.CHI.OTHER_CHEM.PROC_COOL_STEAM.STEAM.STEAM_DISTR</t>
  </si>
  <si>
    <t>UED.ktoe.CZ.CHI.OTHER_CHEM.PROC_COOL.ELEC.ELEC</t>
  </si>
  <si>
    <t>UED.ktoe.CZ.CHI.OTHER_CHEM.GENERIC.MECH.ELEC</t>
  </si>
  <si>
    <t>UED.ktoe.CZ.CHI.PHARM.TOTAL.TOTAL.TOTAL</t>
  </si>
  <si>
    <t>UED.ktoe.CZ.CHI.PHARM.LIGHT.GENERIC.ELEC</t>
  </si>
  <si>
    <t>UED.ktoe.CZ.CHI.PHARM.AIRCOMP.GENERIC.ELEC</t>
  </si>
  <si>
    <t>UED.ktoe.CZ.CHI.PHARM.MOTOR.GENERIC.ELEC</t>
  </si>
  <si>
    <t>UED.ktoe.CZ.CHI.PHARM.FANS.GENERIC.ELEC</t>
  </si>
  <si>
    <t>UED.ktoe.CZ.CHI.PHARM.LOW_ENTH.TOTAL.TOTAL</t>
  </si>
  <si>
    <t>UED.ktoe.CZ.CHI.PHARM.LOW_ENTH.THERM.DIESEL_LIQBIO</t>
  </si>
  <si>
    <t>UED.ktoe.CZ.CHI.PHARM.LOW_ENTH.THERM.NG_BIOGAS</t>
  </si>
  <si>
    <t>UED.ktoe.CZ.CHI.PHARM.LOW_ENTH.THERM.SOLAR_GEO</t>
  </si>
  <si>
    <t>UED.ktoe.CZ.CHI.PHARM.LOW_ENTH.HP.AMBIENT</t>
  </si>
  <si>
    <t>UED.ktoe.CZ.CHI.PHARM.LOW_ENTH.THERM.ELEC</t>
  </si>
  <si>
    <t>UED.ktoe.CZ.CHI.PHARM.PROCESSING_STEAM.TOTAL.TOTAL</t>
  </si>
  <si>
    <t>UED.ktoe.CZ.CHI.PHARM.PROCESSING_STEAM.STEAM.SOLIDS</t>
  </si>
  <si>
    <t>UED.ktoe.CZ.CHI.PHARM.PROCESSING_STEAM.STEAM.RFG</t>
  </si>
  <si>
    <t>UED.ktoe.CZ.CHI.PHARM.PROCESSING_STEAM.STEAM.LPG</t>
  </si>
  <si>
    <t>UED.ktoe.CZ.CHI.PHARM.PROCESSING_STEAM.STEAM.DIESEL_LIQBIO</t>
  </si>
  <si>
    <t>UED.ktoe.CZ.CHI.PHARM.PROCESSING_STEAM.STEAM.RFO</t>
  </si>
  <si>
    <t>UED.ktoe.CZ.CHI.PHARM.PROCESSING_STEAM.STEAM.OTHER</t>
  </si>
  <si>
    <t>UED.ktoe.CZ.CHI.PHARM.PROCESSING_STEAM.STEAM.NG_BIOGAS</t>
  </si>
  <si>
    <t>UED.ktoe.CZ.CHI.PHARM.PROCESSING_STEAM.STEAM.DERIVED</t>
  </si>
  <si>
    <t>UED.ktoe.CZ.CHI.PHARM.PROCESSING_STEAM.STEAM.BIOMASS_WASTE</t>
  </si>
  <si>
    <t>UED.ktoe.CZ.CHI.PHARM.PROCESSING_STEAM.STEAM.STEAM_DISTR</t>
  </si>
  <si>
    <t>UED.ktoe.CZ.CHI.PHARM.PROCESSING.MICROW.ELEC</t>
  </si>
  <si>
    <t>UED.ktoe.CZ.CHI.PHARM.PROC_HEAT.TOTAL.TOTAL</t>
  </si>
  <si>
    <t>UED.ktoe.CZ.CHI.PHARM.PROC_HEAT.THERM.TOTAL</t>
  </si>
  <si>
    <t>UED.ktoe.CZ.CHI.PHARM.PROC_HEAT.THERM.SOLIDS</t>
  </si>
  <si>
    <t>UED.ktoe.CZ.CHI.PHARM.PROC_HEAT.THERM.LPG</t>
  </si>
  <si>
    <t>UED.ktoe.CZ.CHI.PHARM.PROC_HEAT.THERM.DIESEL_LIQBIO</t>
  </si>
  <si>
    <t>UED.ktoe.CZ.CHI.PHARM.PROC_HEAT.THERM.RFO</t>
  </si>
  <si>
    <t>UED.ktoe.CZ.CHI.PHARM.PROC_HEAT.THERM.NG_BIOGAS</t>
  </si>
  <si>
    <t>UED.ktoe.CZ.CHI.PHARM.PROC_HEAT.ELEC.ELEC</t>
  </si>
  <si>
    <t>UED.ktoe.CZ.CHI.PHARM.PROC_COOL.THERM.NG_BIOGAS</t>
  </si>
  <si>
    <t>UED.ktoe.CZ.CHI.PHARM.PROC_COOL_STEAM.TOTAL.TOTAL</t>
  </si>
  <si>
    <t>UED.ktoe.CZ.CHI.PHARM.PROC_COOL_STEAM.STEAM.SOLIDS</t>
  </si>
  <si>
    <t>UED.ktoe.CZ.CHI.PHARM.PROC_COOL_STEAM.STEAM.RFG</t>
  </si>
  <si>
    <t>UED.ktoe.CZ.CHI.PHARM.PROC_COOL_STEAM.STEAM.LPG</t>
  </si>
  <si>
    <t>UED.ktoe.CZ.CHI.PHARM.PROC_COOL_STEAM.STEAM.DIESEL_LIQBIO</t>
  </si>
  <si>
    <t>UED.ktoe.CZ.CHI.PHARM.PROC_COOL_STEAM.STEAM.RFO</t>
  </si>
  <si>
    <t>UED.ktoe.CZ.CHI.PHARM.PROC_COOL_STEAM.STEAM.OTHER</t>
  </si>
  <si>
    <t>UED.ktoe.CZ.CHI.PHARM.PROC_COOL_STEAM.STEAM.NG_BIOGAS</t>
  </si>
  <si>
    <t>UED.ktoe.CZ.CHI.PHARM.PROC_COOL_STEAM.STEAM.DERIVED</t>
  </si>
  <si>
    <t>UED.ktoe.CZ.CHI.PHARM.PROC_COOL_STEAM.STEAM.BIOMASS_WASTE</t>
  </si>
  <si>
    <t>UED.ktoe.CZ.CHI.PHARM.PROC_COOL_STEAM.STEAM.STEAM_DISTR</t>
  </si>
  <si>
    <t>UED.ktoe.CZ.CHI.PHARM.PROC_COOL.ELEC.ELEC</t>
  </si>
  <si>
    <t>UED.ktoe.CZ.CHI.PHARM.GENERIC.MECH.ELEC</t>
  </si>
  <si>
    <t>Basic chemicals (energy consumption)</t>
  </si>
  <si>
    <t>FUEL_EMI.ktCO2.CZ.CHI.BASIC_CHEM.LIGHT.GENERIC.ELEC</t>
  </si>
  <si>
    <t>FUEL_EMI.ktCO2.CZ.CHI.BASIC_CHEM.AIRCOMP.GENERIC.ELEC</t>
  </si>
  <si>
    <t>FUEL_EMI.ktCO2.CZ.CHI.BASIC_CHEM.MOTOR.GENERIC.ELEC</t>
  </si>
  <si>
    <t>FUEL_EMI.ktCO2.CZ.CHI.BASIC_CHEM.FANS.GENERIC.ELEC</t>
  </si>
  <si>
    <t>FUEL_EMI.ktCO2.CZ.CHI.BASIC_CHEM.LOW_ENTH.TOTAL.TOTAL</t>
  </si>
  <si>
    <t>FUEL_EMI.ktCO2.CZ.CHI.BASIC_CHEM.LOW_ENTH.THERM.DIESEL_LIQBIO</t>
  </si>
  <si>
    <t>FUEL_EMI.ktCO2.CZ.CHI.BASIC_CHEM.LOW_ENTH.THERM.NG_BIOGAS</t>
  </si>
  <si>
    <t>FUEL_EMI.ktCO2.CZ.CHI.BASIC_CHEM.LOW_ENTH.THERM.SOLAR_GEO</t>
  </si>
  <si>
    <t>FUEL_EMI.ktCO2.CZ.CHI.BASIC_CHEM.LOW_ENTH.HP.AMBIENT</t>
  </si>
  <si>
    <t>FUEL_EMI.ktCO2.CZ.CHI.BASIC_CHEM.LOW_ENTH.THERM.ELEC</t>
  </si>
  <si>
    <t>FUEL_EMI.ktCO2.CZ.CHI.BASIC_CHEM.PROCESSING.TOTAL.TOTAL</t>
  </si>
  <si>
    <t>FUEL_EMI.ktCO2.CZ.CHI.BASIC_CHEM.PROCESSING.STEAM.SOLIDS</t>
  </si>
  <si>
    <t>FUEL_EMI.ktCO2.CZ.CHI.BASIC_CHEM.PROCESSING.STEAM.RFG</t>
  </si>
  <si>
    <t>FUEL_EMI.ktCO2.CZ.CHI.BASIC_CHEM.PROCESSING.STEAM.LPG</t>
  </si>
  <si>
    <t>FUEL_EMI.ktCO2.CZ.CHI.BASIC_CHEM.PROCESSING.STEAM.DIESEL_LIQBIO</t>
  </si>
  <si>
    <t>FUEL_EMI.ktCO2.CZ.CHI.BASIC_CHEM.PROCESSING.STEAM.RFO</t>
  </si>
  <si>
    <t>FUEL_EMI.ktCO2.CZ.CHI.BASIC_CHEM.PROCESSING.STEAM.OTHER</t>
  </si>
  <si>
    <t>FUEL_EMI.ktCO2.CZ.CHI.BASIC_CHEM.PROCESSING.STEAM.NG_BIOGAS</t>
  </si>
  <si>
    <t>FUEL_EMI.ktCO2.CZ.CHI.BASIC_CHEM.PROCESSING.STEAM.DERIVED</t>
  </si>
  <si>
    <t>FUEL_EMI.ktCO2.CZ.CHI.BASIC_CHEM.PROCESSING.STEAM.BIOMASS_WASTE</t>
  </si>
  <si>
    <t>FUEL_EMI.ktCO2.CZ.CHI.BASIC_CHEM.PROCESSING.STEAM.STEAM_DISTR</t>
  </si>
  <si>
    <t>FUEL_EMI.ktCO2.CZ.CHI.BASIC_CHEM.PROC_HEAT.TOTAL.TOTAL</t>
  </si>
  <si>
    <t>FUEL_EMI.ktCO2.CZ.CHI.BASIC_CHEM.PROC_HEAT.THERM.TOTAL</t>
  </si>
  <si>
    <t>FUEL_EMI.ktCO2.CZ.CHI.BASIC_CHEM.PROC_HEAT.THERM.SOLIDS</t>
  </si>
  <si>
    <t>FUEL_EMI.ktCO2.CZ.CHI.BASIC_CHEM.PROC_HEAT.THERM.LPG</t>
  </si>
  <si>
    <t>FUEL_EMI.ktCO2.CZ.CHI.BASIC_CHEM.PROC_HEAT.THERM.DIESEL_LIQBIO</t>
  </si>
  <si>
    <t>FUEL_EMI.ktCO2.CZ.CHI.BASIC_CHEM.PROC_HEAT.THERM.RFO</t>
  </si>
  <si>
    <t>FUEL_EMI.ktCO2.CZ.CHI.BASIC_CHEM.PROC_HEAT.THERM.NG_BIOGAS</t>
  </si>
  <si>
    <t>FUEL_EMI.ktCO2.CZ.CHI.BASIC_CHEM.PROC_HEAT.ELEC.ELEC</t>
  </si>
  <si>
    <t>FUEL_EMI.ktCO2.CZ.CHI.BASIC_CHEM.PROC_COOL.THERM.NG_BIOGAS</t>
  </si>
  <si>
    <t>FUEL_EMI.ktCO2.CZ.CHI.BASIC_CHEM.PROC_COOL_STEAM.TOTAL.TOTAL</t>
  </si>
  <si>
    <t>FUEL_EMI.ktCO2.CZ.CHI.BASIC_CHEM.PROC_COOL_STEAM.STEAM.SOLIDS</t>
  </si>
  <si>
    <t>FUEL_EMI.ktCO2.CZ.CHI.BASIC_CHEM.PROC_COOL_STEAM.STEAM.RFG</t>
  </si>
  <si>
    <t>FUEL_EMI.ktCO2.CZ.CHI.BASIC_CHEM.PROC_COOL_STEAM.STEAM.LPG</t>
  </si>
  <si>
    <t>FUEL_EMI.ktCO2.CZ.CHI.BASIC_CHEM.PROC_COOL_STEAM.STEAM.DIESEL_LIQBIO</t>
  </si>
  <si>
    <t>FUEL_EMI.ktCO2.CZ.CHI.BASIC_CHEM.PROC_COOL_STEAM.STEAM.RFO</t>
  </si>
  <si>
    <t>FUEL_EMI.ktCO2.CZ.CHI.BASIC_CHEM.PROC_COOL_STEAM.STEAM.OTHER</t>
  </si>
  <si>
    <t>FUEL_EMI.ktCO2.CZ.CHI.BASIC_CHEM.PROC_COOL_STEAM.STEAM.NG_BIOGAS</t>
  </si>
  <si>
    <t>FUEL_EMI.ktCO2.CZ.CHI.BASIC_CHEM.PROC_COOL_STEAM.STEAM.DERIVED</t>
  </si>
  <si>
    <t>FUEL_EMI.ktCO2.CZ.CHI.BASIC_CHEM.PROC_COOL_STEAM.STEAM.BIOMASS_WASTE</t>
  </si>
  <si>
    <t>FUEL_EMI.ktCO2.CZ.CHI.BASIC_CHEM.PROC_COOL_STEAM.STEAM.STEAM_DISTR</t>
  </si>
  <si>
    <t>FUEL_EMI.ktCO2.CZ.CHI.BASIC_CHEM.PROC_COOL.ELEC.ELEC</t>
  </si>
  <si>
    <t>FUEL_EMI.ktCO2.CZ.CHI.BASIC_CHEM.GENERIC.MECH.ELEC</t>
  </si>
  <si>
    <t>PROCESS_EMI.ktCO2.CZ.CHI.BASIC_CHEM</t>
  </si>
  <si>
    <t>FUEL_EMI.ktCO2.CZ.CHI.OTHER_CHEM.LIGHT.GENERIC.ELEC</t>
  </si>
  <si>
    <t>FUEL_EMI.ktCO2.CZ.CHI.OTHER_CHEM.AIRCOMP.GENERIC.ELEC</t>
  </si>
  <si>
    <t>FUEL_EMI.ktCO2.CZ.CHI.OTHER_CHEM.MOTOR.GENERIC.ELEC</t>
  </si>
  <si>
    <t>FUEL_EMI.ktCO2.CZ.CHI.OTHER_CHEM.FANS.GENERIC.ELEC</t>
  </si>
  <si>
    <t>FUEL_EMI.ktCO2.CZ.CHI.OTHER_CHEM.LOW_ENTH.TOTAL.TOTAL</t>
  </si>
  <si>
    <t>FUEL_EMI.ktCO2.CZ.CHI.OTHER_CHEM.LOW_ENTH.THERM.DIESEL_LIQBIO</t>
  </si>
  <si>
    <t>FUEL_EMI.ktCO2.CZ.CHI.OTHER_CHEM.LOW_ENTH.THERM.NG_BIOGAS</t>
  </si>
  <si>
    <t>FUEL_EMI.ktCO2.CZ.CHI.OTHER_CHEM.LOW_ENTH.THERM.SOLAR_GEO</t>
  </si>
  <si>
    <t>FUEL_EMI.ktCO2.CZ.CHI.OTHER_CHEM.LOW_ENTH.HP.AMBIENT</t>
  </si>
  <si>
    <t>FUEL_EMI.ktCO2.CZ.CHI.OTHER_CHEM.LOW_ENTH.THERM.ELEC</t>
  </si>
  <si>
    <t>FUEL_EMI.ktCO2.CZ.CHI.OTHER_CHEM.PROCESSING_STEAM.TOTAL.TOTAL</t>
  </si>
  <si>
    <t>FUEL_EMI.ktCO2.CZ.CHI.OTHER_CHEM.PROCESSING_STEAM.STEAM.SOLIDS</t>
  </si>
  <si>
    <t>FUEL_EMI.ktCO2.CZ.CHI.OTHER_CHEM.PROCESSING_STEAM.STEAM.RFG</t>
  </si>
  <si>
    <t>FUEL_EMI.ktCO2.CZ.CHI.OTHER_CHEM.PROCESSING_STEAM.STEAM.LPG</t>
  </si>
  <si>
    <t>FUEL_EMI.ktCO2.CZ.CHI.OTHER_CHEM.PROCESSING_STEAM.STEAM.DIESEL_LIQBIO</t>
  </si>
  <si>
    <t>FUEL_EMI.ktCO2.CZ.CHI.OTHER_CHEM.PROCESSING_STEAM.STEAM.RFO</t>
  </si>
  <si>
    <t>FUEL_EMI.ktCO2.CZ.CHI.OTHER_CHEM.PROCESSING_STEAM.STEAM.OTHER</t>
  </si>
  <si>
    <t>FUEL_EMI.ktCO2.CZ.CHI.OTHER_CHEM.PROCESSING_STEAM.STEAM.NG_BIOGAS</t>
  </si>
  <si>
    <t>FUEL_EMI.ktCO2.CZ.CHI.OTHER_CHEM.PROCESSING_STEAM.STEAM.DERIVED</t>
  </si>
  <si>
    <t>FUEL_EMI.ktCO2.CZ.CHI.OTHER_CHEM.PROCESSING_STEAM.STEAM.BIOMASS_WASTE</t>
  </si>
  <si>
    <t>FUEL_EMI.ktCO2.CZ.CHI.OTHER_CHEM.PROCESSING_STEAM.STEAM.STEAM_DISTR</t>
  </si>
  <si>
    <t>FUEL_EMI.ktCO2.CZ.CHI.OTHER_CHEM.PROCESSING.MICROW.ELEC</t>
  </si>
  <si>
    <t>FUEL_EMI.ktCO2.CZ.CHI.OTHER_CHEM.PROC_HEAT.TOTAL.TOTAL</t>
  </si>
  <si>
    <t>FUEL_EMI.ktCO2.CZ.CHI.OTHER_CHEM.PROC_HEAT.THERM.TOTAL</t>
  </si>
  <si>
    <t>FUEL_EMI.ktCO2.CZ.CHI.OTHER_CHEM.PROC_HEAT.THERM.SOLIDS</t>
  </si>
  <si>
    <t>FUEL_EMI.ktCO2.CZ.CHI.OTHER_CHEM.PROC_HEAT.THERM.LPG</t>
  </si>
  <si>
    <t>FUEL_EMI.ktCO2.CZ.CHI.OTHER_CHEM.PROC_HEAT.THERM.DIESEL_LIQBIO</t>
  </si>
  <si>
    <t>FUEL_EMI.ktCO2.CZ.CHI.OTHER_CHEM.PROC_HEAT.THERM.RFO</t>
  </si>
  <si>
    <t>FUEL_EMI.ktCO2.CZ.CHI.OTHER_CHEM.PROC_HEAT.THERM.NG_BIOGAS</t>
  </si>
  <si>
    <t>FUEL_EMI.ktCO2.CZ.CHI.OTHER_CHEM.PROC_HEAT.ELEC.ELEC</t>
  </si>
  <si>
    <t>FUEL_EMI.ktCO2.CZ.CHI.OTHER_CHEM.PROC_COOL.THERM.NG_BIOGAS</t>
  </si>
  <si>
    <t>FUEL_EMI.ktCO2.CZ.CHI.OTHER_CHEM.PROC_COOL_STEAM.TOTAL.TOTAL</t>
  </si>
  <si>
    <t>FUEL_EMI.ktCO2.CZ.CHI.OTHER_CHEM.PROC_COOL_STEAM.STEAM.SOLIDS</t>
  </si>
  <si>
    <t>FUEL_EMI.ktCO2.CZ.CHI.OTHER_CHEM.PROC_COOL_STEAM.STEAM.RFG</t>
  </si>
  <si>
    <t>FUEL_EMI.ktCO2.CZ.CHI.OTHER_CHEM.PROC_COOL_STEAM.STEAM.LPG</t>
  </si>
  <si>
    <t>FUEL_EMI.ktCO2.CZ.CHI.OTHER_CHEM.PROC_COOL_STEAM.STEAM.DIESEL_LIQBIO</t>
  </si>
  <si>
    <t>FUEL_EMI.ktCO2.CZ.CHI.OTHER_CHEM.PROC_COOL_STEAM.STEAM.RFO</t>
  </si>
  <si>
    <t>FUEL_EMI.ktCO2.CZ.CHI.OTHER_CHEM.PROC_COOL_STEAM.STEAM.OTHER</t>
  </si>
  <si>
    <t>FUEL_EMI.ktCO2.CZ.CHI.OTHER_CHEM.PROC_COOL_STEAM.STEAM.NG_BIOGAS</t>
  </si>
  <si>
    <t>FUEL_EMI.ktCO2.CZ.CHI.OTHER_CHEM.PROC_COOL_STEAM.STEAM.DERIVED</t>
  </si>
  <si>
    <t>FUEL_EMI.ktCO2.CZ.CHI.OTHER_CHEM.PROC_COOL_STEAM.STEAM.BIOMASS_WASTE</t>
  </si>
  <si>
    <t>FUEL_EMI.ktCO2.CZ.CHI.OTHER_CHEM.PROC_COOL_STEAM.STEAM.STEAM_DISTR</t>
  </si>
  <si>
    <t>FUEL_EMI.ktCO2.CZ.CHI.OTHER_CHEM.PROC_COOL.ELEC.ELEC</t>
  </si>
  <si>
    <t>FUEL_EMI.ktCO2.CZ.CHI.OTHER_CHEM.GENERIC.MECH.ELEC</t>
  </si>
  <si>
    <t>PROCESS_EMI.ktCO2.CZ.CHI.OTHER_CHEM</t>
  </si>
  <si>
    <t>FUEL_EMI.ktCO2.CZ.CHI.PHARM.TOTAL.TOTAL.TOTAL</t>
  </si>
  <si>
    <t>FUEL_EMI.ktCO2.CZ.CHI.PHARM.LIGHT.GENERIC.ELEC</t>
  </si>
  <si>
    <t>FUEL_EMI.ktCO2.CZ.CHI.PHARM.AIRCOMP.GENERIC.ELEC</t>
  </si>
  <si>
    <t>FUEL_EMI.ktCO2.CZ.CHI.PHARM.MOTOR.GENERIC.ELEC</t>
  </si>
  <si>
    <t>FUEL_EMI.ktCO2.CZ.CHI.PHARM.FANS.GENERIC.ELEC</t>
  </si>
  <si>
    <t>FUEL_EMI.ktCO2.CZ.CHI.PHARM.LOW_ENTH.TOTAL.TOTAL</t>
  </si>
  <si>
    <t>FUEL_EMI.ktCO2.CZ.CHI.PHARM.LOW_ENTH.THERM.DIESEL_LIQBIO</t>
  </si>
  <si>
    <t>FUEL_EMI.ktCO2.CZ.CHI.PHARM.LOW_ENTH.THERM.NG_BIOGAS</t>
  </si>
  <si>
    <t>FUEL_EMI.ktCO2.CZ.CHI.PHARM.LOW_ENTH.THERM.SOLAR_GEO</t>
  </si>
  <si>
    <t>FUEL_EMI.ktCO2.CZ.CHI.PHARM.LOW_ENTH.HP.AMBIENT</t>
  </si>
  <si>
    <t>FUEL_EMI.ktCO2.CZ.CHI.PHARM.LOW_ENTH.THERM.ELEC</t>
  </si>
  <si>
    <t>FUEL_EMI.ktCO2.CZ.CHI.PHARM.PROCESSING_STEAM.TOTAL.TOTAL</t>
  </si>
  <si>
    <t>FUEL_EMI.ktCO2.CZ.CHI.PHARM.PROCESSING_STEAM.STEAM.SOLIDS</t>
  </si>
  <si>
    <t>FUEL_EMI.ktCO2.CZ.CHI.PHARM.PROCESSING_STEAM.STEAM.RFG</t>
  </si>
  <si>
    <t>FUEL_EMI.ktCO2.CZ.CHI.PHARM.PROCESSING_STEAM.STEAM.LPG</t>
  </si>
  <si>
    <t>FUEL_EMI.ktCO2.CZ.CHI.PHARM.PROCESSING_STEAM.STEAM.DIESEL_LIQBIO</t>
  </si>
  <si>
    <t>FUEL_EMI.ktCO2.CZ.CHI.PHARM.PROCESSING_STEAM.STEAM.RFO</t>
  </si>
  <si>
    <t>FUEL_EMI.ktCO2.CZ.CHI.PHARM.PROCESSING_STEAM.STEAM.OTHER</t>
  </si>
  <si>
    <t>FUEL_EMI.ktCO2.CZ.CHI.PHARM.PROCESSING_STEAM.STEAM.NG_BIOGAS</t>
  </si>
  <si>
    <t>FUEL_EMI.ktCO2.CZ.CHI.PHARM.PROCESSING_STEAM.STEAM.DERIVED</t>
  </si>
  <si>
    <t>FUEL_EMI.ktCO2.CZ.CHI.PHARM.PROCESSING_STEAM.STEAM.BIOMASS_WASTE</t>
  </si>
  <si>
    <t>FUEL_EMI.ktCO2.CZ.CHI.PHARM.PROCESSING_STEAM.STEAM.STEAM_DISTR</t>
  </si>
  <si>
    <t>FUEL_EMI.ktCO2.CZ.CHI.PHARM.PROCESSING.MICROW.ELEC</t>
  </si>
  <si>
    <t>FUEL_EMI.ktCO2.CZ.CHI.PHARM.PROC_HEAT.TOTAL.TOTAL</t>
  </si>
  <si>
    <t>FUEL_EMI.ktCO2.CZ.CHI.PHARM.PROC_HEAT.THERM.TOTAL</t>
  </si>
  <si>
    <t>FUEL_EMI.ktCO2.CZ.CHI.PHARM.PROC_HEAT.THERM.SOLIDS</t>
  </si>
  <si>
    <t>FUEL_EMI.ktCO2.CZ.CHI.PHARM.PROC_HEAT.THERM.LPG</t>
  </si>
  <si>
    <t>FUEL_EMI.ktCO2.CZ.CHI.PHARM.PROC_HEAT.THERM.DIESEL_LIQBIO</t>
  </si>
  <si>
    <t>FUEL_EMI.ktCO2.CZ.CHI.PHARM.PROC_HEAT.THERM.RFO</t>
  </si>
  <si>
    <t>FUEL_EMI.ktCO2.CZ.CHI.PHARM.PROC_HEAT.THERM.NG_BIOGAS</t>
  </si>
  <si>
    <t>FUEL_EMI.ktCO2.CZ.CHI.PHARM.PROC_HEAT.ELEC.ELEC</t>
  </si>
  <si>
    <t>FUEL_EMI.ktCO2.CZ.CHI.PHARM.PROC_COOL.THERM.NG_BIOGAS</t>
  </si>
  <si>
    <t>FUEL_EMI.ktCO2.CZ.CHI.PHARM.PROC_COOL_STEAM.TOTAL.TOTAL</t>
  </si>
  <si>
    <t>FUEL_EMI.ktCO2.CZ.CHI.PHARM.PROC_COOL_STEAM.STEAM.SOLIDS</t>
  </si>
  <si>
    <t>FUEL_EMI.ktCO2.CZ.CHI.PHARM.PROC_COOL_STEAM.STEAM.RFG</t>
  </si>
  <si>
    <t>FUEL_EMI.ktCO2.CZ.CHI.PHARM.PROC_COOL_STEAM.STEAM.LPG</t>
  </si>
  <si>
    <t>FUEL_EMI.ktCO2.CZ.CHI.PHARM.PROC_COOL_STEAM.STEAM.DIESEL_LIQBIO</t>
  </si>
  <si>
    <t>FUEL_EMI.ktCO2.CZ.CHI.PHARM.PROC_COOL_STEAM.STEAM.RFO</t>
  </si>
  <si>
    <t>FUEL_EMI.ktCO2.CZ.CHI.PHARM.PROC_COOL_STEAM.STEAM.OTHER</t>
  </si>
  <si>
    <t>FUEL_EMI.ktCO2.CZ.CHI.PHARM.PROC_COOL_STEAM.STEAM.NG_BIOGAS</t>
  </si>
  <si>
    <t>FUEL_EMI.ktCO2.CZ.CHI.PHARM.PROC_COOL_STEAM.STEAM.DERIVED</t>
  </si>
  <si>
    <t>FUEL_EMI.ktCO2.CZ.CHI.PHARM.PROC_COOL_STEAM.STEAM.BIOMASS_WASTE</t>
  </si>
  <si>
    <t>FUEL_EMI.ktCO2.CZ.CHI.PHARM.PROC_COOL_STEAM.STEAM.STEAM_DISTR</t>
  </si>
  <si>
    <t>FUEL_EMI.ktCO2.CZ.CHI.PHARM.PROC_COOL.ELEC.ELEC</t>
  </si>
  <si>
    <t>FUEL_EMI.ktCO2.CZ.CHI.PHARM.GENERIC.MECH.ELEC</t>
  </si>
  <si>
    <t>Basic chemicals (over energy consumption, without process emissions)</t>
  </si>
  <si>
    <t>Other chemicals (without process emissions)</t>
  </si>
  <si>
    <t>VA.Meuro2015.CZ.NMM.CEM</t>
  </si>
  <si>
    <t>VA.Meuro2015.CZ.NMM.CER</t>
  </si>
  <si>
    <t>VA.Meuro2015.CZ.NMM.GLASS</t>
  </si>
  <si>
    <t>Cement (kt)</t>
  </si>
  <si>
    <t>OUTPUT.kt.CZ.NMM.CEM</t>
  </si>
  <si>
    <t>Ceramics &amp; other NMM (kt bricks eq.)</t>
  </si>
  <si>
    <t>OUTPUT.kt.CZ.NMM.CER</t>
  </si>
  <si>
    <t>Glass production  (kt)</t>
  </si>
  <si>
    <t>OUTPUT.kt.CZ.NMM.GLASS</t>
  </si>
  <si>
    <t>CAP.kt.CZ.NMM.CEM</t>
  </si>
  <si>
    <t>CAP.kt.CZ.NMM.CER</t>
  </si>
  <si>
    <t>CAP.kt.CZ.NMM.GLASS</t>
  </si>
  <si>
    <t>NEWCAP.kt.CZ.NMM.CEM</t>
  </si>
  <si>
    <t>NEWCAP.kt.CZ.NMM.CER</t>
  </si>
  <si>
    <t>NEWCAP.kt.CZ.NMM.GLASS</t>
  </si>
  <si>
    <t>FEC.ktoe.CZ.NMM.TOTAL.TOTAL.TOTAL.TOTAL</t>
  </si>
  <si>
    <t>FEC.ktoe.CZ.NMM.TOTAL.TOTAL.TOTAL.SOLIDS</t>
  </si>
  <si>
    <t>FEC.ktoe.CZ.NMM.TOTAL.TOTAL.TOTAL.RFG</t>
  </si>
  <si>
    <t>FEC.ktoe.CZ.NMM.TOTAL.TOTAL.TOTAL.LPG</t>
  </si>
  <si>
    <t>FEC.ktoe.CZ.NMM.TOTAL.TOTAL.TOTAL.DIESEL</t>
  </si>
  <si>
    <t>FEC.ktoe.CZ.NMM.TOTAL.TOTAL.TOTAL.RFO</t>
  </si>
  <si>
    <t>FEC.ktoe.CZ.NMM.TOTAL.TOTAL.TOTAL.OTHER</t>
  </si>
  <si>
    <t>FEC.ktoe.CZ.NMM.TOTAL.TOTAL.TOTAL.NG</t>
  </si>
  <si>
    <t>FEC.ktoe.CZ.NMM.TOTAL.TOTAL.TOTAL.DERIVED</t>
  </si>
  <si>
    <t>FEC.ktoe.CZ.NMM.TOTAL.TOTAL.TOTAL.BIOMASS_WASTE</t>
  </si>
  <si>
    <t>FEC.ktoe.CZ.NMM.TOTAL.TOTAL.TOTAL.BIOGAS</t>
  </si>
  <si>
    <t>FEC.ktoe.CZ.NMM.TOTAL.TOTAL.TOTAL.LIQBIO</t>
  </si>
  <si>
    <t>FEC.ktoe.CZ.NMM.TOTAL.TOTAL.TOTAL.SOLAR</t>
  </si>
  <si>
    <t>FEC.ktoe.CZ.NMM.TOTAL.TOTAL.TOTAL.GEO</t>
  </si>
  <si>
    <t>FEC.ktoe.CZ.NMM.TOTAL.TOTAL.TOTAL.AMBIENT</t>
  </si>
  <si>
    <t>FEC.ktoe.CZ.NMM.TOTAL.TOTAL.TOTAL.STEAM_DISTR</t>
  </si>
  <si>
    <t>FEC.ktoe.CZ.NMM.TOTAL.TOTAL.TOTAL.ELEC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</si>
  <si>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</si>
  <si>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</si>
  <si>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</si>
  <si>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FEC.ktoe.CZ.NMM.CEM.TOTAL.TOTAL.TOTAL</t>
  </si>
  <si>
    <t>FEC.ktoe.CZ.NMM.CEM.LIGHT.GENERIC.ELEC</t>
  </si>
  <si>
    <t>FEC.ktoe.CZ.NMM.CEM.AIRCOMP.GENERIC.ELEC</t>
  </si>
  <si>
    <t>FEC.ktoe.CZ.NMM.CEM.MOTOR.GENERIC.ELEC</t>
  </si>
  <si>
    <t>FEC.ktoe.CZ.NMM.CEM.FANS.GENERIC.ELEC</t>
  </si>
  <si>
    <t>FEC.ktoe.CZ.NMM.CEM.LOW_ENTH.TOTAL.TOTAL</t>
  </si>
  <si>
    <t>FEC.ktoe.CZ.NMM.CEM.LOW_ENTH.THERM.DIESEL_LIQBIO</t>
  </si>
  <si>
    <t>FEC.ktoe.CZ.NMM.CEM.LOW_ENTH.THERM.NG_BIOGAS</t>
  </si>
  <si>
    <t>FEC.ktoe.CZ.NMM.CEM.LOW_ENTH.THERM.SOLAR_GEO</t>
  </si>
  <si>
    <t>FEC.ktoe.CZ.NMM.CEM.LOW_ENTH.HP.AMBIENT</t>
  </si>
  <si>
    <t>FEC.ktoe.CZ.NMM.CEM.LOW_ENTH.THERM.ELEC</t>
  </si>
  <si>
    <t>Cement: Grinding, milling of raw material</t>
  </si>
  <si>
    <t>FEC.ktoe.CZ.NMM.CEM.GRINDING_RAW.MECH.ELEC</t>
  </si>
  <si>
    <t>Cement: Pre-heating and pre-calcination</t>
  </si>
  <si>
    <t>FEC.ktoe.CZ.NMM.CEM.PREHEAT.TOTAL.TOTAL</t>
  </si>
  <si>
    <t>FEC.ktoe.CZ.NMM.CEM.PREHEAT.THERM.SOLIDS</t>
  </si>
  <si>
    <t>FEC.ktoe.CZ.NMM.CEM.PREHEAT.THERM.LPG</t>
  </si>
  <si>
    <t>FEC.ktoe.CZ.NMM.CEM.PREHEAT.THERM.DIESEL_LIQBIO</t>
  </si>
  <si>
    <t>FEC.ktoe.CZ.NMM.CEM.PREHEAT.THERM.RFO</t>
  </si>
  <si>
    <t>FEC.ktoe.CZ.NMM.CEM.PREHEAT.THERM.OTHER</t>
  </si>
  <si>
    <t>FEC.ktoe.CZ.NMM.CEM.PREHEAT.THERM.NG_BIOGAS</t>
  </si>
  <si>
    <t>FEC.ktoe.CZ.NMM.CEM.PREHEAT.THERM.BIOMASS_WASTE</t>
  </si>
  <si>
    <t>Cement: Clinker production (kilns)</t>
  </si>
  <si>
    <t>FEC.ktoe.CZ.NMM.CEM.KILN.TOTAL.TOTAL</t>
  </si>
  <si>
    <t>FEC.ktoe.CZ.NMM.CEM.KILN.THERM.SOLIDS</t>
  </si>
  <si>
    <t>FEC.ktoe.CZ.NMM.CEM.KILN.THERM.LPG</t>
  </si>
  <si>
    <t>FEC.ktoe.CZ.NMM.CEM.KILN.THERM.DIESEL_LIQBIO</t>
  </si>
  <si>
    <t>FEC.ktoe.CZ.NMM.CEM.KILN.THERM.RFO</t>
  </si>
  <si>
    <t>FEC.ktoe.CZ.NMM.CEM.KILN.THERM.OTHER</t>
  </si>
  <si>
    <t>FEC.ktoe.CZ.NMM.CEM.KILN.THERM.NG_BIOGAS</t>
  </si>
  <si>
    <t>FEC.ktoe.CZ.NMM.CEM.KILN.THERM.BIOMASS_WASTE</t>
  </si>
  <si>
    <t>Cement: Grinding, packaging and precasting</t>
  </si>
  <si>
    <t>Cement: Grinding, packaging and precasting (electricity)</t>
  </si>
  <si>
    <t>FEC.ktoe.CZ.NMM.CEM.PRECAST.MECH.ELEC</t>
  </si>
  <si>
    <t>Cement: Precasting - Steam</t>
  </si>
  <si>
    <t>FEC.ktoe.CZ.NMM.CEM.PRECAST_STEAM.TOTAL.TOTAL</t>
  </si>
  <si>
    <t>FEC.ktoe.CZ.NMM.CEM.PRECAST_STEAM.STEAM.SOLIDS</t>
  </si>
  <si>
    <t>FEC.ktoe.CZ.NMM.CEM.PRECAST_STEAM.STEAM.RFG</t>
  </si>
  <si>
    <t>FEC.ktoe.CZ.NMM.CEM.PRECAST_STEAM.STEAM.LPG</t>
  </si>
  <si>
    <t>FEC.ktoe.CZ.NMM.CEM.PRECAST_STEAM.STEAM.DIESEL_LIQBIO</t>
  </si>
  <si>
    <t>FEC.ktoe.CZ.NMM.CEM.PRECAST_STEAM.STEAM.RFO</t>
  </si>
  <si>
    <t>FEC.ktoe.CZ.NMM.CEM.PRECAST_STEAM.STEAM.OTHER</t>
  </si>
  <si>
    <t>FEC.ktoe.CZ.NMM.CEM.PRECAST_STEAM.STEAM.NG_BIOGAS</t>
  </si>
  <si>
    <t>FEC.ktoe.CZ.NMM.CEM.PRECAST_STEAM.STEAM.DERIVED</t>
  </si>
  <si>
    <t>FEC.ktoe.CZ.NMM.CEM.PRECAST_STEAM.STEAM.BIOMASS_WASTE</t>
  </si>
  <si>
    <t>FEC.ktoe.CZ.NMM.CEM.PRECAST_STEAM.STEAM.STEAM_DISTR</t>
  </si>
  <si>
    <t>FEC.ktoe.CZ.NMM.CER.TOTAL.TOTAL.TOTAL</t>
  </si>
  <si>
    <t>FEC.ktoe.CZ.NMM.CER.LIGHT.GENERIC.ELEC</t>
  </si>
  <si>
    <t>FEC.ktoe.CZ.NMM.CER.AIRCOMP.GENERIC.ELEC</t>
  </si>
  <si>
    <t>FEC.ktoe.CZ.NMM.CER.MOTOR.GENERIC.ELEC</t>
  </si>
  <si>
    <t>FEC.ktoe.CZ.NMM.CER.FANS.GENERIC.ELEC</t>
  </si>
  <si>
    <t>FEC.ktoe.CZ.NMM.CER.LOW_ENTH.TOTAL.TOTAL</t>
  </si>
  <si>
    <t>FEC.ktoe.CZ.NMM.CER.LOW_ENTH.THERM.DIESEL_LIQBIO</t>
  </si>
  <si>
    <t>FEC.ktoe.CZ.NMM.CER.LOW_ENTH.THERM.NG_BIOGAS</t>
  </si>
  <si>
    <t>FEC.ktoe.CZ.NMM.CER.LOW_ENTH.THERM.SOLAR_GEO</t>
  </si>
  <si>
    <t>FEC.ktoe.CZ.NMM.CER.LOW_ENTH.HP.AMBIENT</t>
  </si>
  <si>
    <t>FEC.ktoe.CZ.NMM.CER.LOW_ENTH.THERM.ELEC</t>
  </si>
  <si>
    <t>Ceramics: Mixing of raw material</t>
  </si>
  <si>
    <t>FEC.ktoe.CZ.NMM.CER.MIXING.MECH.ELEC</t>
  </si>
  <si>
    <t>Ceramics: Drying and sintering of raw material</t>
  </si>
  <si>
    <t>Ceramics: Thermal drying and sintering</t>
  </si>
  <si>
    <t>FEC.ktoe.CZ.NMM.CER.DRYING.TOTAL.TOTAL</t>
  </si>
  <si>
    <t>FEC.ktoe.CZ.NMM.CER.DRYING.THERM.SOLIDS</t>
  </si>
  <si>
    <t>FEC.ktoe.CZ.NMM.CER.DRYING.THERM.LPG</t>
  </si>
  <si>
    <t>FEC.ktoe.CZ.NMM.CER.DRYING.THERM.DIESEL_LIQBIO</t>
  </si>
  <si>
    <t>FEC.ktoe.CZ.NMM.CER.DRYING.THERM.RFO</t>
  </si>
  <si>
    <t>FEC.ktoe.CZ.NMM.CER.DRYING.THERM.NG_BIOGAS</t>
  </si>
  <si>
    <t>Ceramics: Steam drying and sintering</t>
  </si>
  <si>
    <t>FEC.ktoe.CZ.NMM.CER.DRYING_STEAM.TOTAL.TOTAL</t>
  </si>
  <si>
    <t>FEC.ktoe.CZ.NMM.CER.DRYING_STEAM.STEAM.SOLIDS</t>
  </si>
  <si>
    <t>FEC.ktoe.CZ.NMM.CER.DRYING_STEAM.STEAM.RFG</t>
  </si>
  <si>
    <t>FEC.ktoe.CZ.NMM.CER.DRYING_STEAM.STEAM.LPG</t>
  </si>
  <si>
    <t>FEC.ktoe.CZ.NMM.CER.DRYING_STEAM.STEAM.DIESEL_LIQBIO</t>
  </si>
  <si>
    <t>FEC.ktoe.CZ.NMM.CER.DRYING_STEAM.STEAM.RFO</t>
  </si>
  <si>
    <t>FEC.ktoe.CZ.NMM.CER.DRYING_STEAM.STEAM.OTHER</t>
  </si>
  <si>
    <t>FEC.ktoe.CZ.NMM.CER.DRYING_STEAM.STEAM.NG_BIOGAS</t>
  </si>
  <si>
    <t>FEC.ktoe.CZ.NMM.CER.DRYING_STEAM.STEAM.DERIVED</t>
  </si>
  <si>
    <t>FEC.ktoe.CZ.NMM.CER.DRYING_STEAM.STEAM.BIOMASS_WASTE</t>
  </si>
  <si>
    <t>FEC.ktoe.CZ.NMM.CER.DRYING_STEAM.STEAM.STEAM_DISTR</t>
  </si>
  <si>
    <t>Ceramics: Microwave drying and sintering</t>
  </si>
  <si>
    <t>FEC.ktoe.CZ.NMM.CER.DRYING_MICROW.MICROW.ELEC</t>
  </si>
  <si>
    <t>Ceramics: Primary production process</t>
  </si>
  <si>
    <t>Ceramics: Thermal kiln</t>
  </si>
  <si>
    <t>FEC.ktoe.CZ.NMM.CER.KILN_THERM.TOTAL.TOTAL</t>
  </si>
  <si>
    <t>FEC.ktoe.CZ.NMM.CER.KILN_THERM.THERM.SOLIDS</t>
  </si>
  <si>
    <t>FEC.ktoe.CZ.NMM.CER.KILN_THERM.THERM.LPG</t>
  </si>
  <si>
    <t>FEC.ktoe.CZ.NMM.CER.KILN_THERM.THERM.DIESEL_LIQBIO</t>
  </si>
  <si>
    <t>FEC.ktoe.CZ.NMM.CER.KILN_THERM.THERM.RFO</t>
  </si>
  <si>
    <t>FEC.ktoe.CZ.NMM.CER.KILN_THERM.THERM.OTHER</t>
  </si>
  <si>
    <t>FEC.ktoe.CZ.NMM.CER.KILN_THERM.THERM.NG_BIOGAS</t>
  </si>
  <si>
    <t>FEC.ktoe.CZ.NMM.CER.KILN_THERM.THERM.BIOMASS_WASTE</t>
  </si>
  <si>
    <t>Ceramics: Electric kiln</t>
  </si>
  <si>
    <t>FEC.ktoe.CZ.NMM.CER.KILN_ELEC.ELEC.ELEC</t>
  </si>
  <si>
    <t>Ceramics: Product finishing</t>
  </si>
  <si>
    <t>Ceramics: Thermal furnace</t>
  </si>
  <si>
    <t>FEC.ktoe.CZ.NMM.CER.FINISHING.TOTAL.TOTAL</t>
  </si>
  <si>
    <t>FEC.ktoe.CZ.NMM.CER.FINISHING.THERM.SOLIDS</t>
  </si>
  <si>
    <t>FEC.ktoe.CZ.NMM.CER.FINISHING.THERM.LPG</t>
  </si>
  <si>
    <t>FEC.ktoe.CZ.NMM.CER.FINISHING.THERM.DIESEL_LIQBIO</t>
  </si>
  <si>
    <t>FEC.ktoe.CZ.NMM.CER.FINISHING.THERM.RFO</t>
  </si>
  <si>
    <t>FEC.ktoe.CZ.NMM.CER.FINISHING.THERM.NG_BIOGAS</t>
  </si>
  <si>
    <t>Ceramics: Electric furnace</t>
  </si>
  <si>
    <t>FEC.ktoe.CZ.NMM.CER.FINISHING_ELEC.ELEC.ELEC</t>
  </si>
  <si>
    <t>FEC.ktoe.CZ.NMM.GLASS.TOTAL.TOTAL.TOTAL</t>
  </si>
  <si>
    <t>FEC.ktoe.CZ.NMM.GLASS.LIGHT.GENERIC.ELEC</t>
  </si>
  <si>
    <t>FEC.ktoe.CZ.NMM.GLASS.AIRCOMP.GENERIC.ELEC</t>
  </si>
  <si>
    <t>FEC.ktoe.CZ.NMM.GLASS.MOTOR.GENERIC.ELEC</t>
  </si>
  <si>
    <t>FEC.ktoe.CZ.NMM.GLASS.FANS.GENERIC.ELEC</t>
  </si>
  <si>
    <t>FEC.ktoe.CZ.NMM.GLASS.LOW_ENTH.TOTAL.TOTAL</t>
  </si>
  <si>
    <t>FEC.ktoe.CZ.NMM.GLASS.LOW_ENTH.THERM.DIESEL_LIQBIO</t>
  </si>
  <si>
    <t>FEC.ktoe.CZ.NMM.GLASS.LOW_ENTH.THERM.NG_BIOGAS</t>
  </si>
  <si>
    <t>FEC.ktoe.CZ.NMM.GLASS.LOW_ENTH.THERM.SOLAR_GEO</t>
  </si>
  <si>
    <t>FEC.ktoe.CZ.NMM.GLASS.LOW_ENTH.HP.AMBIENT</t>
  </si>
  <si>
    <t>FEC.ktoe.CZ.NMM.GLASS.LOW_ENTH.THERM.ELEC</t>
  </si>
  <si>
    <t>Glass: Melting tank</t>
  </si>
  <si>
    <t>Glass: Thermal melting tank</t>
  </si>
  <si>
    <t>FEC.ktoe.CZ.NMM.GLASS.MELTING.TOTAL.TOTAL</t>
  </si>
  <si>
    <t>FEC.ktoe.CZ.NMM.GLASS.MELTING.THERM.SOLIDS</t>
  </si>
  <si>
    <t>FEC.ktoe.CZ.NMM.GLASS.MELTING.THERM.LPG</t>
  </si>
  <si>
    <t>FEC.ktoe.CZ.NMM.GLASS.MELTING.THERM.DIESEL_LIQBIO</t>
  </si>
  <si>
    <t>FEC.ktoe.CZ.NMM.GLASS.MELTING.THERM.RFO</t>
  </si>
  <si>
    <t>FEC.ktoe.CZ.NMM.GLASS.MELTING.THERM.NG_BIOGAS</t>
  </si>
  <si>
    <t>Glass: Electric melting tank</t>
  </si>
  <si>
    <t>FEC.ktoe.CZ.NMM.GLASS.MELTING_ELEC.ELEC.ELEC</t>
  </si>
  <si>
    <t>Glass: Forming</t>
  </si>
  <si>
    <t>FEC.ktoe.CZ.NMM.GLASS.FORMING.ELEC.ELEC</t>
  </si>
  <si>
    <t>Glass: Annealing</t>
  </si>
  <si>
    <t>Glass: Annealing - thermal</t>
  </si>
  <si>
    <t>FEC.ktoe.CZ.NMM.GLASS.ANNEALING.TOTAL.TOTAL</t>
  </si>
  <si>
    <t>FEC.ktoe.CZ.NMM.GLASS.ANNEALING.THERM.SOLIDS</t>
  </si>
  <si>
    <t>FEC.ktoe.CZ.NMM.GLASS.ANNEALING.THERM.LPG</t>
  </si>
  <si>
    <t>FEC.ktoe.CZ.NMM.GLASS.ANNEALING.THERM.DIESEL_LIQBIO</t>
  </si>
  <si>
    <t>FEC.ktoe.CZ.NMM.GLASS.ANNEALING.THERM.RFO</t>
  </si>
  <si>
    <t>FEC.ktoe.CZ.NMM.GLASS.ANNEALING.THERM.NG_BIOGAS</t>
  </si>
  <si>
    <t>Glass: Annealing - electric</t>
  </si>
  <si>
    <t>FEC.ktoe.CZ.NMM.GLASS.ANNEALING_ELEC.ELEC.ELEC</t>
  </si>
  <si>
    <t>Glass: Finishing processes</t>
  </si>
  <si>
    <t>FEC.ktoe.CZ.NMM.GLASS.FINISHING.ELEC.ELEC</t>
  </si>
  <si>
    <t>Cement: Grinding, packaging - electric</t>
  </si>
  <si>
    <t>Cement: Precasting - steam</t>
  </si>
  <si>
    <t>UED.ktoe.CZ.NMM.CEM.TOTAL.TOTAL.TOTAL</t>
  </si>
  <si>
    <t>UED.ktoe.CZ.NMM.CEM.LIGHT.GENERIC.ELEC</t>
  </si>
  <si>
    <t>UED.ktoe.CZ.NMM.CEM.AIRCOMP.GENERIC.ELEC</t>
  </si>
  <si>
    <t>UED.ktoe.CZ.NMM.CEM.MOTOR.GENERIC.ELEC</t>
  </si>
  <si>
    <t>UED.ktoe.CZ.NMM.CEM.FANS.GENERIC.ELEC</t>
  </si>
  <si>
    <t>UED.ktoe.CZ.NMM.CEM.LOW_ENTH.TOTAL.TOTAL</t>
  </si>
  <si>
    <t>UED.ktoe.CZ.NMM.CEM.LOW_ENTH.THERM.DIESEL_LIQBIO</t>
  </si>
  <si>
    <t>UED.ktoe.CZ.NMM.CEM.LOW_ENTH.THERM.NG_BIOGAS</t>
  </si>
  <si>
    <t>UED.ktoe.CZ.NMM.CEM.LOW_ENTH.THERM.SOLAR_GEO</t>
  </si>
  <si>
    <t>UED.ktoe.CZ.NMM.CEM.LOW_ENTH.HP.AMBIENT</t>
  </si>
  <si>
    <t>UED.ktoe.CZ.NMM.CEM.LOW_ENTH.THERM.ELEC</t>
  </si>
  <si>
    <t>UED.ktoe.CZ.NMM.CEM.GRINDING_RAW.MECH.ELEC</t>
  </si>
  <si>
    <t>UED.ktoe.CZ.NMM.CEM.PREHEAT.TOTAL.TOTAL</t>
  </si>
  <si>
    <t>UED.ktoe.CZ.NMM.CEM.PREHEAT.THERM.SOLIDS</t>
  </si>
  <si>
    <t>UED.ktoe.CZ.NMM.CEM.PREHEAT.THERM.LPG</t>
  </si>
  <si>
    <t>UED.ktoe.CZ.NMM.CEM.PREHEAT.THERM.DIESEL_LIQBIO</t>
  </si>
  <si>
    <t>UED.ktoe.CZ.NMM.CEM.PREHEAT.THERM.RFO</t>
  </si>
  <si>
    <t>UED.ktoe.CZ.NMM.CEM.PREHEAT.THERM.OTHER</t>
  </si>
  <si>
    <t>UED.ktoe.CZ.NMM.CEM.PREHEAT.THERM.NG_BIOGAS</t>
  </si>
  <si>
    <t>UED.ktoe.CZ.NMM.CEM.PREHEAT.THERM.BIOMASS_WASTE</t>
  </si>
  <si>
    <t>UED.ktoe.CZ.NMM.CEM.KILN.TOTAL.TOTAL</t>
  </si>
  <si>
    <t>UED.ktoe.CZ.NMM.CEM.KILN.THERM.SOLIDS</t>
  </si>
  <si>
    <t>UED.ktoe.CZ.NMM.CEM.KILN.THERM.LPG</t>
  </si>
  <si>
    <t>UED.ktoe.CZ.NMM.CEM.KILN.THERM.DIESEL_LIQBIO</t>
  </si>
  <si>
    <t>UED.ktoe.CZ.NMM.CEM.KILN.THERM.RFO</t>
  </si>
  <si>
    <t>UED.ktoe.CZ.NMM.CEM.KILN.THERM.OTHER</t>
  </si>
  <si>
    <t>UED.ktoe.CZ.NMM.CEM.KILN.THERM.NG_BIOGAS</t>
  </si>
  <si>
    <t>UED.ktoe.CZ.NMM.CEM.KILN.THERM.BIOMASS_WASTE</t>
  </si>
  <si>
    <t>UED.ktoe.CZ.NMM.CEM.PRECAST.MECH.ELEC</t>
  </si>
  <si>
    <t>UED.ktoe.CZ.NMM.CEM.PRECAST_STEAM.TOTAL.TOTAL</t>
  </si>
  <si>
    <t>UED.ktoe.CZ.NMM.CEM.PRECAST_STEAM.STEAM.SOLIDS</t>
  </si>
  <si>
    <t>UED.ktoe.CZ.NMM.CEM.PRECAST_STEAM.STEAM.RFG</t>
  </si>
  <si>
    <t>UED.ktoe.CZ.NMM.CEM.PRECAST_STEAM.STEAM.LPG</t>
  </si>
  <si>
    <t>UED.ktoe.CZ.NMM.CEM.PRECAST_STEAM.STEAM.DIESEL_LIQBIO</t>
  </si>
  <si>
    <t>UED.ktoe.CZ.NMM.CEM.PRECAST_STEAM.STEAM.RFO</t>
  </si>
  <si>
    <t>UED.ktoe.CZ.NMM.CEM.PRECAST_STEAM.STEAM.OTHER</t>
  </si>
  <si>
    <t>UED.ktoe.CZ.NMM.CEM.PRECAST_STEAM.STEAM.NG_BIOGAS</t>
  </si>
  <si>
    <t>UED.ktoe.CZ.NMM.CEM.PRECAST_STEAM.STEAM.DERIVED</t>
  </si>
  <si>
    <t>UED.ktoe.CZ.NMM.CEM.PRECAST_STEAM.STEAM.BIOMASS_WASTE</t>
  </si>
  <si>
    <t>UED.ktoe.CZ.NMM.CEM.PRECAST_STEAM.STEAM.STEAM_DISTR</t>
  </si>
  <si>
    <t>UED.ktoe.CZ.NMM.CER.TOTAL.TOTAL.TOTAL</t>
  </si>
  <si>
    <t>UED.ktoe.CZ.NMM.CER.LIGHT.GENERIC.ELEC</t>
  </si>
  <si>
    <t>UED.ktoe.CZ.NMM.CER.AIRCOMP.GENERIC.ELEC</t>
  </si>
  <si>
    <t>UED.ktoe.CZ.NMM.CER.MOTOR.GENERIC.ELEC</t>
  </si>
  <si>
    <t>UED.ktoe.CZ.NMM.CER.FANS.GENERIC.ELEC</t>
  </si>
  <si>
    <t>UED.ktoe.CZ.NMM.CER.LOW_ENTH.TOTAL.TOTAL</t>
  </si>
  <si>
    <t>UED.ktoe.CZ.NMM.CER.LOW_ENTH.THERM.DIESEL_LIQBIO</t>
  </si>
  <si>
    <t>UED.ktoe.CZ.NMM.CER.LOW_ENTH.THERM.NG_BIOGAS</t>
  </si>
  <si>
    <t>UED.ktoe.CZ.NMM.CER.LOW_ENTH.THERM.SOLAR_GEO</t>
  </si>
  <si>
    <t>UED.ktoe.CZ.NMM.CER.LOW_ENTH.HP.AMBIENT</t>
  </si>
  <si>
    <t>UED.ktoe.CZ.NMM.CER.LOW_ENTH.THERM.ELEC</t>
  </si>
  <si>
    <t>UED.ktoe.CZ.NMM.CER.MIXING.MECH.ELEC</t>
  </si>
  <si>
    <t>UED.ktoe.CZ.NMM.CER.DRYING.TOTAL.TOTAL</t>
  </si>
  <si>
    <t>UED.ktoe.CZ.NMM.CER.DRYING.THERM.SOLIDS</t>
  </si>
  <si>
    <t>UED.ktoe.CZ.NMM.CER.DRYING.THERM.LPG</t>
  </si>
  <si>
    <t>UED.ktoe.CZ.NMM.CER.DRYING.THERM.DIESEL_LIQBIO</t>
  </si>
  <si>
    <t>UED.ktoe.CZ.NMM.CER.DRYING.THERM.RFO</t>
  </si>
  <si>
    <t>UED.ktoe.CZ.NMM.CER.DRYING.THERM.NG_BIOGAS</t>
  </si>
  <si>
    <t>UED.ktoe.CZ.NMM.CER.DRYING_STEAM.TOTAL.TOTAL</t>
  </si>
  <si>
    <t>UED.ktoe.CZ.NMM.CER.DRYING_STEAM.STEAM.SOLIDS</t>
  </si>
  <si>
    <t>UED.ktoe.CZ.NMM.CER.DRYING_STEAM.STEAM.RFG</t>
  </si>
  <si>
    <t>UED.ktoe.CZ.NMM.CER.DRYING_STEAM.STEAM.LPG</t>
  </si>
  <si>
    <t>UED.ktoe.CZ.NMM.CER.DRYING_STEAM.STEAM.DIESEL_LIQBIO</t>
  </si>
  <si>
    <t>UED.ktoe.CZ.NMM.CER.DRYING_STEAM.STEAM.RFO</t>
  </si>
  <si>
    <t>UED.ktoe.CZ.NMM.CER.DRYING_STEAM.STEAM.OTHER</t>
  </si>
  <si>
    <t>UED.ktoe.CZ.NMM.CER.DRYING_STEAM.STEAM.NG_BIOGAS</t>
  </si>
  <si>
    <t>UED.ktoe.CZ.NMM.CER.DRYING_STEAM.STEAM.DERIVED</t>
  </si>
  <si>
    <t>UED.ktoe.CZ.NMM.CER.DRYING_STEAM.STEAM.BIOMASS_WASTE</t>
  </si>
  <si>
    <t>UED.ktoe.CZ.NMM.CER.DRYING_STEAM.STEAM.STEAM_DISTR</t>
  </si>
  <si>
    <t>UED.ktoe.CZ.NMM.CER.DRYING_MICROW.MICROW.ELEC</t>
  </si>
  <si>
    <t>UED.ktoe.CZ.NMM.CER.KILN_THERM.TOTAL.TOTAL</t>
  </si>
  <si>
    <t>UED.ktoe.CZ.NMM.CER.KILN_THERM.THERM.SOLIDS</t>
  </si>
  <si>
    <t>UED.ktoe.CZ.NMM.CER.KILN_THERM.THERM.LPG</t>
  </si>
  <si>
    <t>UED.ktoe.CZ.NMM.CER.KILN_THERM.THERM.DIESEL_LIQBIO</t>
  </si>
  <si>
    <t>UED.ktoe.CZ.NMM.CER.KILN_THERM.THERM.RFO</t>
  </si>
  <si>
    <t>UED.ktoe.CZ.NMM.CER.KILN_THERM.THERM.OTHER</t>
  </si>
  <si>
    <t>UED.ktoe.CZ.NMM.CER.KILN_THERM.THERM.NG_BIOGAS</t>
  </si>
  <si>
    <t>UED.ktoe.CZ.NMM.CER.KILN_THERM.THERM.BIOMASS_WASTE</t>
  </si>
  <si>
    <t>UED.ktoe.CZ.NMM.CER.KILN_ELEC.ELEC.ELEC</t>
  </si>
  <si>
    <t>UED.ktoe.CZ.NMM.CER.FINISHING.TOTAL.TOTAL</t>
  </si>
  <si>
    <t>UED.ktoe.CZ.NMM.CER.FINISHING.THERM.SOLIDS</t>
  </si>
  <si>
    <t>UED.ktoe.CZ.NMM.CER.FINISHING.THERM.LPG</t>
  </si>
  <si>
    <t>UED.ktoe.CZ.NMM.CER.FINISHING.THERM.DIESEL_LIQBIO</t>
  </si>
  <si>
    <t>UED.ktoe.CZ.NMM.CER.FINISHING.THERM.RFO</t>
  </si>
  <si>
    <t>UED.ktoe.CZ.NMM.CER.FINISHING.THERM.NG_BIOGAS</t>
  </si>
  <si>
    <t>UED.ktoe.CZ.NMM.CER.FINISHING_ELEC.ELEC.ELEC</t>
  </si>
  <si>
    <t>UED.ktoe.CZ.NMM.GLASS.TOTAL.TOTAL.TOTAL</t>
  </si>
  <si>
    <t>UED.ktoe.CZ.NMM.GLASS.LIGHT.GENERIC.ELEC</t>
  </si>
  <si>
    <t>UED.ktoe.CZ.NMM.GLASS.AIRCOMP.GENERIC.ELEC</t>
  </si>
  <si>
    <t>UED.ktoe.CZ.NMM.GLASS.MOTOR.GENERIC.ELEC</t>
  </si>
  <si>
    <t>UED.ktoe.CZ.NMM.GLASS.FANS.GENERIC.ELEC</t>
  </si>
  <si>
    <t>UED.ktoe.CZ.NMM.GLASS.LOW_ENTH.TOTAL.TOTAL</t>
  </si>
  <si>
    <t>UED.ktoe.CZ.NMM.GLASS.LOW_ENTH.THERM.DIESEL_LIQBIO</t>
  </si>
  <si>
    <t>UED.ktoe.CZ.NMM.GLASS.LOW_ENTH.THERM.NG_BIOGAS</t>
  </si>
  <si>
    <t>UED.ktoe.CZ.NMM.GLASS.LOW_ENTH.THERM.SOLAR_GEO</t>
  </si>
  <si>
    <t>UED.ktoe.CZ.NMM.GLASS.LOW_ENTH.HP.AMBIENT</t>
  </si>
  <si>
    <t>UED.ktoe.CZ.NMM.GLASS.LOW_ENTH.THERM.ELEC</t>
  </si>
  <si>
    <t>UED.ktoe.CZ.NMM.GLASS.MELTING.TOTAL.TOTAL</t>
  </si>
  <si>
    <t>UED.ktoe.CZ.NMM.GLASS.MELTING.THERM.SOLIDS</t>
  </si>
  <si>
    <t>UED.ktoe.CZ.NMM.GLASS.MELTING.THERM.LPG</t>
  </si>
  <si>
    <t>UED.ktoe.CZ.NMM.GLASS.MELTING.THERM.DIESEL_LIQBIO</t>
  </si>
  <si>
    <t>UED.ktoe.CZ.NMM.GLASS.MELTING.THERM.RFO</t>
  </si>
  <si>
    <t>UED.ktoe.CZ.NMM.GLASS.MELTING.THERM.NG_BIOGAS</t>
  </si>
  <si>
    <t>UED.ktoe.CZ.NMM.GLASS.MELTING_ELEC.ELEC.ELEC</t>
  </si>
  <si>
    <t>UED.ktoe.CZ.NMM.GLASS.FORMING.ELEC.ELEC</t>
  </si>
  <si>
    <t>UED.ktoe.CZ.NMM.GLASS.ANNEALING.TOTAL.TOTAL</t>
  </si>
  <si>
    <t>UED.ktoe.CZ.NMM.GLASS.ANNEALING.THERM.SOLIDS</t>
  </si>
  <si>
    <t>UED.ktoe.CZ.NMM.GLASS.ANNEALING.THERM.LPG</t>
  </si>
  <si>
    <t>UED.ktoe.CZ.NMM.GLASS.ANNEALING.THERM.DIESEL_LIQBIO</t>
  </si>
  <si>
    <t>UED.ktoe.CZ.NMM.GLASS.ANNEALING.THERM.RFO</t>
  </si>
  <si>
    <t>UED.ktoe.CZ.NMM.GLASS.ANNEALING.THERM.NG_BIOGAS</t>
  </si>
  <si>
    <t>UED.ktoe.CZ.NMM.GLASS.ANNEALING_ELEC.ELEC.ELEC</t>
  </si>
  <si>
    <t>UED.ktoe.CZ.NMM.GLASS.FINISHING.ELEC.ELEC</t>
  </si>
  <si>
    <t>FUEL_EMI.ktCO2.CZ.NMM.CEM.LIGHT.GENERIC.ELEC</t>
  </si>
  <si>
    <t>FUEL_EMI.ktCO2.CZ.NMM.CEM.AIRCOMP.GENERIC.ELEC</t>
  </si>
  <si>
    <t>FUEL_EMI.ktCO2.CZ.NMM.CEM.MOTOR.GENERIC.ELEC</t>
  </si>
  <si>
    <t>FUEL_EMI.ktCO2.CZ.NMM.CEM.FANS.GENERIC.ELEC</t>
  </si>
  <si>
    <t>FUEL_EMI.ktCO2.CZ.NMM.CEM.LOW_ENTH.TOTAL.TOTAL</t>
  </si>
  <si>
    <t>FUEL_EMI.ktCO2.CZ.NMM.CEM.LOW_ENTH.THERM.DIESEL_LIQBIO</t>
  </si>
  <si>
    <t>FUEL_EMI.ktCO2.CZ.NMM.CEM.LOW_ENTH.THERM.NG_BIOGAS</t>
  </si>
  <si>
    <t>FUEL_EMI.ktCO2.CZ.NMM.CEM.LOW_ENTH.THERM.SOLAR_GEO</t>
  </si>
  <si>
    <t>FUEL_EMI.ktCO2.CZ.NMM.CEM.LOW_ENTH.HP.AMBIENT</t>
  </si>
  <si>
    <t>FUEL_EMI.ktCO2.CZ.NMM.CEM.LOW_ENTH.THERM.ELEC</t>
  </si>
  <si>
    <t>FUEL_EMI.ktCO2.CZ.NMM.CEM.GRINDING_RAW.MECH.ELEC</t>
  </si>
  <si>
    <t>FUEL_EMI.ktCO2.CZ.NMM.CEM.PREHEAT.TOTAL.TOTAL</t>
  </si>
  <si>
    <t>FUEL_EMI.ktCO2.CZ.NMM.CEM.PREHEAT.THERM.SOLIDS</t>
  </si>
  <si>
    <t>FUEL_EMI.ktCO2.CZ.NMM.CEM.PREHEAT.THERM.LPG</t>
  </si>
  <si>
    <t>FUEL_EMI.ktCO2.CZ.NMM.CEM.PREHEAT.THERM.DIESEL_LIQBIO</t>
  </si>
  <si>
    <t>FUEL_EMI.ktCO2.CZ.NMM.CEM.PREHEAT.THERM.RFO</t>
  </si>
  <si>
    <t>FUEL_EMI.ktCO2.CZ.NMM.CEM.PREHEAT.THERM.OTHER</t>
  </si>
  <si>
    <t>FUEL_EMI.ktCO2.CZ.NMM.CEM.PREHEAT.THERM.NG_BIOGAS</t>
  </si>
  <si>
    <t>FUEL_EMI.ktCO2.CZ.NMM.CEM.PREHEAT.THERM.BIOMASS_WASTE</t>
  </si>
  <si>
    <t>FUEL_EMI.ktCO2.CZ.NMM.CEM.KILN.TOTAL.TOTAL</t>
  </si>
  <si>
    <t>FUEL_EMI.ktCO2.CZ.NMM.CEM.KILN.THERM.SOLIDS</t>
  </si>
  <si>
    <t>FUEL_EMI.ktCO2.CZ.NMM.CEM.KILN.THERM.LPG</t>
  </si>
  <si>
    <t>FUEL_EMI.ktCO2.CZ.NMM.CEM.KILN.THERM.DIESEL_LIQBIO</t>
  </si>
  <si>
    <t>FUEL_EMI.ktCO2.CZ.NMM.CEM.KILN.THERM.RFO</t>
  </si>
  <si>
    <t>FUEL_EMI.ktCO2.CZ.NMM.CEM.KILN.THERM.OTHER</t>
  </si>
  <si>
    <t>FUEL_EMI.ktCO2.CZ.NMM.CEM.KILN.THERM.NG_BIOGAS</t>
  </si>
  <si>
    <t>FUEL_EMI.ktCO2.CZ.NMM.CEM.KILN.THERM.BIOMASS_WASTE</t>
  </si>
  <si>
    <t>FUEL_EMI.ktCO2.CZ.NMM.CEM.PRECAST.MECH.ELEC</t>
  </si>
  <si>
    <t>FUEL_EMI.ktCO2.CZ.NMM.CEM.PRECAST_STEAM.TOTAL.TOTAL</t>
  </si>
  <si>
    <t>FUEL_EMI.ktCO2.CZ.NMM.CEM.PRECAST_STEAM.STEAM.SOLIDS</t>
  </si>
  <si>
    <t>FUEL_EMI.ktCO2.CZ.NMM.CEM.PRECAST_STEAM.STEAM.RFG</t>
  </si>
  <si>
    <t>FUEL_EMI.ktCO2.CZ.NMM.CEM.PRECAST_STEAM.STEAM.LPG</t>
  </si>
  <si>
    <t>FUEL_EMI.ktCO2.CZ.NMM.CEM.PRECAST_STEAM.STEAM.DIESEL_LIQBIO</t>
  </si>
  <si>
    <t>FUEL_EMI.ktCO2.CZ.NMM.CEM.PRECAST_STEAM.STEAM.RFO</t>
  </si>
  <si>
    <t>FUEL_EMI.ktCO2.CZ.NMM.CEM.PRECAST_STEAM.STEAM.OTHER</t>
  </si>
  <si>
    <t>FUEL_EMI.ktCO2.CZ.NMM.CEM.PRECAST_STEAM.STEAM.NG_BIOGAS</t>
  </si>
  <si>
    <t>FUEL_EMI.ktCO2.CZ.NMM.CEM.PRECAST_STEAM.STEAM.DERIVED</t>
  </si>
  <si>
    <t>FUEL_EMI.ktCO2.CZ.NMM.CEM.PRECAST_STEAM.STEAM.BIOMASS_WASTE</t>
  </si>
  <si>
    <t>FUEL_EMI.ktCO2.CZ.NMM.CEM.PRECAST_STEAM.STEAM.STEAM_DISTR</t>
  </si>
  <si>
    <t>PROCESS_EMI.ktCO2.CZ.NMM.CEM</t>
  </si>
  <si>
    <t>FUEL_EMI.ktCO2.CZ.NMM.CER.LIGHT.GENERIC.ELEC</t>
  </si>
  <si>
    <t>FUEL_EMI.ktCO2.CZ.NMM.CER.AIRCOMP.GENERIC.ELEC</t>
  </si>
  <si>
    <t>FUEL_EMI.ktCO2.CZ.NMM.CER.MOTOR.GENERIC.ELEC</t>
  </si>
  <si>
    <t>FUEL_EMI.ktCO2.CZ.NMM.CER.FANS.GENERIC.ELEC</t>
  </si>
  <si>
    <t>FUEL_EMI.ktCO2.CZ.NMM.CER.LOW_ENTH.TOTAL.TOTAL</t>
  </si>
  <si>
    <t>FUEL_EMI.ktCO2.CZ.NMM.CER.LOW_ENTH.THERM.DIESEL_LIQBIO</t>
  </si>
  <si>
    <t>FUEL_EMI.ktCO2.CZ.NMM.CER.LOW_ENTH.THERM.NG_BIOGAS</t>
  </si>
  <si>
    <t>FUEL_EMI.ktCO2.CZ.NMM.CER.LOW_ENTH.THERM.SOLAR_GEO</t>
  </si>
  <si>
    <t>FUEL_EMI.ktCO2.CZ.NMM.CER.LOW_ENTH.HP.AMBIENT</t>
  </si>
  <si>
    <t>FUEL_EMI.ktCO2.CZ.NMM.CER.LOW_ENTH.THERM.ELEC</t>
  </si>
  <si>
    <t>FUEL_EMI.ktCO2.CZ.NMM.CER.MIXING.MECH.ELEC</t>
  </si>
  <si>
    <t>FUEL_EMI.ktCO2.CZ.NMM.CER.DRYING.TOTAL.TOTAL</t>
  </si>
  <si>
    <t>FUEL_EMI.ktCO2.CZ.NMM.CER.DRYING.THERM.SOLIDS</t>
  </si>
  <si>
    <t>FUEL_EMI.ktCO2.CZ.NMM.CER.DRYING.THERM.LPG</t>
  </si>
  <si>
    <t>FUEL_EMI.ktCO2.CZ.NMM.CER.DRYING.THERM.DIESEL_LIQBIO</t>
  </si>
  <si>
    <t>FUEL_EMI.ktCO2.CZ.NMM.CER.DRYING.THERM.RFO</t>
  </si>
  <si>
    <t>FUEL_EMI.ktCO2.CZ.NMM.CER.DRYING.THERM.NG_BIOGAS</t>
  </si>
  <si>
    <t>FUEL_EMI.ktCO2.CZ.NMM.CER.DRYING_STEAM.TOTAL.TOTAL</t>
  </si>
  <si>
    <t>FUEL_EMI.ktCO2.CZ.NMM.CER.DRYING_STEAM.STEAM.SOLIDS</t>
  </si>
  <si>
    <t>FUEL_EMI.ktCO2.CZ.NMM.CER.DRYING_STEAM.STEAM.RFG</t>
  </si>
  <si>
    <t>FUEL_EMI.ktCO2.CZ.NMM.CER.DRYING_STEAM.STEAM.LPG</t>
  </si>
  <si>
    <t>FUEL_EMI.ktCO2.CZ.NMM.CER.DRYING_STEAM.STEAM.DIESEL_LIQBIO</t>
  </si>
  <si>
    <t>FUEL_EMI.ktCO2.CZ.NMM.CER.DRYING_STEAM.STEAM.RFO</t>
  </si>
  <si>
    <t>FUEL_EMI.ktCO2.CZ.NMM.CER.DRYING_STEAM.STEAM.OTHER</t>
  </si>
  <si>
    <t>FUEL_EMI.ktCO2.CZ.NMM.CER.DRYING_STEAM.STEAM.NG_BIOGAS</t>
  </si>
  <si>
    <t>FUEL_EMI.ktCO2.CZ.NMM.CER.DRYING_STEAM.STEAM.DERIVED</t>
  </si>
  <si>
    <t>FUEL_EMI.ktCO2.CZ.NMM.CER.DRYING_STEAM.STEAM.BIOMASS_WASTE</t>
  </si>
  <si>
    <t>FUEL_EMI.ktCO2.CZ.NMM.CER.DRYING_STEAM.STEAM.STEAM_DISTR</t>
  </si>
  <si>
    <t>FUEL_EMI.ktCO2.CZ.NMM.CER.DRYING_MICROW.MICROW.ELEC</t>
  </si>
  <si>
    <t>FUEL_EMI.ktCO2.CZ.NMM.CER.KILN_THERM.TOTAL.TOTAL</t>
  </si>
  <si>
    <t>FUEL_EMI.ktCO2.CZ.NMM.CER.KILN_THERM.THERM.SOLIDS</t>
  </si>
  <si>
    <t>FUEL_EMI.ktCO2.CZ.NMM.CER.KILN_THERM.THERM.LPG</t>
  </si>
  <si>
    <t>FUEL_EMI.ktCO2.CZ.NMM.CER.KILN_THERM.THERM.DIESEL_LIQBIO</t>
  </si>
  <si>
    <t>FUEL_EMI.ktCO2.CZ.NMM.CER.KILN_THERM.THERM.RFO</t>
  </si>
  <si>
    <t>FUEL_EMI.ktCO2.CZ.NMM.CER.KILN_THERM.THERM.OTHER</t>
  </si>
  <si>
    <t>FUEL_EMI.ktCO2.CZ.NMM.CER.KILN_THERM.THERM.NG_BIOGAS</t>
  </si>
  <si>
    <t>FUEL_EMI.ktCO2.CZ.NMM.CER.KILN_THERM.THERM.BIOMASS_WASTE</t>
  </si>
  <si>
    <t>FUEL_EMI.ktCO2.CZ.NMM.CER.KILN_ELEC.ELEC.ELEC</t>
  </si>
  <si>
    <t>FUEL_EMI.ktCO2.CZ.NMM.CER.FINISHING.TOTAL.TOTAL</t>
  </si>
  <si>
    <t>FUEL_EMI.ktCO2.CZ.NMM.CER.FINISHING.THERM.SOLIDS</t>
  </si>
  <si>
    <t>FUEL_EMI.ktCO2.CZ.NMM.CER.FINISHING.THERM.LPG</t>
  </si>
  <si>
    <t>FUEL_EMI.ktCO2.CZ.NMM.CER.FINISHING.THERM.DIESEL_LIQBIO</t>
  </si>
  <si>
    <t>FUEL_EMI.ktCO2.CZ.NMM.CER.FINISHING.THERM.RFO</t>
  </si>
  <si>
    <t>FUEL_EMI.ktCO2.CZ.NMM.CER.FINISHING.THERM.NG_BIOGAS</t>
  </si>
  <si>
    <t>FUEL_EMI.ktCO2.CZ.NMM.CER.FINISHING_ELEC.ELEC.ELEC</t>
  </si>
  <si>
    <t>PROCESS_EMI.ktCO2.CZ.NMM.CER</t>
  </si>
  <si>
    <t>FUEL_EMI.ktCO2.CZ.NMM.GLASS.LIGHT.GENERIC.ELEC</t>
  </si>
  <si>
    <t>FUEL_EMI.ktCO2.CZ.NMM.GLASS.AIRCOMP.GENERIC.ELEC</t>
  </si>
  <si>
    <t>FUEL_EMI.ktCO2.CZ.NMM.GLASS.MOTOR.GENERIC.ELEC</t>
  </si>
  <si>
    <t>FUEL_EMI.ktCO2.CZ.NMM.GLASS.FANS.GENERIC.ELEC</t>
  </si>
  <si>
    <t>FUEL_EMI.ktCO2.CZ.NMM.GLASS.LOW_ENTH.TOTAL.TOTAL</t>
  </si>
  <si>
    <t>FUEL_EMI.ktCO2.CZ.NMM.GLASS.LOW_ENTH.THERM.DIESEL_LIQBIO</t>
  </si>
  <si>
    <t>FUEL_EMI.ktCO2.CZ.NMM.GLASS.LOW_ENTH.THERM.NG_BIOGAS</t>
  </si>
  <si>
    <t>FUEL_EMI.ktCO2.CZ.NMM.GLASS.LOW_ENTH.THERM.SOLAR_GEO</t>
  </si>
  <si>
    <t>FUEL_EMI.ktCO2.CZ.NMM.GLASS.LOW_ENTH.HP.AMBIENT</t>
  </si>
  <si>
    <t>FUEL_EMI.ktCO2.CZ.NMM.GLASS.LOW_ENTH.THERM.ELEC</t>
  </si>
  <si>
    <t>FUEL_EMI.ktCO2.CZ.NMM.GLASS.MELTING.TOTAL.TOTAL</t>
  </si>
  <si>
    <t>FUEL_EMI.ktCO2.CZ.NMM.GLASS.MELTING.THERM.SOLIDS</t>
  </si>
  <si>
    <t>FUEL_EMI.ktCO2.CZ.NMM.GLASS.MELTING.THERM.LPG</t>
  </si>
  <si>
    <t>FUEL_EMI.ktCO2.CZ.NMM.GLASS.MELTING.THERM.DIESEL_LIQBIO</t>
  </si>
  <si>
    <t>FUEL_EMI.ktCO2.CZ.NMM.GLASS.MELTING.THERM.RFO</t>
  </si>
  <si>
    <t>FUEL_EMI.ktCO2.CZ.NMM.GLASS.MELTING.THERM.NG_BIOGAS</t>
  </si>
  <si>
    <t>FUEL_EMI.ktCO2.CZ.NMM.GLASS.MELTING_ELEC.ELEC.ELEC</t>
  </si>
  <si>
    <t>FUEL_EMI.ktCO2.CZ.NMM.GLASS.FORMING.ELEC.ELEC</t>
  </si>
  <si>
    <t>FUEL_EMI.ktCO2.CZ.NMM.GLASS.ANNEALING.TOTAL.TOTAL</t>
  </si>
  <si>
    <t>FUEL_EMI.ktCO2.CZ.NMM.GLASS.ANNEALING.THERM.SOLIDS</t>
  </si>
  <si>
    <t>FUEL_EMI.ktCO2.CZ.NMM.GLASS.ANNEALING.THERM.LPG</t>
  </si>
  <si>
    <t>FUEL_EMI.ktCO2.CZ.NMM.GLASS.ANNEALING.THERM.DIESEL_LIQBIO</t>
  </si>
  <si>
    <t>FUEL_EMI.ktCO2.CZ.NMM.GLASS.ANNEALING.THERM.RFO</t>
  </si>
  <si>
    <t>FUEL_EMI.ktCO2.CZ.NMM.GLASS.ANNEALING.THERM.NG_BIOGAS</t>
  </si>
  <si>
    <t>FUEL_EMI.ktCO2.CZ.NMM.GLASS.ANNEALING_ELEC.ELEC.ELEC</t>
  </si>
  <si>
    <t>FUEL_EMI.ktCO2.CZ.NMM.GLASS.FINISHING.ELEC.ELEC</t>
  </si>
  <si>
    <t>PROCESS_EMI.ktCO2.CZ.NMM.GLASS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</si>
  <si>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</si>
  <si>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</si>
  <si>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</si>
  <si>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</si>
  <si>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</si>
  <si>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VA.Meuro2015.CZ.PPA.PULP</t>
  </si>
  <si>
    <t>VA.Meuro2015.CZ.PPA.PAPER</t>
  </si>
  <si>
    <t>VA.Meuro2015.CZ.PPA.PRINT</t>
  </si>
  <si>
    <t>Pulp production (kt)</t>
  </si>
  <si>
    <t>OUTPUT.kt.CZ.PPA.PULP</t>
  </si>
  <si>
    <t>Paper production  (kt)</t>
  </si>
  <si>
    <t>OUTPUT.kt.CZ.PPA.PAPER</t>
  </si>
  <si>
    <t>Printing and media reproduction (kt paper eq.)</t>
  </si>
  <si>
    <t>OUTPUT.kt.CZ.PPA.PRINT</t>
  </si>
  <si>
    <t>CAP.kt.CZ.PPA.PULP</t>
  </si>
  <si>
    <t>CAP.kt.CZ.PPA.PAPER</t>
  </si>
  <si>
    <t>CAP.kt.CZ.PPA.PRINT</t>
  </si>
  <si>
    <t>NEWCAP.kt.CZ.PPA.PULP</t>
  </si>
  <si>
    <t>NEWCAP.kt.CZ.PPA.PAPER</t>
  </si>
  <si>
    <t>NEWCAP.kt.CZ.PPA.PRINT</t>
  </si>
  <si>
    <t>FEC.ktoe.CZ.PPA.TOTAL.TOTAL.TOTAL.TOTAL</t>
  </si>
  <si>
    <t>FEC.ktoe.CZ.PPA.TOTAL.TOTAL.TOTAL.SOLIDS</t>
  </si>
  <si>
    <t>FEC.ktoe.CZ.PPA.TOTAL.TOTAL.TOTAL.RFG</t>
  </si>
  <si>
    <t>FEC.ktoe.CZ.PPA.TOTAL.TOTAL.TOTAL.LPG</t>
  </si>
  <si>
    <t>FEC.ktoe.CZ.PPA.TOTAL.TOTAL.TOTAL.DIESEL</t>
  </si>
  <si>
    <t>FEC.ktoe.CZ.PPA.TOTAL.TOTAL.TOTAL.RFO</t>
  </si>
  <si>
    <t>FEC.ktoe.CZ.PPA.TOTAL.TOTAL.TOTAL.OTHER</t>
  </si>
  <si>
    <t>FEC.ktoe.CZ.PPA.TOTAL.TOTAL.TOTAL.NG</t>
  </si>
  <si>
    <t>FEC.ktoe.CZ.PPA.TOTAL.TOTAL.TOTAL.DERIVED</t>
  </si>
  <si>
    <t>FEC.ktoe.CZ.PPA.TOTAL.TOTAL.TOTAL.BIOMASS_WASTE</t>
  </si>
  <si>
    <t>FEC.ktoe.CZ.PPA.TOTAL.TOTAL.TOTAL.BIOGAS</t>
  </si>
  <si>
    <t>FEC.ktoe.CZ.PPA.TOTAL.TOTAL.TOTAL.LIQBIO</t>
  </si>
  <si>
    <t>FEC.ktoe.CZ.PPA.TOTAL.TOTAL.TOTAL.SOLAR</t>
  </si>
  <si>
    <t>FEC.ktoe.CZ.PPA.TOTAL.TOTAL.TOTAL.GEO</t>
  </si>
  <si>
    <t>FEC.ktoe.CZ.PPA.TOTAL.TOTAL.TOTAL.AMBIENT</t>
  </si>
  <si>
    <t>FEC.ktoe.CZ.PPA.TOTAL.TOTAL.TOTAL.STEAM_DISTR</t>
  </si>
  <si>
    <t>FEC.ktoe.CZ.PPA.TOTAL.TOTAL.TOTAL.ELEC</t>
  </si>
  <si>
    <t>FEC.ktoe.CZ.PPA.PULP.TOTAL.TOTAL.TOTAL</t>
  </si>
  <si>
    <t>FEC.ktoe.CZ.PPA.PULP.LIGHT.GENERIC.ELEC</t>
  </si>
  <si>
    <t>FEC.ktoe.CZ.PPA.PULP.AIRCOMP.GENERIC.ELEC</t>
  </si>
  <si>
    <t>FEC.ktoe.CZ.PPA.PULP.MOTOR.GENERIC.ELEC</t>
  </si>
  <si>
    <t>FEC.ktoe.CZ.PPA.PULP.FANS.GENERIC.ELEC</t>
  </si>
  <si>
    <t>FEC.ktoe.CZ.PPA.PULP.LOW_ENTH.TOTAL.TOTAL</t>
  </si>
  <si>
    <t>FEC.ktoe.CZ.PPA.PULP.LOW_ENTH.THERM.DIESEL_LIQBIO</t>
  </si>
  <si>
    <t>FEC.ktoe.CZ.PPA.PULP.LOW_ENTH.THERM.NG_BIOGAS</t>
  </si>
  <si>
    <t>FEC.ktoe.CZ.PPA.PULP.LOW_ENTH.THERM.SOLAR_GEO</t>
  </si>
  <si>
    <t>FEC.ktoe.CZ.PPA.PULP.LOW_ENTH.HP.AMBIENT</t>
  </si>
  <si>
    <t>FEC.ktoe.CZ.PPA.PULP.LOW_ENTH.THERM.ELEC</t>
  </si>
  <si>
    <t>Pulp: Wood preparation, grinding</t>
  </si>
  <si>
    <t>FEC.ktoe.CZ.PPA.PULP.PREPARATION.MECH.ELEC</t>
  </si>
  <si>
    <t>Pulp: Pulping</t>
  </si>
  <si>
    <t>Pulp: Pulping thermal</t>
  </si>
  <si>
    <t>FEC.ktoe.CZ.PPA.PULP.PULPING.TOTAL.TOTAL</t>
  </si>
  <si>
    <t>FEC.ktoe.CZ.PPA.PULP.PULPING.STEAM.SOLIDS</t>
  </si>
  <si>
    <t>FEC.ktoe.CZ.PPA.PULP.PULPING.STEAM.RFG</t>
  </si>
  <si>
    <t>FEC.ktoe.CZ.PPA.PULP.PULPING.STEAM.LPG</t>
  </si>
  <si>
    <t>FEC.ktoe.CZ.PPA.PULP.PULPING.STEAM.DIESEL_LIQBIO</t>
  </si>
  <si>
    <t>FEC.ktoe.CZ.PPA.PULP.PULPING.STEAM.RFO</t>
  </si>
  <si>
    <t>FEC.ktoe.CZ.PPA.PULP.PULPING.STEAM.OTHER</t>
  </si>
  <si>
    <t>FEC.ktoe.CZ.PPA.PULP.PULPING.STEAM.NG_BIOGAS</t>
  </si>
  <si>
    <t>FEC.ktoe.CZ.PPA.PULP.PULPING.STEAM.DERIVED</t>
  </si>
  <si>
    <t>FEC.ktoe.CZ.PPA.PULP.PULPING.STEAM.BIOMASS_WASTE</t>
  </si>
  <si>
    <t>FEC.ktoe.CZ.PPA.PULP.PULPING.STEAM.STEAM_DISTR</t>
  </si>
  <si>
    <t>Pulp: Pulping electric</t>
  </si>
  <si>
    <t>FEC.ktoe.CZ.PPA.PULP.PULPING_MECH.MECH.ELEC</t>
  </si>
  <si>
    <t>Pulp: Cleaning</t>
  </si>
  <si>
    <t>FEC.ktoe.CZ.PPA.PULP.BLEACHING.THERM.ELEC</t>
  </si>
  <si>
    <t>FEC.ktoe.CZ.PPA.PAPER.TOTAL.TOTAL.TOTAL</t>
  </si>
  <si>
    <t>FEC.ktoe.CZ.PPA.PAPER.LIGHT.GENERIC.ELEC</t>
  </si>
  <si>
    <t>FEC.ktoe.CZ.PPA.PAPER.AIRCOMP.GENERIC.ELEC</t>
  </si>
  <si>
    <t>FEC.ktoe.CZ.PPA.PAPER.MOTOR.GENERIC.ELEC</t>
  </si>
  <si>
    <t>FEC.ktoe.CZ.PPA.PAPER.FANS.GENERIC.ELEC</t>
  </si>
  <si>
    <t>FEC.ktoe.CZ.PPA.PAPER.LOW_ENTH.TOTAL.TOTAL</t>
  </si>
  <si>
    <t>FEC.ktoe.CZ.PPA.PAPER.LOW_ENTH.THERM.DIESEL_LIQBIO</t>
  </si>
  <si>
    <t>FEC.ktoe.CZ.PPA.PAPER.LOW_ENTH.THERM.NG_BIOGAS</t>
  </si>
  <si>
    <t>FEC.ktoe.CZ.PPA.PAPER.LOW_ENTH.THERM.SOLAR_GEO</t>
  </si>
  <si>
    <t>FEC.ktoe.CZ.PPA.PAPER.LOW_ENTH.HP.AMBIENT</t>
  </si>
  <si>
    <t>FEC.ktoe.CZ.PPA.PAPER.LOW_ENTH.THERM.ELEC</t>
  </si>
  <si>
    <t>Paper: Stock preparation</t>
  </si>
  <si>
    <t>Paper: Stock preparation - Thermal</t>
  </si>
  <si>
    <t>FEC.ktoe.CZ.PPA.PAPER.PREPARATION.TOTAL.TOTAL</t>
  </si>
  <si>
    <t>FEC.ktoe.CZ.PPA.PAPER.PREPARATION.THERM.SOLIDS</t>
  </si>
  <si>
    <t>FEC.ktoe.CZ.PPA.PAPER.PREPARATION.THERM.RFG</t>
  </si>
  <si>
    <t>FEC.ktoe.CZ.PPA.PAPER.PREPARATION.THERM.LPG</t>
  </si>
  <si>
    <t>FEC.ktoe.CZ.PPA.PAPER.PREPARATION.THERM.DIESEL_LIQBIO</t>
  </si>
  <si>
    <t>FEC.ktoe.CZ.PPA.PAPER.PREPARATION.THERM.RFO</t>
  </si>
  <si>
    <t>FEC.ktoe.CZ.PPA.PAPER.PREPARATION.THERM.OTHER</t>
  </si>
  <si>
    <t>FEC.ktoe.CZ.PPA.PAPER.PREPARATION.THERM.NG_BIOGAS</t>
  </si>
  <si>
    <t>FEC.ktoe.CZ.PPA.PAPER.PREPARATION.THERM.DERIVED</t>
  </si>
  <si>
    <t>FEC.ktoe.CZ.PPA.PAPER.PREPARATION.THERM.BIOMASS_WASTE</t>
  </si>
  <si>
    <t>FEC.ktoe.CZ.PPA.PAPER.PREPARATION.THERM.STEAM_DISTR</t>
  </si>
  <si>
    <t>Paper: Stock preparation - Mechanical</t>
  </si>
  <si>
    <t>FEC.ktoe.CZ.PPA.PAPER.PREPARATION_ELEC.MECH.ELEC</t>
  </si>
  <si>
    <t>Paper: Paper machine</t>
  </si>
  <si>
    <t>Paper: Paper machine - Steam use</t>
  </si>
  <si>
    <t>FEC.ktoe.CZ.PPA.PAPER.PAPER_MACHINE.TOTAL.TOTAL</t>
  </si>
  <si>
    <t>FEC.ktoe.CZ.PPA.PAPER.PAPER_MACHINE.STEAM.SOLIDS</t>
  </si>
  <si>
    <t>FEC.ktoe.CZ.PPA.PAPER.PAPER_MACHINE.STEAM.RFG</t>
  </si>
  <si>
    <t>FEC.ktoe.CZ.PPA.PAPER.PAPER_MACHINE.STEAM.LPG</t>
  </si>
  <si>
    <t>FEC.ktoe.CZ.PPA.PAPER.PAPER_MACHINE.STEAM.DIESEL_LIQBIO</t>
  </si>
  <si>
    <t>FEC.ktoe.CZ.PPA.PAPER.PAPER_MACHINE.STEAM.RFO</t>
  </si>
  <si>
    <t>FEC.ktoe.CZ.PPA.PAPER.PAPER_MACHINE.STEAM.OTHER</t>
  </si>
  <si>
    <t>FEC.ktoe.CZ.PPA.PAPER.PAPER_MACHINE.STEAM.NG_BIOGAS</t>
  </si>
  <si>
    <t>FEC.ktoe.CZ.PPA.PAPER.PAPER_MACHINE.STEAM.DERIVED</t>
  </si>
  <si>
    <t>FEC.ktoe.CZ.PPA.PAPER.PAPER_MACHINE.STEAM.BIOMASS_WASTE</t>
  </si>
  <si>
    <t>FEC.ktoe.CZ.PPA.PAPER.PAPER_MACHINE.STEAM.STEAM_DISTR</t>
  </si>
  <si>
    <t>Paper: Paper machine - Electricity</t>
  </si>
  <si>
    <t>FEC.ktoe.CZ.PPA.PAPER.PAPER_MACHINE_ELEC.ELEC.ELEC</t>
  </si>
  <si>
    <t>Paper: Product finishing</t>
  </si>
  <si>
    <t>Paper: Product finishing - Steam use</t>
  </si>
  <si>
    <t>FEC.ktoe.CZ.PPA.PAPER.FINISHING.TOTAL.TOTAL</t>
  </si>
  <si>
    <t>FEC.ktoe.CZ.PPA.PAPER.FINISHING.STEAM.SOLIDS</t>
  </si>
  <si>
    <t>FEC.ktoe.CZ.PPA.PAPER.FINISHING.STEAM.RFG</t>
  </si>
  <si>
    <t>FEC.ktoe.CZ.PPA.PAPER.FINISHING.STEAM.LPG</t>
  </si>
  <si>
    <t>FEC.ktoe.CZ.PPA.PAPER.FINISHING.STEAM.DIESEL_LIQBIO</t>
  </si>
  <si>
    <t>FEC.ktoe.CZ.PPA.PAPER.FINISHING.STEAM.RFO</t>
  </si>
  <si>
    <t>FEC.ktoe.CZ.PPA.PAPER.FINISHING.STEAM.OTHER</t>
  </si>
  <si>
    <t>FEC.ktoe.CZ.PPA.PAPER.FINISHING.STEAM.NG_BIOGAS</t>
  </si>
  <si>
    <t>FEC.ktoe.CZ.PPA.PAPER.FINISHING.STEAM.DERIVED</t>
  </si>
  <si>
    <t>FEC.ktoe.CZ.PPA.PAPER.FINISHING.STEAM.BIOMASS_WASTE</t>
  </si>
  <si>
    <t>FEC.ktoe.CZ.PPA.PAPER.FINISHING.STEAM.STEAM_DISTR</t>
  </si>
  <si>
    <t>Paper: Product finishing - Electricity</t>
  </si>
  <si>
    <t>FEC.ktoe.CZ.PPA.PAPER.FINISHING_ELEC.ELEC.ELEC</t>
  </si>
  <si>
    <t>FEC.ktoe.CZ.PPA.PRINT.TOTAL.TOTAL.TOTAL</t>
  </si>
  <si>
    <t>FEC.ktoe.CZ.PPA.PRINT.LIGHT.GENERIC.ELEC</t>
  </si>
  <si>
    <t>FEC.ktoe.CZ.PPA.PRINT.AIRCOMP.GENERIC.ELEC</t>
  </si>
  <si>
    <t>FEC.ktoe.CZ.PPA.PRINT.MOTOR.GENERIC.ELEC</t>
  </si>
  <si>
    <t>FEC.ktoe.CZ.PPA.PRINT.FANS.GENERIC.ELEC</t>
  </si>
  <si>
    <t>FEC.ktoe.CZ.PPA.PRINT.LOW_ENTH.TOTAL.TOTAL</t>
  </si>
  <si>
    <t>FEC.ktoe.CZ.PPA.PRINT.LOW_ENTH.THERM.DIESEL_LIQBIO</t>
  </si>
  <si>
    <t>FEC.ktoe.CZ.PPA.PRINT.LOW_ENTH.THERM.NG_BIOGAS</t>
  </si>
  <si>
    <t>FEC.ktoe.CZ.PPA.PRINT.LOW_ENTH.THERM.SOLAR_GEO</t>
  </si>
  <si>
    <t>FEC.ktoe.CZ.PPA.PRINT.LOW_ENTH.HP.AMBIENT</t>
  </si>
  <si>
    <t>FEC.ktoe.CZ.PPA.PRINT.LOW_ENTH.THERM.ELEC</t>
  </si>
  <si>
    <t>Printing and publishing</t>
  </si>
  <si>
    <t>FEC.ktoe.CZ.PPA.PRINT.PRINTING.MECH.ELEC</t>
  </si>
  <si>
    <t>UED.ktoe.CZ.PPA.PULP.TOTAL.TOTAL.TOTAL</t>
  </si>
  <si>
    <t>UED.ktoe.CZ.PPA.PULP.LIGHT.GENERIC.ELEC</t>
  </si>
  <si>
    <t>UED.ktoe.CZ.PPA.PULP.AIRCOMP.GENERIC.ELEC</t>
  </si>
  <si>
    <t>UED.ktoe.CZ.PPA.PULP.MOTOR.GENERIC.ELEC</t>
  </si>
  <si>
    <t>UED.ktoe.CZ.PPA.PULP.FANS.GENERIC.ELEC</t>
  </si>
  <si>
    <t>UED.ktoe.CZ.PPA.PULP.LOW_ENTH.TOTAL.TOTAL</t>
  </si>
  <si>
    <t>UED.ktoe.CZ.PPA.PULP.LOW_ENTH.THERM.DIESEL_LIQBIO</t>
  </si>
  <si>
    <t>UED.ktoe.CZ.PPA.PULP.LOW_ENTH.THERM.NG_BIOGAS</t>
  </si>
  <si>
    <t>UED.ktoe.CZ.PPA.PULP.LOW_ENTH.THERM.SOLAR_GEO</t>
  </si>
  <si>
    <t>UED.ktoe.CZ.PPA.PULP.LOW_ENTH.HP.AMBIENT</t>
  </si>
  <si>
    <t>UED.ktoe.CZ.PPA.PULP.LOW_ENTH.THERM.ELEC</t>
  </si>
  <si>
    <t>UED.ktoe.CZ.PPA.PULP.PREPARATION.MECH.ELEC</t>
  </si>
  <si>
    <t>UED.ktoe.CZ.PPA.PULP.PULPING.TOTAL.TOTAL</t>
  </si>
  <si>
    <t>UED.ktoe.CZ.PPA.PULP.PULPING.STEAM.SOLIDS</t>
  </si>
  <si>
    <t>UED.ktoe.CZ.PPA.PULP.PULPING.STEAM.RFG</t>
  </si>
  <si>
    <t>UED.ktoe.CZ.PPA.PULP.PULPING.STEAM.LPG</t>
  </si>
  <si>
    <t>UED.ktoe.CZ.PPA.PULP.PULPING.STEAM.DIESEL_LIQBIO</t>
  </si>
  <si>
    <t>UED.ktoe.CZ.PPA.PULP.PULPING.STEAM.RFO</t>
  </si>
  <si>
    <t>UED.ktoe.CZ.PPA.PULP.PULPING.STEAM.OTHER</t>
  </si>
  <si>
    <t>UED.ktoe.CZ.PPA.PULP.PULPING.STEAM.NG_BIOGAS</t>
  </si>
  <si>
    <t>UED.ktoe.CZ.PPA.PULP.PULPING.STEAM.DERIVED</t>
  </si>
  <si>
    <t>UED.ktoe.CZ.PPA.PULP.PULPING.STEAM.BIOMASS_WASTE</t>
  </si>
  <si>
    <t>UED.ktoe.CZ.PPA.PULP.PULPING.STEAM.STEAM_DISTR</t>
  </si>
  <si>
    <t>UED.ktoe.CZ.PPA.PULP.PULPING_MECH.MECH.ELEC</t>
  </si>
  <si>
    <t>UED.ktoe.CZ.PPA.PULP.BLEACHING.THERM.ELEC</t>
  </si>
  <si>
    <t>UED.ktoe.CZ.PPA.PAPER.TOTAL.TOTAL.TOTAL</t>
  </si>
  <si>
    <t>UED.ktoe.CZ.PPA.PAPER.LIGHT.GENERIC.ELEC</t>
  </si>
  <si>
    <t>UED.ktoe.CZ.PPA.PAPER.AIRCOMP.GENERIC.ELEC</t>
  </si>
  <si>
    <t>UED.ktoe.CZ.PPA.PAPER.MOTOR.GENERIC.ELEC</t>
  </si>
  <si>
    <t>UED.ktoe.CZ.PPA.PAPER.FANS.GENERIC.ELEC</t>
  </si>
  <si>
    <t>UED.ktoe.CZ.PPA.PAPER.LOW_ENTH.TOTAL.TOTAL</t>
  </si>
  <si>
    <t>UED.ktoe.CZ.PPA.PAPER.LOW_ENTH.THERM.DIESEL_LIQBIO</t>
  </si>
  <si>
    <t>UED.ktoe.CZ.PPA.PAPER.LOW_ENTH.THERM.NG_BIOGAS</t>
  </si>
  <si>
    <t>UED.ktoe.CZ.PPA.PAPER.LOW_ENTH.THERM.SOLAR_GEO</t>
  </si>
  <si>
    <t>UED.ktoe.CZ.PPA.PAPER.LOW_ENTH.HP.AMBIENT</t>
  </si>
  <si>
    <t>UED.ktoe.CZ.PPA.PAPER.LOW_ENTH.THERM.ELEC</t>
  </si>
  <si>
    <t>UED.ktoe.CZ.PPA.PAPER.PREPARATION.TOTAL.TOTAL</t>
  </si>
  <si>
    <t>UED.ktoe.CZ.PPA.PAPER.PREPARATION.THERM.SOLIDS</t>
  </si>
  <si>
    <t>UED.ktoe.CZ.PPA.PAPER.PREPARATION.THERM.RFG</t>
  </si>
  <si>
    <t>UED.ktoe.CZ.PPA.PAPER.PREPARATION.THERM.LPG</t>
  </si>
  <si>
    <t>UED.ktoe.CZ.PPA.PAPER.PREPARATION.THERM.DIESEL_LIQBIO</t>
  </si>
  <si>
    <t>UED.ktoe.CZ.PPA.PAPER.PREPARATION.THERM.RFO</t>
  </si>
  <si>
    <t>UED.ktoe.CZ.PPA.PAPER.PREPARATION.THERM.OTHER</t>
  </si>
  <si>
    <t>UED.ktoe.CZ.PPA.PAPER.PREPARATION.THERM.NG_BIOGAS</t>
  </si>
  <si>
    <t>UED.ktoe.CZ.PPA.PAPER.PREPARATION.THERM.DERIVED</t>
  </si>
  <si>
    <t>UED.ktoe.CZ.PPA.PAPER.PREPARATION.THERM.BIOMASS_WASTE</t>
  </si>
  <si>
    <t>UED.ktoe.CZ.PPA.PAPER.PREPARATION.THERM.STEAM_DISTR</t>
  </si>
  <si>
    <t>UED.ktoe.CZ.PPA.PAPER.PREPARATION_ELEC.MECH.ELEC</t>
  </si>
  <si>
    <t>UED.ktoe.CZ.PPA.PAPER.PAPER_MACHINE.TOTAL.TOTAL</t>
  </si>
  <si>
    <t>UED.ktoe.CZ.PPA.PAPER.PAPER_MACHINE.STEAM.SOLIDS</t>
  </si>
  <si>
    <t>UED.ktoe.CZ.PPA.PAPER.PAPER_MACHINE.STEAM.RFG</t>
  </si>
  <si>
    <t>UED.ktoe.CZ.PPA.PAPER.PAPER_MACHINE.STEAM.LPG</t>
  </si>
  <si>
    <t>UED.ktoe.CZ.PPA.PAPER.PAPER_MACHINE.STEAM.DIESEL_LIQBIO</t>
  </si>
  <si>
    <t>UED.ktoe.CZ.PPA.PAPER.PAPER_MACHINE.STEAM.RFO</t>
  </si>
  <si>
    <t>UED.ktoe.CZ.PPA.PAPER.PAPER_MACHINE.STEAM.OTHER</t>
  </si>
  <si>
    <t>UED.ktoe.CZ.PPA.PAPER.PAPER_MACHINE.STEAM.NG_BIOGAS</t>
  </si>
  <si>
    <t>UED.ktoe.CZ.PPA.PAPER.PAPER_MACHINE.STEAM.DERIVED</t>
  </si>
  <si>
    <t>UED.ktoe.CZ.PPA.PAPER.PAPER_MACHINE.STEAM.BIOMASS_WASTE</t>
  </si>
  <si>
    <t>UED.ktoe.CZ.PPA.PAPER.PAPER_MACHINE.STEAM.STEAM_DISTR</t>
  </si>
  <si>
    <t>UED.ktoe.CZ.PPA.PAPER.PAPER_MACHINE_ELEC.ELEC.ELEC</t>
  </si>
  <si>
    <t>UED.ktoe.CZ.PPA.PAPER.FINISHING.TOTAL.TOTAL</t>
  </si>
  <si>
    <t>UED.ktoe.CZ.PPA.PAPER.FINISHING.STEAM.SOLIDS</t>
  </si>
  <si>
    <t>UED.ktoe.CZ.PPA.PAPER.FINISHING.STEAM.RFG</t>
  </si>
  <si>
    <t>UED.ktoe.CZ.PPA.PAPER.FINISHING.STEAM.LPG</t>
  </si>
  <si>
    <t>UED.ktoe.CZ.PPA.PAPER.FINISHING.STEAM.DIESEL_LIQBIO</t>
  </si>
  <si>
    <t>UED.ktoe.CZ.PPA.PAPER.FINISHING.STEAM.RFO</t>
  </si>
  <si>
    <t>UED.ktoe.CZ.PPA.PAPER.FINISHING.STEAM.OTHER</t>
  </si>
  <si>
    <t>UED.ktoe.CZ.PPA.PAPER.FINISHING.STEAM.NG_BIOGAS</t>
  </si>
  <si>
    <t>UED.ktoe.CZ.PPA.PAPER.FINISHING.STEAM.DERIVED</t>
  </si>
  <si>
    <t>UED.ktoe.CZ.PPA.PAPER.FINISHING.STEAM.BIOMASS_WASTE</t>
  </si>
  <si>
    <t>UED.ktoe.CZ.PPA.PAPER.FINISHING.STEAM.STEAM_DISTR</t>
  </si>
  <si>
    <t>UED.ktoe.CZ.PPA.PAPER.FINISHING_ELEC.ELEC.ELEC</t>
  </si>
  <si>
    <t>UED.ktoe.CZ.PPA.PRINT.TOTAL.TOTAL.TOTAL</t>
  </si>
  <si>
    <t>UED.ktoe.CZ.PPA.PRINT.LIGHT.GENERIC.ELEC</t>
  </si>
  <si>
    <t>UED.ktoe.CZ.PPA.PRINT.AIRCOMP.GENERIC.ELEC</t>
  </si>
  <si>
    <t>UED.ktoe.CZ.PPA.PRINT.MOTOR.GENERIC.ELEC</t>
  </si>
  <si>
    <t>UED.ktoe.CZ.PPA.PRINT.FANS.GENERIC.ELEC</t>
  </si>
  <si>
    <t>UED.ktoe.CZ.PPA.PRINT.LOW_ENTH.TOTAL.TOTAL</t>
  </si>
  <si>
    <t>UED.ktoe.CZ.PPA.PRINT.LOW_ENTH.THERM.DIESEL_LIQBIO</t>
  </si>
  <si>
    <t>UED.ktoe.CZ.PPA.PRINT.LOW_ENTH.THERM.NG_BIOGAS</t>
  </si>
  <si>
    <t>UED.ktoe.CZ.PPA.PRINT.LOW_ENTH.THERM.SOLAR_GEO</t>
  </si>
  <si>
    <t>UED.ktoe.CZ.PPA.PRINT.LOW_ENTH.HP.AMBIENT</t>
  </si>
  <si>
    <t>UED.ktoe.CZ.PPA.PRINT.LOW_ENTH.THERM.ELEC</t>
  </si>
  <si>
    <t>UED.ktoe.CZ.PPA.PRINT.PRINTING.MECH.ELEC</t>
  </si>
  <si>
    <t>FUEL_EMI.ktCO2.CZ.PPA.PULP.TOTAL.TOTAL.TOTAL</t>
  </si>
  <si>
    <t>FUEL_EMI.ktCO2.CZ.PPA.PULP.LIGHT.GENERIC.ELEC</t>
  </si>
  <si>
    <t>FUEL_EMI.ktCO2.CZ.PPA.PULP.AIRCOMP.GENERIC.ELEC</t>
  </si>
  <si>
    <t>FUEL_EMI.ktCO2.CZ.PPA.PULP.MOTOR.GENERIC.ELEC</t>
  </si>
  <si>
    <t>FUEL_EMI.ktCO2.CZ.PPA.PULP.FANS.GENERIC.ELEC</t>
  </si>
  <si>
    <t>FUEL_EMI.ktCO2.CZ.PPA.PULP.LOW_ENTH.TOTAL.TOTAL</t>
  </si>
  <si>
    <t>FUEL_EMI.ktCO2.CZ.PPA.PULP.LOW_ENTH.THERM.DIESEL_LIQBIO</t>
  </si>
  <si>
    <t>FUEL_EMI.ktCO2.CZ.PPA.PULP.LOW_ENTH.THERM.NG_BIOGAS</t>
  </si>
  <si>
    <t>FUEL_EMI.ktCO2.CZ.PPA.PULP.LOW_ENTH.THERM.SOLAR_GEO</t>
  </si>
  <si>
    <t>FUEL_EMI.ktCO2.CZ.PPA.PULP.LOW_ENTH.HP.AMBIENT</t>
  </si>
  <si>
    <t>FUEL_EMI.ktCO2.CZ.PPA.PULP.LOW_ENTH.THERM.ELEC</t>
  </si>
  <si>
    <t>FUEL_EMI.ktCO2.CZ.PPA.PULP.PREPARATION.MECH.ELEC</t>
  </si>
  <si>
    <t>FUEL_EMI.ktCO2.CZ.PPA.PULP.PULPING.TOTAL.TOTAL</t>
  </si>
  <si>
    <t>FUEL_EMI.ktCO2.CZ.PPA.PULP.PULPING.STEAM.SOLIDS</t>
  </si>
  <si>
    <t>FUEL_EMI.ktCO2.CZ.PPA.PULP.PULPING.STEAM.RFG</t>
  </si>
  <si>
    <t>FUEL_EMI.ktCO2.CZ.PPA.PULP.PULPING.STEAM.LPG</t>
  </si>
  <si>
    <t>FUEL_EMI.ktCO2.CZ.PPA.PULP.PULPING.STEAM.DIESEL_LIQBIO</t>
  </si>
  <si>
    <t>FUEL_EMI.ktCO2.CZ.PPA.PULP.PULPING.STEAM.RFO</t>
  </si>
  <si>
    <t>FUEL_EMI.ktCO2.CZ.PPA.PULP.PULPING.STEAM.OTHER</t>
  </si>
  <si>
    <t>FUEL_EMI.ktCO2.CZ.PPA.PULP.PULPING.STEAM.NG_BIOGAS</t>
  </si>
  <si>
    <t>FUEL_EMI.ktCO2.CZ.PPA.PULP.PULPING.STEAM.DERIVED</t>
  </si>
  <si>
    <t>FUEL_EMI.ktCO2.CZ.PPA.PULP.PULPING.STEAM.BIOMASS_WASTE</t>
  </si>
  <si>
    <t>FUEL_EMI.ktCO2.CZ.PPA.PULP.PULPING.STEAM.STEAM_DISTR</t>
  </si>
  <si>
    <t>FUEL_EMI.ktCO2.CZ.PPA.PULP.PULPING_MECH.MECH.ELEC</t>
  </si>
  <si>
    <t>FUEL_EMI.ktCO2.CZ.PPA.PULP.BLEACHING.THERM.ELEC</t>
  </si>
  <si>
    <t>FUEL_EMI.ktCO2.CZ.PPA.PAPER.TOTAL.TOTAL.TOTAL</t>
  </si>
  <si>
    <t>FUEL_EMI.ktCO2.CZ.PPA.PAPER.LIGHT.GENERIC.ELEC</t>
  </si>
  <si>
    <t>FUEL_EMI.ktCO2.CZ.PPA.PAPER.AIRCOMP.GENERIC.ELEC</t>
  </si>
  <si>
    <t>FUEL_EMI.ktCO2.CZ.PPA.PAPER.MOTOR.GENERIC.ELEC</t>
  </si>
  <si>
    <t>FUEL_EMI.ktCO2.CZ.PPA.PAPER.FANS.GENERIC.ELEC</t>
  </si>
  <si>
    <t>FUEL_EMI.ktCO2.CZ.PPA.PAPER.LOW_ENTH.TOTAL.TOTAL</t>
  </si>
  <si>
    <t>FUEL_EMI.ktCO2.CZ.PPA.PAPER.LOW_ENTH.THERM.DIESEL_LIQBIO</t>
  </si>
  <si>
    <t>FUEL_EMI.ktCO2.CZ.PPA.PAPER.LOW_ENTH.THERM.NG_BIOGAS</t>
  </si>
  <si>
    <t>FUEL_EMI.ktCO2.CZ.PPA.PAPER.LOW_ENTH.THERM.SOLAR_GEO</t>
  </si>
  <si>
    <t>FUEL_EMI.ktCO2.CZ.PPA.PAPER.LOW_ENTH.HP.AMBIENT</t>
  </si>
  <si>
    <t>FUEL_EMI.ktCO2.CZ.PPA.PAPER.LOW_ENTH.THERM.ELEC</t>
  </si>
  <si>
    <t>FUEL_EMI.ktCO2.CZ.PPA.PAPER.PREPARATION.TOTAL.TOTAL</t>
  </si>
  <si>
    <t>FUEL_EMI.ktCO2.CZ.PPA.PAPER.PREPARATION.THERM.SOLIDS</t>
  </si>
  <si>
    <t>FUEL_EMI.ktCO2.CZ.PPA.PAPER.PREPARATION.THERM.RFG</t>
  </si>
  <si>
    <t>FUEL_EMI.ktCO2.CZ.PPA.PAPER.PREPARATION.THERM.LPG</t>
  </si>
  <si>
    <t>FUEL_EMI.ktCO2.CZ.PPA.PAPER.PREPARATION.THERM.DIESEL_LIQBIO</t>
  </si>
  <si>
    <t>FUEL_EMI.ktCO2.CZ.PPA.PAPER.PREPARATION.THERM.RFO</t>
  </si>
  <si>
    <t>FUEL_EMI.ktCO2.CZ.PPA.PAPER.PREPARATION.THERM.OTHER</t>
  </si>
  <si>
    <t>FUEL_EMI.ktCO2.CZ.PPA.PAPER.PREPARATION.THERM.NG_BIOGAS</t>
  </si>
  <si>
    <t>FUEL_EMI.ktCO2.CZ.PPA.PAPER.PREPARATION.THERM.DERIVED</t>
  </si>
  <si>
    <t>FUEL_EMI.ktCO2.CZ.PPA.PAPER.PREPARATION.THERM.BIOMASS_WASTE</t>
  </si>
  <si>
    <t>FUEL_EMI.ktCO2.CZ.PPA.PAPER.PREPARATION.THERM.STEAM_DISTR</t>
  </si>
  <si>
    <t>FUEL_EMI.ktCO2.CZ.PPA.PAPER.PREPARATION_ELEC.MECH.ELEC</t>
  </si>
  <si>
    <t>FUEL_EMI.ktCO2.CZ.PPA.PAPER.PAPER_MACHINE.TOTAL.TOTAL</t>
  </si>
  <si>
    <t>FUEL_EMI.ktCO2.CZ.PPA.PAPER.PAPER_MACHINE.STEAM.SOLIDS</t>
  </si>
  <si>
    <t>FUEL_EMI.ktCO2.CZ.PPA.PAPER.PAPER_MACHINE.STEAM.RFG</t>
  </si>
  <si>
    <t>FUEL_EMI.ktCO2.CZ.PPA.PAPER.PAPER_MACHINE.STEAM.LPG</t>
  </si>
  <si>
    <t>FUEL_EMI.ktCO2.CZ.PPA.PAPER.PAPER_MACHINE.STEAM.DIESEL_LIQBIO</t>
  </si>
  <si>
    <t>FUEL_EMI.ktCO2.CZ.PPA.PAPER.PAPER_MACHINE.STEAM.RFO</t>
  </si>
  <si>
    <t>FUEL_EMI.ktCO2.CZ.PPA.PAPER.PAPER_MACHINE.STEAM.OTHER</t>
  </si>
  <si>
    <t>FUEL_EMI.ktCO2.CZ.PPA.PAPER.PAPER_MACHINE.STEAM.NG_BIOGAS</t>
  </si>
  <si>
    <t>FUEL_EMI.ktCO2.CZ.PPA.PAPER.PAPER_MACHINE.STEAM.DERIVED</t>
  </si>
  <si>
    <t>FUEL_EMI.ktCO2.CZ.PPA.PAPER.PAPER_MACHINE.STEAM.BIOMASS_WASTE</t>
  </si>
  <si>
    <t>FUEL_EMI.ktCO2.CZ.PPA.PAPER.PAPER_MACHINE.STEAM.STEAM_DISTR</t>
  </si>
  <si>
    <t>FUEL_EMI.ktCO2.CZ.PPA.PAPER.PAPER_MACHINE_ELEC.ELEC.ELEC</t>
  </si>
  <si>
    <t>FUEL_EMI.ktCO2.CZ.PPA.PAPER.FINISHING.TOTAL.TOTAL</t>
  </si>
  <si>
    <t>FUEL_EMI.ktCO2.CZ.PPA.PAPER.FINISHING.STEAM.SOLIDS</t>
  </si>
  <si>
    <t>FUEL_EMI.ktCO2.CZ.PPA.PAPER.FINISHING.STEAM.RFG</t>
  </si>
  <si>
    <t>FUEL_EMI.ktCO2.CZ.PPA.PAPER.FINISHING.STEAM.LPG</t>
  </si>
  <si>
    <t>FUEL_EMI.ktCO2.CZ.PPA.PAPER.FINISHING.STEAM.DIESEL_LIQBIO</t>
  </si>
  <si>
    <t>FUEL_EMI.ktCO2.CZ.PPA.PAPER.FINISHING.STEAM.RFO</t>
  </si>
  <si>
    <t>FUEL_EMI.ktCO2.CZ.PPA.PAPER.FINISHING.STEAM.OTHER</t>
  </si>
  <si>
    <t>FUEL_EMI.ktCO2.CZ.PPA.PAPER.FINISHING.STEAM.NG_BIOGAS</t>
  </si>
  <si>
    <t>FUEL_EMI.ktCO2.CZ.PPA.PAPER.FINISHING.STEAM.DERIVED</t>
  </si>
  <si>
    <t>FUEL_EMI.ktCO2.CZ.PPA.PAPER.FINISHING.STEAM.BIOMASS_WASTE</t>
  </si>
  <si>
    <t>FUEL_EMI.ktCO2.CZ.PPA.PAPER.FINISHING.STEAM.STEAM_DISTR</t>
  </si>
  <si>
    <t>FUEL_EMI.ktCO2.CZ.PPA.PAPER.FINISHING_ELEC.ELEC.ELEC</t>
  </si>
  <si>
    <t>FUEL_EMI.ktCO2.CZ.PPA.PRINT.TOTAL.TOTAL.TOTAL</t>
  </si>
  <si>
    <t>FUEL_EMI.ktCO2.CZ.PPA.PRINT.LIGHT.GENERIC.ELEC</t>
  </si>
  <si>
    <t>FUEL_EMI.ktCO2.CZ.PPA.PRINT.AIRCOMP.GENERIC.ELEC</t>
  </si>
  <si>
    <t>FUEL_EMI.ktCO2.CZ.PPA.PRINT.MOTOR.GENERIC.ELEC</t>
  </si>
  <si>
    <t>FUEL_EMI.ktCO2.CZ.PPA.PRINT.FANS.GENERIC.ELEC</t>
  </si>
  <si>
    <t>FUEL_EMI.ktCO2.CZ.PPA.PRINT.LOW_ENTH.TOTAL.TOTAL</t>
  </si>
  <si>
    <t>FUEL_EMI.ktCO2.CZ.PPA.PRINT.LOW_ENTH.THERM.DIESEL_LIQBIO</t>
  </si>
  <si>
    <t>FUEL_EMI.ktCO2.CZ.PPA.PRINT.LOW_ENTH.THERM.NG_BIOGAS</t>
  </si>
  <si>
    <t>FUEL_EMI.ktCO2.CZ.PPA.PRINT.LOW_ENTH.THERM.SOLAR_GEO</t>
  </si>
  <si>
    <t>FUEL_EMI.ktCO2.CZ.PPA.PRINT.LOW_ENTH.HP.AMBIENT</t>
  </si>
  <si>
    <t>FUEL_EMI.ktCO2.CZ.PPA.PRINT.LOW_ENTH.THERM.ELEC</t>
  </si>
  <si>
    <t>FUEL_EMI.ktCO2.CZ.PPA.PRINT.PRINTING.MECH.ELEC</t>
  </si>
  <si>
    <t>VA.Meuro2015.CZ.FBT.FBT</t>
  </si>
  <si>
    <t>Physical output (index)</t>
  </si>
  <si>
    <t>OUTPUT.index.CZ.FBT.FBT</t>
  </si>
  <si>
    <t>Installed capacity (production index)</t>
  </si>
  <si>
    <t>CAP.index.CZ.FBT.FBT</t>
  </si>
  <si>
    <t>Capacity investment (production index)</t>
  </si>
  <si>
    <t>NEWCAP.index.CZ.FBT.FBT</t>
  </si>
  <si>
    <t>Decommissioned capacity (production index)</t>
  </si>
  <si>
    <t>Idle capacity (production index)</t>
  </si>
  <si>
    <t>FEC.ktoe.CZ.FBT.FBT.TOTAL.TOTAL.TOTAL</t>
  </si>
  <si>
    <t>FEC.ktoe.CZ.FBT.FBT.TOTAL.TOTAL.SOLIDS</t>
  </si>
  <si>
    <t>FEC.ktoe.CZ.FBT.FBT.TOTAL.TOTAL.RFG</t>
  </si>
  <si>
    <t>FEC.ktoe.CZ.FBT.FBT.TOTAL.TOTAL.LPG</t>
  </si>
  <si>
    <t>FEC.ktoe.CZ.FBT.FBT.TOTAL.TOTAL.DIESEL</t>
  </si>
  <si>
    <t>FEC.ktoe.CZ.FBT.FBT.TOTAL.TOTAL.RFO</t>
  </si>
  <si>
    <t>FEC.ktoe.CZ.FBT.FBT.TOTAL.TOTAL.OTHER</t>
  </si>
  <si>
    <t>FEC.ktoe.CZ.FBT.FBT.TOTAL.TOTAL.NG</t>
  </si>
  <si>
    <t>FEC.ktoe.CZ.FBT.FBT.TOTAL.TOTAL.DERIVED</t>
  </si>
  <si>
    <t>FEC.ktoe.CZ.FBT.FBT.TOTAL.TOTAL.BIOMASS_WASTE</t>
  </si>
  <si>
    <t>FEC.ktoe.CZ.FBT.FBT.TOTAL.TOTAL.BIOGAS</t>
  </si>
  <si>
    <t>FEC.ktoe.CZ.FBT.FBT.TOTAL.TOTAL.LIQBIO</t>
  </si>
  <si>
    <t>FEC.ktoe.CZ.FBT.FBT.TOTAL.TOTAL.SOLAR</t>
  </si>
  <si>
    <t>FEC.ktoe.CZ.FBT.FBT.TOTAL.TOTAL.GEO</t>
  </si>
  <si>
    <t>FEC.ktoe.CZ.FBT.FBT.TOTAL.TOTAL.AMBIENT</t>
  </si>
  <si>
    <t>FEC.ktoe.CZ.FBT.FBT.TOTAL.TOTAL.STEAM_DISTR</t>
  </si>
  <si>
    <t>FEC.ktoe.CZ.FBT.FBT.TOTAL.TOTAL.ELEC</t>
  </si>
  <si>
    <t>Energy intensity (toe / physical output index)</t>
  </si>
  <si>
    <t>Useful energy demand intensity (toe useful / physical output index)</t>
  </si>
  <si>
    <t>FEC.ktoe.CZ.FBT.FBT.LIGHT.GENERIC.ELEC</t>
  </si>
  <si>
    <t>FEC.ktoe.CZ.FBT.FBT.AIRCOMP.GENERIC.ELEC</t>
  </si>
  <si>
    <t>FEC.ktoe.CZ.FBT.FBT.MOTOR.GENERIC.ELEC</t>
  </si>
  <si>
    <t>FEC.ktoe.CZ.FBT.FBT.FANS.GENERIC.ELEC</t>
  </si>
  <si>
    <t>FEC.ktoe.CZ.FBT.FBT.LOW_ENTH.TOTAL.TOTAL</t>
  </si>
  <si>
    <t>FEC.ktoe.CZ.FBT.FBT.LOW_ENTH.THERM.DIESEL_LIQBIO</t>
  </si>
  <si>
    <t>FEC.ktoe.CZ.FBT.FBT.LOW_ENTH.THERM.NG_BIOGAS</t>
  </si>
  <si>
    <t>FEC.ktoe.CZ.FBT.FBT.LOW_ENTH.THERM.SOLAR_GEO</t>
  </si>
  <si>
    <t>FEC.ktoe.CZ.FBT.FBT.LOW_ENTH.HP.AMBIENT</t>
  </si>
  <si>
    <t>FEC.ktoe.CZ.FBT.FBT.LOW_ENTH.THERM.ELEC</t>
  </si>
  <si>
    <t>Food: Oven (direct heat)</t>
  </si>
  <si>
    <t>Food: Direct Heat - Thermal</t>
  </si>
  <si>
    <t>FEC.ktoe.CZ.FBT.FBT.OVEN.THERM.TOTAL</t>
  </si>
  <si>
    <t>FEC.ktoe.CZ.FBT.FBT.OVEN.THERM.SOLIDS</t>
  </si>
  <si>
    <t>FEC.ktoe.CZ.FBT.FBT.OVEN.THERM.LPG</t>
  </si>
  <si>
    <t>FEC.ktoe.CZ.FBT.FBT.OVEN.THERM.DIESEL_LIQBIO</t>
  </si>
  <si>
    <t>FEC.ktoe.CZ.FBT.FBT.OVEN.THERM.RFO</t>
  </si>
  <si>
    <t>FEC.ktoe.CZ.FBT.FBT.OVEN.THERM.NG_BIOGAS</t>
  </si>
  <si>
    <t>Food: Direct Heat - Electric</t>
  </si>
  <si>
    <t>FEC.ktoe.CZ.FBT.FBT.OVEN.ELEC.ELEC</t>
  </si>
  <si>
    <t>Food: Direct Heat - Microwave</t>
  </si>
  <si>
    <t>FEC.ktoe.CZ.FBT.FBT.OVEN_MICROW.MICROW.ELEC</t>
  </si>
  <si>
    <t>Food: Specific process heat</t>
  </si>
  <si>
    <t>Food: Process Heat - Thermal</t>
  </si>
  <si>
    <t>FEC.ktoe.CZ.FBT.FBT.PROC_HEAT.THERM.TOTAL</t>
  </si>
  <si>
    <t>FEC.ktoe.CZ.FBT.FBT.PROC_HEAT.THERM.SOLIDS</t>
  </si>
  <si>
    <t>FEC.ktoe.CZ.FBT.FBT.PROC_HEAT.THERM.LPG</t>
  </si>
  <si>
    <t>FEC.ktoe.CZ.FBT.FBT.PROC_HEAT.THERM.DIESEL_LIQBIO</t>
  </si>
  <si>
    <t>FEC.ktoe.CZ.FBT.FBT.PROC_HEAT.THERM.RFO</t>
  </si>
  <si>
    <t>FEC.ktoe.CZ.FBT.FBT.PROC_HEAT.THERM.NG_BIOGAS</t>
  </si>
  <si>
    <t>Food: Process Heat - Electric</t>
  </si>
  <si>
    <t>FEC.ktoe.CZ.FBT.FBT.PROC_HEAT.ELEC.ELEC</t>
  </si>
  <si>
    <t>Food: Process Heat - Microwave</t>
  </si>
  <si>
    <t>FEC.ktoe.CZ.FBT.FBT.PROC_HEAT_MICROW.MICROW.ELEC</t>
  </si>
  <si>
    <t>Food: Steam processing</t>
  </si>
  <si>
    <t>FEC.ktoe.CZ.FBT.FBT.PROCESSING.TOTAL.TOTAL</t>
  </si>
  <si>
    <t>FEC.ktoe.CZ.FBT.FBT.PROCESSING.STEAM.SOLIDS</t>
  </si>
  <si>
    <t>FEC.ktoe.CZ.FBT.FBT.PROCESSING.STEAM.RFG</t>
  </si>
  <si>
    <t>FEC.ktoe.CZ.FBT.FBT.PROCESSING.STEAM.LPG</t>
  </si>
  <si>
    <t>FEC.ktoe.CZ.FBT.FBT.PROCESSING.STEAM.DIESEL_LIQBIO</t>
  </si>
  <si>
    <t>FEC.ktoe.CZ.FBT.FBT.PROCESSING.STEAM.RFO</t>
  </si>
  <si>
    <t>FEC.ktoe.CZ.FBT.FBT.PROCESSING.STEAM.OTHER</t>
  </si>
  <si>
    <t>FEC.ktoe.CZ.FBT.FBT.PROCESSING.STEAM.NG_BIOGAS</t>
  </si>
  <si>
    <t>FEC.ktoe.CZ.FBT.FBT.PROCESSING.STEAM.DERIVED</t>
  </si>
  <si>
    <t>FEC.ktoe.CZ.FBT.FBT.PROCESSING.STEAM.BIOMASS_WASTE</t>
  </si>
  <si>
    <t>FEC.ktoe.CZ.FBT.FBT.PROCESSING.STEAM.STEAM_DISTR</t>
  </si>
  <si>
    <t>Food: Drying</t>
  </si>
  <si>
    <t>Food: Thermal drying</t>
  </si>
  <si>
    <t>FEC.ktoe.CZ.FBT.FBT.DRYING.TOTAL.TOTAL</t>
  </si>
  <si>
    <t>FEC.ktoe.CZ.FBT.FBT.DRYING.THERM.SOLIDS</t>
  </si>
  <si>
    <t>FEC.ktoe.CZ.FBT.FBT.DRYING.THERM.LPG</t>
  </si>
  <si>
    <t>FEC.ktoe.CZ.FBT.FBT.DRYING.THERM.DIESEL_LIQBIO</t>
  </si>
  <si>
    <t>FEC.ktoe.CZ.FBT.FBT.DRYING.THERM.RFO</t>
  </si>
  <si>
    <t>FEC.ktoe.CZ.FBT.FBT.DRYING.THERM.NG_BIOGAS</t>
  </si>
  <si>
    <t>Food: Steam drying</t>
  </si>
  <si>
    <t>FEC.ktoe.CZ.FBT.FBT.DRYING_STEAM.TOTAL.TOTAL</t>
  </si>
  <si>
    <t>FEC.ktoe.CZ.FBT.FBT.DRYING_STEAM.STEAM.SOLIDS</t>
  </si>
  <si>
    <t>FEC.ktoe.CZ.FBT.FBT.DRYING_STEAM.STEAM.RFG</t>
  </si>
  <si>
    <t>FEC.ktoe.CZ.FBT.FBT.DRYING_STEAM.STEAM.LPG</t>
  </si>
  <si>
    <t>FEC.ktoe.CZ.FBT.FBT.DRYING_STEAM.STEAM.DIESEL_LIQBIO</t>
  </si>
  <si>
    <t>FEC.ktoe.CZ.FBT.FBT.DRYING_STEAM.STEAM.RFO</t>
  </si>
  <si>
    <t>FEC.ktoe.CZ.FBT.FBT.DRYING_STEAM.STEAM.OTHER</t>
  </si>
  <si>
    <t>FEC.ktoe.CZ.FBT.FBT.DRYING_STEAM.STEAM.NG_BIOGAS</t>
  </si>
  <si>
    <t>FEC.ktoe.CZ.FBT.FBT.DRYING_STEAM.STEAM.DERIVED</t>
  </si>
  <si>
    <t>FEC.ktoe.CZ.FBT.FBT.DRYING_STEAM.STEAM.BIOMASS_WASTE</t>
  </si>
  <si>
    <t>FEC.ktoe.CZ.FBT.FBT.DRYING_STEAM.STEAM.STEAM_DISTR</t>
  </si>
  <si>
    <t>Food: Electric drying</t>
  </si>
  <si>
    <t>FEC.ktoe.CZ.FBT.FBT.DRYING_ELEC.ELEC.ELEC</t>
  </si>
  <si>
    <t>Food: Freeze drying</t>
  </si>
  <si>
    <t>FEC.ktoe.CZ.FBT.FBT.DRYING_FREEZE.FREEZE_DRY.ELEC</t>
  </si>
  <si>
    <t>Food: Microwave drying</t>
  </si>
  <si>
    <t>FEC.ktoe.CZ.FBT.FBT.DRYING_MICROW.MICROW.ELEC</t>
  </si>
  <si>
    <t>Food: Process cooling and refrigeration</t>
  </si>
  <si>
    <t>Food: Thermal cooling</t>
  </si>
  <si>
    <t>FEC.ktoe.CZ.FBT.FBT.PROC_COOL_THERM.THERM.NG_BIOGAS</t>
  </si>
  <si>
    <t>Food: Steam cooling</t>
  </si>
  <si>
    <t>FEC.ktoe.CZ.FBT.FBT.PROC_COOL.TOTAL.TOTAL</t>
  </si>
  <si>
    <t>FEC.ktoe.CZ.FBT.FBT.PROC_COOL.STEAM.SOLIDS</t>
  </si>
  <si>
    <t>FEC.ktoe.CZ.FBT.FBT.PROC_COOL.STEAM.RFG</t>
  </si>
  <si>
    <t>FEC.ktoe.CZ.FBT.FBT.PROC_COOL.STEAM.LPG</t>
  </si>
  <si>
    <t>FEC.ktoe.CZ.FBT.FBT.PROC_COOL.STEAM.DIESEL_LIQBIO</t>
  </si>
  <si>
    <t>FEC.ktoe.CZ.FBT.FBT.PROC_COOL.STEAM.RFO</t>
  </si>
  <si>
    <t>FEC.ktoe.CZ.FBT.FBT.PROC_COOL.STEAM.OTHER</t>
  </si>
  <si>
    <t>FEC.ktoe.CZ.FBT.FBT.PROC_COOL.STEAM.NG_BIOGAS</t>
  </si>
  <si>
    <t>FEC.ktoe.CZ.FBT.FBT.PROC_COOL.STEAM.DERIVED</t>
  </si>
  <si>
    <t>FEC.ktoe.CZ.FBT.FBT.PROC_COOL.STEAM.BIOMASS_WASTE</t>
  </si>
  <si>
    <t>FEC.ktoe.CZ.FBT.FBT.PROC_COOL.STEAM.STEAM_DISTR</t>
  </si>
  <si>
    <t>Food: Electric cooling</t>
  </si>
  <si>
    <t>FEC.ktoe.CZ.FBT.FBT.PROC_COOL_ELEC.ELEC.ELEC</t>
  </si>
  <si>
    <t>Food: Electric machinery</t>
  </si>
  <si>
    <t>FEC.ktoe.CZ.FBT.FBT.GENERIC.MECH.ELEC</t>
  </si>
  <si>
    <t>UED.ktoe.CZ.FBT.FBT.TOTAL.TOTAL.TOTAL</t>
  </si>
  <si>
    <t>UED.ktoe.CZ.FBT.FBT.LIGHT.GENERIC.ELEC</t>
  </si>
  <si>
    <t>UED.ktoe.CZ.FBT.FBT.AIRCOMP.GENERIC.ELEC</t>
  </si>
  <si>
    <t>UED.ktoe.CZ.FBT.FBT.MOTOR.GENERIC.ELEC</t>
  </si>
  <si>
    <t>UED.ktoe.CZ.FBT.FBT.FANS.GENERIC.ELEC</t>
  </si>
  <si>
    <t>UED.ktoe.CZ.FBT.FBT.LOW_ENTH.TOTAL.TOTAL</t>
  </si>
  <si>
    <t>UED.ktoe.CZ.FBT.FBT.LOW_ENTH.THERM.DIESEL_LIQBIO</t>
  </si>
  <si>
    <t>UED.ktoe.CZ.FBT.FBT.LOW_ENTH.THERM.NG_BIOGAS</t>
  </si>
  <si>
    <t>UED.ktoe.CZ.FBT.FBT.LOW_ENTH.THERM.SOLAR_GEO</t>
  </si>
  <si>
    <t>UED.ktoe.CZ.FBT.FBT.LOW_ENTH.HP.AMBIENT</t>
  </si>
  <si>
    <t>UED.ktoe.CZ.FBT.FBT.LOW_ENTH.THERM.ELEC</t>
  </si>
  <si>
    <t>UED.ktoe.CZ.FBT.FBT.OVEN.THERM.TOTAL</t>
  </si>
  <si>
    <t>UED.ktoe.CZ.FBT.FBT.OVEN.THERM.SOLIDS</t>
  </si>
  <si>
    <t>UED.ktoe.CZ.FBT.FBT.OVEN.THERM.LPG</t>
  </si>
  <si>
    <t>UED.ktoe.CZ.FBT.FBT.OVEN.THERM.DIESEL_LIQBIO</t>
  </si>
  <si>
    <t>UED.ktoe.CZ.FBT.FBT.OVEN.THERM.RFO</t>
  </si>
  <si>
    <t>UED.ktoe.CZ.FBT.FBT.OVEN.THERM.NG_BIOGAS</t>
  </si>
  <si>
    <t>UED.ktoe.CZ.FBT.FBT.OVEN.ELEC.ELEC</t>
  </si>
  <si>
    <t>UED.ktoe.CZ.FBT.FBT.OVEN_MICROW.MICROW.ELEC</t>
  </si>
  <si>
    <t>UED.ktoe.CZ.FBT.FBT.PROC_HEAT.THERM.TOTAL</t>
  </si>
  <si>
    <t>UED.ktoe.CZ.FBT.FBT.PROC_HEAT.THERM.SOLIDS</t>
  </si>
  <si>
    <t>UED.ktoe.CZ.FBT.FBT.PROC_HEAT.THERM.LPG</t>
  </si>
  <si>
    <t>UED.ktoe.CZ.FBT.FBT.PROC_HEAT.THERM.DIESEL_LIQBIO</t>
  </si>
  <si>
    <t>UED.ktoe.CZ.FBT.FBT.PROC_HEAT.THERM.RFO</t>
  </si>
  <si>
    <t>UED.ktoe.CZ.FBT.FBT.PROC_HEAT.THERM.NG_BIOGAS</t>
  </si>
  <si>
    <t>UED.ktoe.CZ.FBT.FBT.PROC_HEAT.ELEC.ELEC</t>
  </si>
  <si>
    <t>UED.ktoe.CZ.FBT.FBT.PROC_HEAT_MICROW.MICROW.ELEC</t>
  </si>
  <si>
    <t>UED.ktoe.CZ.FBT.FBT.PROCESSING.TOTAL.TOTAL</t>
  </si>
  <si>
    <t>UED.ktoe.CZ.FBT.FBT.PROCESSING.STEAM.SOLIDS</t>
  </si>
  <si>
    <t>UED.ktoe.CZ.FBT.FBT.PROCESSING.STEAM.RFG</t>
  </si>
  <si>
    <t>UED.ktoe.CZ.FBT.FBT.PROCESSING.STEAM.LPG</t>
  </si>
  <si>
    <t>UED.ktoe.CZ.FBT.FBT.PROCESSING.STEAM.DIESEL_LIQBIO</t>
  </si>
  <si>
    <t>UED.ktoe.CZ.FBT.FBT.PROCESSING.STEAM.RFO</t>
  </si>
  <si>
    <t>UED.ktoe.CZ.FBT.FBT.PROCESSING.STEAM.OTHER</t>
  </si>
  <si>
    <t>UED.ktoe.CZ.FBT.FBT.PROCESSING.STEAM.NG_BIOGAS</t>
  </si>
  <si>
    <t>UED.ktoe.CZ.FBT.FBT.PROCESSING.STEAM.DERIVED</t>
  </si>
  <si>
    <t>UED.ktoe.CZ.FBT.FBT.PROCESSING.STEAM.BIOMASS_WASTE</t>
  </si>
  <si>
    <t>UED.ktoe.CZ.FBT.FBT.PROCESSING.STEAM.STEAM_DISTR</t>
  </si>
  <si>
    <t>UED.ktoe.CZ.FBT.FBT.DRYING.TOTAL.TOTAL</t>
  </si>
  <si>
    <t>UED.ktoe.CZ.FBT.FBT.DRYING.THERM.SOLIDS</t>
  </si>
  <si>
    <t>UED.ktoe.CZ.FBT.FBT.DRYING.THERM.LPG</t>
  </si>
  <si>
    <t>UED.ktoe.CZ.FBT.FBT.DRYING.THERM.DIESEL_LIQBIO</t>
  </si>
  <si>
    <t>UED.ktoe.CZ.FBT.FBT.DRYING.THERM.RFO</t>
  </si>
  <si>
    <t>UED.ktoe.CZ.FBT.FBT.DRYING.THERM.NG_BIOGAS</t>
  </si>
  <si>
    <t>UED.ktoe.CZ.FBT.FBT.DRYING_STEAM.TOTAL.TOTAL</t>
  </si>
  <si>
    <t>UED.ktoe.CZ.FBT.FBT.DRYING_STEAM.STEAM.SOLIDS</t>
  </si>
  <si>
    <t>UED.ktoe.CZ.FBT.FBT.DRYING_STEAM.STEAM.RFG</t>
  </si>
  <si>
    <t>UED.ktoe.CZ.FBT.FBT.DRYING_STEAM.STEAM.LPG</t>
  </si>
  <si>
    <t>UED.ktoe.CZ.FBT.FBT.DRYING_STEAM.STEAM.DIESEL_LIQBIO</t>
  </si>
  <si>
    <t>UED.ktoe.CZ.FBT.FBT.DRYING_STEAM.STEAM.RFO</t>
  </si>
  <si>
    <t>UED.ktoe.CZ.FBT.FBT.DRYING_STEAM.STEAM.OTHER</t>
  </si>
  <si>
    <t>UED.ktoe.CZ.FBT.FBT.DRYING_STEAM.STEAM.NG_BIOGAS</t>
  </si>
  <si>
    <t>UED.ktoe.CZ.FBT.FBT.DRYING_STEAM.STEAM.DERIVED</t>
  </si>
  <si>
    <t>UED.ktoe.CZ.FBT.FBT.DRYING_STEAM.STEAM.BIOMASS_WASTE</t>
  </si>
  <si>
    <t>UED.ktoe.CZ.FBT.FBT.DRYING_STEAM.STEAM.STEAM_DISTR</t>
  </si>
  <si>
    <t>UED.ktoe.CZ.FBT.FBT.DRYING_ELEC.ELEC.ELEC</t>
  </si>
  <si>
    <t>UED.ktoe.CZ.FBT.FBT.DRYING_FREEZE.FREEZE_DRY.ELEC</t>
  </si>
  <si>
    <t>UED.ktoe.CZ.FBT.FBT.DRYING_MICROW.MICROW.ELEC</t>
  </si>
  <si>
    <t>UED.ktoe.CZ.FBT.FBT.PROC_COOL_THERM.THERM.NG_BIOGAS</t>
  </si>
  <si>
    <t>UED.ktoe.CZ.FBT.FBT.PROC_COOL.TOTAL.TOTAL</t>
  </si>
  <si>
    <t>UED.ktoe.CZ.FBT.FBT.PROC_COOL.STEAM.SOLIDS</t>
  </si>
  <si>
    <t>UED.ktoe.CZ.FBT.FBT.PROC_COOL.STEAM.RFG</t>
  </si>
  <si>
    <t>UED.ktoe.CZ.FBT.FBT.PROC_COOL.STEAM.LPG</t>
  </si>
  <si>
    <t>UED.ktoe.CZ.FBT.FBT.PROC_COOL.STEAM.DIESEL_LIQBIO</t>
  </si>
  <si>
    <t>UED.ktoe.CZ.FBT.FBT.PROC_COOL.STEAM.RFO</t>
  </si>
  <si>
    <t>UED.ktoe.CZ.FBT.FBT.PROC_COOL.STEAM.OTHER</t>
  </si>
  <si>
    <t>UED.ktoe.CZ.FBT.FBT.PROC_COOL.STEAM.NG_BIOGAS</t>
  </si>
  <si>
    <t>UED.ktoe.CZ.FBT.FBT.PROC_COOL.STEAM.DERIVED</t>
  </si>
  <si>
    <t>UED.ktoe.CZ.FBT.FBT.PROC_COOL.STEAM.BIOMASS_WASTE</t>
  </si>
  <si>
    <t>UED.ktoe.CZ.FBT.FBT.PROC_COOL.STEAM.STEAM_DISTR</t>
  </si>
  <si>
    <t>UED.ktoe.CZ.FBT.FBT.PROC_COOL_ELEC.ELEC.ELEC</t>
  </si>
  <si>
    <t>UED.ktoe.CZ.FBT.FBT.GENERIC.MECH.ELEC</t>
  </si>
  <si>
    <t>FUEL_EMI.ktCO2.CZ.FBT.FBT.TOTAL.TOTAL.TOTAL</t>
  </si>
  <si>
    <t>FUEL_EMI.ktCO2.CZ.FBT.FBT.LIGHT.GENERIC.ELEC</t>
  </si>
  <si>
    <t>FUEL_EMI.ktCO2.CZ.FBT.FBT.AIRCOMP.GENERIC.ELEC</t>
  </si>
  <si>
    <t>FUEL_EMI.ktCO2.CZ.FBT.FBT.MOTOR.GENERIC.ELEC</t>
  </si>
  <si>
    <t>FUEL_EMI.ktCO2.CZ.FBT.FBT.FANS.GENERIC.ELEC</t>
  </si>
  <si>
    <t>FUEL_EMI.ktCO2.CZ.FBT.FBT.LOW_ENTH.TOTAL.TOTAL</t>
  </si>
  <si>
    <t>FUEL_EMI.ktCO2.CZ.FBT.FBT.LOW_ENTH.THERM.DIESEL_LIQBIO</t>
  </si>
  <si>
    <t>FUEL_EMI.ktCO2.CZ.FBT.FBT.LOW_ENTH.THERM.NG_BIOGAS</t>
  </si>
  <si>
    <t>FUEL_EMI.ktCO2.CZ.FBT.FBT.LOW_ENTH.THERM.SOLAR_GEO</t>
  </si>
  <si>
    <t>FUEL_EMI.ktCO2.CZ.FBT.FBT.LOW_ENTH.HP.AMBIENT</t>
  </si>
  <si>
    <t>FUEL_EMI.ktCO2.CZ.FBT.FBT.LOW_ENTH.THERM.ELEC</t>
  </si>
  <si>
    <t>FUEL_EMI.ktCO2.CZ.FBT.FBT.OVEN.THERM.TOTAL</t>
  </si>
  <si>
    <t>FUEL_EMI.ktCO2.CZ.FBT.FBT.OVEN.THERM.SOLIDS</t>
  </si>
  <si>
    <t>FUEL_EMI.ktCO2.CZ.FBT.FBT.OVEN.THERM.LPG</t>
  </si>
  <si>
    <t>FUEL_EMI.ktCO2.CZ.FBT.FBT.OVEN.THERM.DIESEL_LIQBIO</t>
  </si>
  <si>
    <t>FUEL_EMI.ktCO2.CZ.FBT.FBT.OVEN.THERM.RFO</t>
  </si>
  <si>
    <t>FUEL_EMI.ktCO2.CZ.FBT.FBT.OVEN.THERM.NG_BIOGAS</t>
  </si>
  <si>
    <t>FUEL_EMI.ktCO2.CZ.FBT.FBT.OVEN.ELEC.ELEC</t>
  </si>
  <si>
    <t>FUEL_EMI.ktCO2.CZ.FBT.FBT.OVEN_MICROW.MICROW.ELEC</t>
  </si>
  <si>
    <t>FUEL_EMI.ktCO2.CZ.FBT.FBT.PROC_HEAT.THERM.TOTAL</t>
  </si>
  <si>
    <t>FUEL_EMI.ktCO2.CZ.FBT.FBT.PROC_HEAT.THERM.SOLIDS</t>
  </si>
  <si>
    <t>FUEL_EMI.ktCO2.CZ.FBT.FBT.PROC_HEAT.THERM.LPG</t>
  </si>
  <si>
    <t>FUEL_EMI.ktCO2.CZ.FBT.FBT.PROC_HEAT.THERM.DIESEL_LIQBIO</t>
  </si>
  <si>
    <t>FUEL_EMI.ktCO2.CZ.FBT.FBT.PROC_HEAT.THERM.RFO</t>
  </si>
  <si>
    <t>FUEL_EMI.ktCO2.CZ.FBT.FBT.PROC_HEAT.THERM.NG_BIOGAS</t>
  </si>
  <si>
    <t>FUEL_EMI.ktCO2.CZ.FBT.FBT.PROC_HEAT.ELEC.ELEC</t>
  </si>
  <si>
    <t>FUEL_EMI.ktCO2.CZ.FBT.FBT.PROC_HEAT_MICROW.MICROW.ELEC</t>
  </si>
  <si>
    <t>FUEL_EMI.ktCO2.CZ.FBT.FBT.PROCESSING.TOTAL.TOTAL</t>
  </si>
  <si>
    <t>FUEL_EMI.ktCO2.CZ.FBT.FBT.PROCESSING.STEAM.SOLIDS</t>
  </si>
  <si>
    <t>FUEL_EMI.ktCO2.CZ.FBT.FBT.PROCESSING.STEAM.RFG</t>
  </si>
  <si>
    <t>FUEL_EMI.ktCO2.CZ.FBT.FBT.PROCESSING.STEAM.LPG</t>
  </si>
  <si>
    <t>FUEL_EMI.ktCO2.CZ.FBT.FBT.PROCESSING.STEAM.DIESEL_LIQBIO</t>
  </si>
  <si>
    <t>FUEL_EMI.ktCO2.CZ.FBT.FBT.PROCESSING.STEAM.RFO</t>
  </si>
  <si>
    <t>FUEL_EMI.ktCO2.CZ.FBT.FBT.PROCESSING.STEAM.OTHER</t>
  </si>
  <si>
    <t>FUEL_EMI.ktCO2.CZ.FBT.FBT.PROCESSING.STEAM.NG_BIOGAS</t>
  </si>
  <si>
    <t>FUEL_EMI.ktCO2.CZ.FBT.FBT.PROCESSING.STEAM.DERIVED</t>
  </si>
  <si>
    <t>FUEL_EMI.ktCO2.CZ.FBT.FBT.PROCESSING.STEAM.BIOMASS_WASTE</t>
  </si>
  <si>
    <t>FUEL_EMI.ktCO2.CZ.FBT.FBT.PROCESSING.STEAM.STEAM_DISTR</t>
  </si>
  <si>
    <t>FUEL_EMI.ktCO2.CZ.FBT.FBT.DRYING.TOTAL.TOTAL</t>
  </si>
  <si>
    <t>FUEL_EMI.ktCO2.CZ.FBT.FBT.DRYING.THERM.SOLIDS</t>
  </si>
  <si>
    <t>FUEL_EMI.ktCO2.CZ.FBT.FBT.DRYING.THERM.LPG</t>
  </si>
  <si>
    <t>FUEL_EMI.ktCO2.CZ.FBT.FBT.DRYING.THERM.DIESEL_LIQBIO</t>
  </si>
  <si>
    <t>FUEL_EMI.ktCO2.CZ.FBT.FBT.DRYING.THERM.RFO</t>
  </si>
  <si>
    <t>FUEL_EMI.ktCO2.CZ.FBT.FBT.DRYING.THERM.NG_BIOGAS</t>
  </si>
  <si>
    <t>FUEL_EMI.ktCO2.CZ.FBT.FBT.DRYING_STEAM.TOTAL.TOTAL</t>
  </si>
  <si>
    <t>FUEL_EMI.ktCO2.CZ.FBT.FBT.DRYING_STEAM.STEAM.SOLIDS</t>
  </si>
  <si>
    <t>FUEL_EMI.ktCO2.CZ.FBT.FBT.DRYING_STEAM.STEAM.RFG</t>
  </si>
  <si>
    <t>FUEL_EMI.ktCO2.CZ.FBT.FBT.DRYING_STEAM.STEAM.LPG</t>
  </si>
  <si>
    <t>FUEL_EMI.ktCO2.CZ.FBT.FBT.DRYING_STEAM.STEAM.DIESEL_LIQBIO</t>
  </si>
  <si>
    <t>FUEL_EMI.ktCO2.CZ.FBT.FBT.DRYING_STEAM.STEAM.RFO</t>
  </si>
  <si>
    <t>FUEL_EMI.ktCO2.CZ.FBT.FBT.DRYING_STEAM.STEAM.OTHER</t>
  </si>
  <si>
    <t>FUEL_EMI.ktCO2.CZ.FBT.FBT.DRYING_STEAM.STEAM.NG_BIOGAS</t>
  </si>
  <si>
    <t>FUEL_EMI.ktCO2.CZ.FBT.FBT.DRYING_STEAM.STEAM.DERIVED</t>
  </si>
  <si>
    <t>FUEL_EMI.ktCO2.CZ.FBT.FBT.DRYING_STEAM.STEAM.BIOMASS_WASTE</t>
  </si>
  <si>
    <t>FUEL_EMI.ktCO2.CZ.FBT.FBT.DRYING_STEAM.STEAM.STEAM_DISTR</t>
  </si>
  <si>
    <t>FUEL_EMI.ktCO2.CZ.FBT.FBT.DRYING_ELEC.ELEC.ELEC</t>
  </si>
  <si>
    <t>FUEL_EMI.ktCO2.CZ.FBT.FBT.DRYING_FREEZE.FREEZE_DRY.ELEC</t>
  </si>
  <si>
    <t>FUEL_EMI.ktCO2.CZ.FBT.FBT.DRYING_MICROW.MICROW.ELEC</t>
  </si>
  <si>
    <t>FUEL_EMI.ktCO2.CZ.FBT.FBT.PROC_COOL_THERM.THERM.NG_BIOGAS</t>
  </si>
  <si>
    <t>FUEL_EMI.ktCO2.CZ.FBT.FBT.PROC_COOL.TOTAL.TOTAL</t>
  </si>
  <si>
    <t>FUEL_EMI.ktCO2.CZ.FBT.FBT.PROC_COOL.STEAM.SOLIDS</t>
  </si>
  <si>
    <t>FUEL_EMI.ktCO2.CZ.FBT.FBT.PROC_COOL.STEAM.RFG</t>
  </si>
  <si>
    <t>FUEL_EMI.ktCO2.CZ.FBT.FBT.PROC_COOL.STEAM.LPG</t>
  </si>
  <si>
    <t>FUEL_EMI.ktCO2.CZ.FBT.FBT.PROC_COOL.STEAM.DIESEL_LIQBIO</t>
  </si>
  <si>
    <t>FUEL_EMI.ktCO2.CZ.FBT.FBT.PROC_COOL.STEAM.RFO</t>
  </si>
  <si>
    <t>FUEL_EMI.ktCO2.CZ.FBT.FBT.PROC_COOL.STEAM.OTHER</t>
  </si>
  <si>
    <t>FUEL_EMI.ktCO2.CZ.FBT.FBT.PROC_COOL.STEAM.NG_BIOGAS</t>
  </si>
  <si>
    <t>FUEL_EMI.ktCO2.CZ.FBT.FBT.PROC_COOL.STEAM.DERIVED</t>
  </si>
  <si>
    <t>FUEL_EMI.ktCO2.CZ.FBT.FBT.PROC_COOL.STEAM.BIOMASS_WASTE</t>
  </si>
  <si>
    <t>FUEL_EMI.ktCO2.CZ.FBT.FBT.PROC_COOL.STEAM.STEAM_DISTR</t>
  </si>
  <si>
    <t>FUEL_EMI.ktCO2.CZ.FBT.FBT.PROC_COOL_ELEC.ELEC.ELEC</t>
  </si>
  <si>
    <t>FUEL_EMI.ktCO2.CZ.FBT.FBT.GENERIC.MECH.ELEC</t>
  </si>
  <si>
    <t>VA.Meuro2015.CZ.TRE.TRE</t>
  </si>
  <si>
    <t>OUTPUT.index.CZ.TRE.TRE</t>
  </si>
  <si>
    <t>CAP.index.CZ.TRE.TRE</t>
  </si>
  <si>
    <t>NEWCAP.index.CZ.TRE.TRE</t>
  </si>
  <si>
    <t>FEC.ktoe.CZ.TRE.TRE.TOTAL.TOTAL.TOTAL</t>
  </si>
  <si>
    <t>FEC.ktoe.CZ.TRE.TRE.TOTAL.TOTAL.SOLIDS</t>
  </si>
  <si>
    <t>FEC.ktoe.CZ.TRE.TRE.TOTAL.TOTAL.RFG</t>
  </si>
  <si>
    <t>FEC.ktoe.CZ.TRE.TRE.TOTAL.TOTAL.LPG</t>
  </si>
  <si>
    <t>FEC.ktoe.CZ.TRE.TRE.TOTAL.TOTAL.DIESEL</t>
  </si>
  <si>
    <t>FEC.ktoe.CZ.TRE.TRE.TOTAL.TOTAL.RFO</t>
  </si>
  <si>
    <t>FEC.ktoe.CZ.TRE.TRE.TOTAL.TOTAL.OTHER</t>
  </si>
  <si>
    <t>FEC.ktoe.CZ.TRE.TRE.TOTAL.TOTAL.NG</t>
  </si>
  <si>
    <t>FEC.ktoe.CZ.TRE.TRE.TOTAL.TOTAL.DERIVED</t>
  </si>
  <si>
    <t>FEC.ktoe.CZ.TRE.TRE.TOTAL.TOTAL.BIOMASS_WASTE</t>
  </si>
  <si>
    <t>FEC.ktoe.CZ.TRE.TRE.TOTAL.TOTAL.BIOGAS</t>
  </si>
  <si>
    <t>FEC.ktoe.CZ.TRE.TRE.TOTAL.TOTAL.LIQBIO</t>
  </si>
  <si>
    <t>FEC.ktoe.CZ.TRE.TRE.TOTAL.TOTAL.SOLAR</t>
  </si>
  <si>
    <t>FEC.ktoe.CZ.TRE.TRE.TOTAL.TOTAL.GEO</t>
  </si>
  <si>
    <t>FEC.ktoe.CZ.TRE.TRE.TOTAL.TOTAL.AMBIENT</t>
  </si>
  <si>
    <t>FEC.ktoe.CZ.TRE.TRE.TOTAL.TOTAL.STEAM_DISTR</t>
  </si>
  <si>
    <t>FEC.ktoe.CZ.TRE.TRE.TOTAL.TOTAL.ELEC</t>
  </si>
  <si>
    <t>FEC.ktoe.CZ.TRE.TRE.LIGHT.GENERIC.ELEC</t>
  </si>
  <si>
    <t>FEC.ktoe.CZ.TRE.TRE.AIRCOMP.GENERIC.ELEC</t>
  </si>
  <si>
    <t>FEC.ktoe.CZ.TRE.TRE.MOTOR.GENERIC.ELEC</t>
  </si>
  <si>
    <t>FEC.ktoe.CZ.TRE.TRE.FANS.GENERIC.ELEC</t>
  </si>
  <si>
    <t>FEC.ktoe.CZ.TRE.TRE.LOW_ENTH.TOTAL.TOTAL</t>
  </si>
  <si>
    <t>FEC.ktoe.CZ.TRE.TRE.LOW_ENTH.THERM.DIESEL_LIQBIO</t>
  </si>
  <si>
    <t>FEC.ktoe.CZ.TRE.TRE.LOW_ENTH.THERM.NG_BIOGAS</t>
  </si>
  <si>
    <t>FEC.ktoe.CZ.TRE.TRE.LOW_ENTH.THERM.SOLAR_GEO</t>
  </si>
  <si>
    <t>FEC.ktoe.CZ.TRE.TRE.LOW_ENTH.HP.AMBIENT</t>
  </si>
  <si>
    <t>FEC.ktoe.CZ.TRE.TRE.LOW_ENTH.THERM.ELEC</t>
  </si>
  <si>
    <t>Trans. Eq.: Foundries</t>
  </si>
  <si>
    <t>Trans. Eq.: Thermal Foundries</t>
  </si>
  <si>
    <t>FEC.ktoe.CZ.TRE.TRE.FOUNDRY.THERM.TOTAL</t>
  </si>
  <si>
    <t>FEC.ktoe.CZ.TRE.TRE.FOUNDRY.THERM.SOLIDS</t>
  </si>
  <si>
    <t>FEC.ktoe.CZ.TRE.TRE.FOUNDRY.THERM.LPG</t>
  </si>
  <si>
    <t>FEC.ktoe.CZ.TRE.TRE.FOUNDRY.THERM.DIESEL_LIQBIO</t>
  </si>
  <si>
    <t>FEC.ktoe.CZ.TRE.TRE.FOUNDRY.THERM.RFO</t>
  </si>
  <si>
    <t>FEC.ktoe.CZ.TRE.TRE.FOUNDRY.THERM.NG_BIOGAS</t>
  </si>
  <si>
    <t>Trans. Eq.: Electric Foundries</t>
  </si>
  <si>
    <t>FEC.ktoe.CZ.TRE.TRE.FOUNDRY.ELEC.ELEC</t>
  </si>
  <si>
    <t>Trans. Eq.: Connection techniques</t>
  </si>
  <si>
    <t>Trans. Eq.: Thermal connection</t>
  </si>
  <si>
    <t>FEC.ktoe.CZ.TRE.TRE.CONNECTION_THERM.THERM.NG_BIOGAS</t>
  </si>
  <si>
    <t>Trans. Eq.: Electric connection</t>
  </si>
  <si>
    <t>FEC.ktoe.CZ.TRE.TRE.CONNECTION_ELEC.ELEC.ELEC</t>
  </si>
  <si>
    <t>Trans. Eq.: Heat treatment</t>
  </si>
  <si>
    <t>Trans. Eq.: Heat treatment - Thermal</t>
  </si>
  <si>
    <t>FEC.ktoe.CZ.TRE.TRE.HEAT_TREAT.THERM.TOTAL</t>
  </si>
  <si>
    <t>FEC.ktoe.CZ.TRE.TRE.HEAT_TREAT.THERM.SOLIDS</t>
  </si>
  <si>
    <t>FEC.ktoe.CZ.TRE.TRE.HEAT_TREAT.THERM.LPG</t>
  </si>
  <si>
    <t>FEC.ktoe.CZ.TRE.TRE.HEAT_TREAT.THERM.DIESEL_LIQBIO</t>
  </si>
  <si>
    <t>FEC.ktoe.CZ.TRE.TRE.HEAT_TREAT.THERM.RFO</t>
  </si>
  <si>
    <t>FEC.ktoe.CZ.TRE.TRE.HEAT_TREAT.THERM.NG_BIOGAS</t>
  </si>
  <si>
    <t>Trans. Eq.: Heat treatment - Electric</t>
  </si>
  <si>
    <t>FEC.ktoe.CZ.TRE.TRE.HEAT_TREAT.ELEC.ELEC</t>
  </si>
  <si>
    <t>Trans. Eq.: Steam processing</t>
  </si>
  <si>
    <t>FEC.ktoe.CZ.TRE.TRE.PROCESSING.TOTAL.TOTAL</t>
  </si>
  <si>
    <t>FEC.ktoe.CZ.TRE.TRE.PROCESSING.STEAM.SOLIDS</t>
  </si>
  <si>
    <t>FEC.ktoe.CZ.TRE.TRE.PROCESSING.STEAM.RFG</t>
  </si>
  <si>
    <t>FEC.ktoe.CZ.TRE.TRE.PROCESSING.STEAM.LPG</t>
  </si>
  <si>
    <t>FEC.ktoe.CZ.TRE.TRE.PROCESSING.STEAM.DIESEL_LIQBIO</t>
  </si>
  <si>
    <t>FEC.ktoe.CZ.TRE.TRE.PROCESSING.STEAM.RFO</t>
  </si>
  <si>
    <t>FEC.ktoe.CZ.TRE.TRE.PROCESSING.STEAM.OTHER</t>
  </si>
  <si>
    <t>FEC.ktoe.CZ.TRE.TRE.PROCESSING.STEAM.NG_BIOGAS</t>
  </si>
  <si>
    <t>FEC.ktoe.CZ.TRE.TRE.PROCESSING.STEAM.DERIVED</t>
  </si>
  <si>
    <t>FEC.ktoe.CZ.TRE.TRE.PROCESSING.STEAM.BIOMASS_WASTE</t>
  </si>
  <si>
    <t>FEC.ktoe.CZ.TRE.TRE.PROCESSING.STEAM.STEAM_DISTR</t>
  </si>
  <si>
    <t>Trans. Eq.: General machinery</t>
  </si>
  <si>
    <t>FEC.ktoe.CZ.TRE.TRE.GENERIC.MECH.ELEC</t>
  </si>
  <si>
    <t>Trans. Eq.: Product finishing</t>
  </si>
  <si>
    <t>FEC.ktoe.CZ.TRE.TRE.FINISHING.THERM.ELEC</t>
  </si>
  <si>
    <t>UED.ktoe.CZ.TRE.TRE.TOTAL.TOTAL.TOTAL</t>
  </si>
  <si>
    <t>UED.ktoe.CZ.TRE.TRE.LIGHT.GENERIC.ELEC</t>
  </si>
  <si>
    <t>UED.ktoe.CZ.TRE.TRE.AIRCOMP.GENERIC.ELEC</t>
  </si>
  <si>
    <t>UED.ktoe.CZ.TRE.TRE.MOTOR.GENERIC.ELEC</t>
  </si>
  <si>
    <t>UED.ktoe.CZ.TRE.TRE.FANS.GENERIC.ELEC</t>
  </si>
  <si>
    <t>UED.ktoe.CZ.TRE.TRE.LOW_ENTH.TOTAL.TOTAL</t>
  </si>
  <si>
    <t>UED.ktoe.CZ.TRE.TRE.LOW_ENTH.THERM.DIESEL_LIQBIO</t>
  </si>
  <si>
    <t>UED.ktoe.CZ.TRE.TRE.LOW_ENTH.THERM.NG_BIOGAS</t>
  </si>
  <si>
    <t>UED.ktoe.CZ.TRE.TRE.LOW_ENTH.THERM.SOLAR_GEO</t>
  </si>
  <si>
    <t>UED.ktoe.CZ.TRE.TRE.LOW_ENTH.HP.AMBIENT</t>
  </si>
  <si>
    <t>UED.ktoe.CZ.TRE.TRE.LOW_ENTH.THERM.ELEC</t>
  </si>
  <si>
    <t>UED.ktoe.CZ.TRE.TRE.FOUNDRY.THERM.TOTAL</t>
  </si>
  <si>
    <t>UED.ktoe.CZ.TRE.TRE.FOUNDRY.THERM.SOLIDS</t>
  </si>
  <si>
    <t>UED.ktoe.CZ.TRE.TRE.FOUNDRY.THERM.LPG</t>
  </si>
  <si>
    <t>UED.ktoe.CZ.TRE.TRE.FOUNDRY.THERM.DIESEL_LIQBIO</t>
  </si>
  <si>
    <t>UED.ktoe.CZ.TRE.TRE.FOUNDRY.THERM.RFO</t>
  </si>
  <si>
    <t>UED.ktoe.CZ.TRE.TRE.FOUNDRY.THERM.NG_BIOGAS</t>
  </si>
  <si>
    <t>UED.ktoe.CZ.TRE.TRE.FOUNDRY.ELEC.ELEC</t>
  </si>
  <si>
    <t>UED.ktoe.CZ.TRE.TRE.CONNECTION_THERM.THERM.NG_BIOGAS</t>
  </si>
  <si>
    <t>UED.ktoe.CZ.TRE.TRE.CONNECTION_ELEC.ELEC.ELEC</t>
  </si>
  <si>
    <t>UED.ktoe.CZ.TRE.TRE.HEAT_TREAT.THERM.TOTAL</t>
  </si>
  <si>
    <t>UED.ktoe.CZ.TRE.TRE.HEAT_TREAT.THERM.SOLIDS</t>
  </si>
  <si>
    <t>UED.ktoe.CZ.TRE.TRE.HEAT_TREAT.THERM.LPG</t>
  </si>
  <si>
    <t>UED.ktoe.CZ.TRE.TRE.HEAT_TREAT.THERM.DIESEL_LIQBIO</t>
  </si>
  <si>
    <t>UED.ktoe.CZ.TRE.TRE.HEAT_TREAT.THERM.RFO</t>
  </si>
  <si>
    <t>UED.ktoe.CZ.TRE.TRE.HEAT_TREAT.THERM.NG_BIOGAS</t>
  </si>
  <si>
    <t>UED.ktoe.CZ.TRE.TRE.HEAT_TREAT.ELEC.ELEC</t>
  </si>
  <si>
    <t>UED.ktoe.CZ.TRE.TRE.PROCESSING.TOTAL.TOTAL</t>
  </si>
  <si>
    <t>UED.ktoe.CZ.TRE.TRE.PROCESSING.STEAM.SOLIDS</t>
  </si>
  <si>
    <t>UED.ktoe.CZ.TRE.TRE.PROCESSING.STEAM.RFG</t>
  </si>
  <si>
    <t>UED.ktoe.CZ.TRE.TRE.PROCESSING.STEAM.LPG</t>
  </si>
  <si>
    <t>UED.ktoe.CZ.TRE.TRE.PROCESSING.STEAM.DIESEL_LIQBIO</t>
  </si>
  <si>
    <t>UED.ktoe.CZ.TRE.TRE.PROCESSING.STEAM.RFO</t>
  </si>
  <si>
    <t>UED.ktoe.CZ.TRE.TRE.PROCESSING.STEAM.OTHER</t>
  </si>
  <si>
    <t>UED.ktoe.CZ.TRE.TRE.PROCESSING.STEAM.NG_BIOGAS</t>
  </si>
  <si>
    <t>UED.ktoe.CZ.TRE.TRE.PROCESSING.STEAM.DERIVED</t>
  </si>
  <si>
    <t>UED.ktoe.CZ.TRE.TRE.PROCESSING.STEAM.BIOMASS_WASTE</t>
  </si>
  <si>
    <t>UED.ktoe.CZ.TRE.TRE.PROCESSING.STEAM.STEAM_DISTR</t>
  </si>
  <si>
    <t>UED.ktoe.CZ.TRE.TRE.GENERIC.MECH.ELEC</t>
  </si>
  <si>
    <t>UED.ktoe.CZ.TRE.TRE.FINISHING.THERM.ELEC</t>
  </si>
  <si>
    <t>FUEL_EMI.ktCO2.CZ.TRE.TRE.TOTAL.TOTAL.TOTAL</t>
  </si>
  <si>
    <t>FUEL_EMI.ktCO2.CZ.TRE.TRE.LIGHT.GENERIC.ELEC</t>
  </si>
  <si>
    <t>FUEL_EMI.ktCO2.CZ.TRE.TRE.AIRCOMP.GENERIC.ELEC</t>
  </si>
  <si>
    <t>FUEL_EMI.ktCO2.CZ.TRE.TRE.MOTOR.GENERIC.ELEC</t>
  </si>
  <si>
    <t>FUEL_EMI.ktCO2.CZ.TRE.TRE.FANS.GENERIC.ELEC</t>
  </si>
  <si>
    <t>FUEL_EMI.ktCO2.CZ.TRE.TRE.LOW_ENTH.TOTAL.TOTAL</t>
  </si>
  <si>
    <t>FUEL_EMI.ktCO2.CZ.TRE.TRE.LOW_ENTH.THERM.DIESEL_LIQBIO</t>
  </si>
  <si>
    <t>FUEL_EMI.ktCO2.CZ.TRE.TRE.LOW_ENTH.THERM.NG_BIOGAS</t>
  </si>
  <si>
    <t>FUEL_EMI.ktCO2.CZ.TRE.TRE.LOW_ENTH.THERM.SOLAR_GEO</t>
  </si>
  <si>
    <t>FUEL_EMI.ktCO2.CZ.TRE.TRE.LOW_ENTH.HP.AMBIENT</t>
  </si>
  <si>
    <t>FUEL_EMI.ktCO2.CZ.TRE.TRE.LOW_ENTH.THERM.ELEC</t>
  </si>
  <si>
    <t>FUEL_EMI.ktCO2.CZ.TRE.TRE.FOUNDRY.THERM.TOTAL</t>
  </si>
  <si>
    <t>FUEL_EMI.ktCO2.CZ.TRE.TRE.FOUNDRY.THERM.SOLIDS</t>
  </si>
  <si>
    <t>FUEL_EMI.ktCO2.CZ.TRE.TRE.FOUNDRY.THERM.LPG</t>
  </si>
  <si>
    <t>FUEL_EMI.ktCO2.CZ.TRE.TRE.FOUNDRY.THERM.DIESEL_LIQBIO</t>
  </si>
  <si>
    <t>FUEL_EMI.ktCO2.CZ.TRE.TRE.FOUNDRY.THERM.RFO</t>
  </si>
  <si>
    <t>FUEL_EMI.ktCO2.CZ.TRE.TRE.FOUNDRY.THERM.NG_BIOGAS</t>
  </si>
  <si>
    <t>FUEL_EMI.ktCO2.CZ.TRE.TRE.FOUNDRY.ELEC.ELEC</t>
  </si>
  <si>
    <t>FUEL_EMI.ktCO2.CZ.TRE.TRE.CONNECTION_THERM.THERM.NG_BIOGAS</t>
  </si>
  <si>
    <t>FUEL_EMI.ktCO2.CZ.TRE.TRE.CONNECTION_ELEC.ELEC.ELEC</t>
  </si>
  <si>
    <t>FUEL_EMI.ktCO2.CZ.TRE.TRE.HEAT_TREAT.THERM.TOTAL</t>
  </si>
  <si>
    <t>FUEL_EMI.ktCO2.CZ.TRE.TRE.HEAT_TREAT.THERM.SOLIDS</t>
  </si>
  <si>
    <t>FUEL_EMI.ktCO2.CZ.TRE.TRE.HEAT_TREAT.THERM.LPG</t>
  </si>
  <si>
    <t>FUEL_EMI.ktCO2.CZ.TRE.TRE.HEAT_TREAT.THERM.DIESEL_LIQBIO</t>
  </si>
  <si>
    <t>FUEL_EMI.ktCO2.CZ.TRE.TRE.HEAT_TREAT.THERM.RFO</t>
  </si>
  <si>
    <t>FUEL_EMI.ktCO2.CZ.TRE.TRE.HEAT_TREAT.THERM.NG_BIOGAS</t>
  </si>
  <si>
    <t>FUEL_EMI.ktCO2.CZ.TRE.TRE.HEAT_TREAT.ELEC.ELEC</t>
  </si>
  <si>
    <t>FUEL_EMI.ktCO2.CZ.TRE.TRE.PROCESSING.TOTAL.TOTAL</t>
  </si>
  <si>
    <t>FUEL_EMI.ktCO2.CZ.TRE.TRE.PROCESSING.STEAM.SOLIDS</t>
  </si>
  <si>
    <t>FUEL_EMI.ktCO2.CZ.TRE.TRE.PROCESSING.STEAM.RFG</t>
  </si>
  <si>
    <t>FUEL_EMI.ktCO2.CZ.TRE.TRE.PROCESSING.STEAM.LPG</t>
  </si>
  <si>
    <t>FUEL_EMI.ktCO2.CZ.TRE.TRE.PROCESSING.STEAM.DIESEL_LIQBIO</t>
  </si>
  <si>
    <t>FUEL_EMI.ktCO2.CZ.TRE.TRE.PROCESSING.STEAM.RFO</t>
  </si>
  <si>
    <t>FUEL_EMI.ktCO2.CZ.TRE.TRE.PROCESSING.STEAM.OTHER</t>
  </si>
  <si>
    <t>FUEL_EMI.ktCO2.CZ.TRE.TRE.PROCESSING.STEAM.NG_BIOGAS</t>
  </si>
  <si>
    <t>FUEL_EMI.ktCO2.CZ.TRE.TRE.PROCESSING.STEAM.DERIVED</t>
  </si>
  <si>
    <t>FUEL_EMI.ktCO2.CZ.TRE.TRE.PROCESSING.STEAM.BIOMASS_WASTE</t>
  </si>
  <si>
    <t>FUEL_EMI.ktCO2.CZ.TRE.TRE.PROCESSING.STEAM.STEAM_DISTR</t>
  </si>
  <si>
    <t>FUEL_EMI.ktCO2.CZ.TRE.TRE.GENERIC.MECH.ELEC</t>
  </si>
  <si>
    <t>FUEL_EMI.ktCO2.CZ.TRE.TRE.FINISHING.THERM.ELEC</t>
  </si>
  <si>
    <t>VA.Meuro2015.CZ.MAE.MAE</t>
  </si>
  <si>
    <t>OUTPUT.index.CZ.MAE.MAE</t>
  </si>
  <si>
    <t>CAP.index.CZ.MAE.MAE</t>
  </si>
  <si>
    <t>NEWCAP.index.CZ.MAE.MAE</t>
  </si>
  <si>
    <t>FEC.ktoe.CZ.MAE.MAE.TOTAL.TOTAL.TOTAL</t>
  </si>
  <si>
    <t>FEC.ktoe.CZ.MAE.MAE.TOTAL.TOTAL.SOLIDS</t>
  </si>
  <si>
    <t>FEC.ktoe.CZ.MAE.MAE.TOTAL.TOTAL.RFG</t>
  </si>
  <si>
    <t>FEC.ktoe.CZ.MAE.MAE.TOTAL.TOTAL.LPG</t>
  </si>
  <si>
    <t>FEC.ktoe.CZ.MAE.MAE.TOTAL.TOTAL.DIESEL</t>
  </si>
  <si>
    <t>FEC.ktoe.CZ.MAE.MAE.TOTAL.TOTAL.RFO</t>
  </si>
  <si>
    <t>FEC.ktoe.CZ.MAE.MAE.TOTAL.TOTAL.OTHER</t>
  </si>
  <si>
    <t>FEC.ktoe.CZ.MAE.MAE.TOTAL.TOTAL.NG</t>
  </si>
  <si>
    <t>FEC.ktoe.CZ.MAE.MAE.TOTAL.TOTAL.DERIVED</t>
  </si>
  <si>
    <t>FEC.ktoe.CZ.MAE.MAE.TOTAL.TOTAL.BIOMASS_WASTE</t>
  </si>
  <si>
    <t>FEC.ktoe.CZ.MAE.MAE.TOTAL.TOTAL.BIOGAS</t>
  </si>
  <si>
    <t>FEC.ktoe.CZ.MAE.MAE.TOTAL.TOTAL.LIQBIO</t>
  </si>
  <si>
    <t>FEC.ktoe.CZ.MAE.MAE.TOTAL.TOTAL.SOLAR</t>
  </si>
  <si>
    <t>FEC.ktoe.CZ.MAE.MAE.TOTAL.TOTAL.GEO</t>
  </si>
  <si>
    <t>FEC.ktoe.CZ.MAE.MAE.TOTAL.TOTAL.AMBIENT</t>
  </si>
  <si>
    <t>FEC.ktoe.CZ.MAE.MAE.TOTAL.TOTAL.STEAM_DISTR</t>
  </si>
  <si>
    <t>FEC.ktoe.CZ.MAE.MAE.TOTAL.TOTAL.ELEC</t>
  </si>
  <si>
    <t>FEC.ktoe.CZ.MAE.MAE.LIGHT.GENERIC.ELEC</t>
  </si>
  <si>
    <t>FEC.ktoe.CZ.MAE.MAE.AIRCOMP.GENERIC.ELEC</t>
  </si>
  <si>
    <t>FEC.ktoe.CZ.MAE.MAE.MOTOR.GENERIC.ELEC</t>
  </si>
  <si>
    <t>FEC.ktoe.CZ.MAE.MAE.FANS.GENERIC.ELEC</t>
  </si>
  <si>
    <t>FEC.ktoe.CZ.MAE.MAE.LOW_ENTH.TOTAL.TOTAL</t>
  </si>
  <si>
    <t>FEC.ktoe.CZ.MAE.MAE.LOW_ENTH.THERM.DIESEL_LIQBIO</t>
  </si>
  <si>
    <t>FEC.ktoe.CZ.MAE.MAE.LOW_ENTH.THERM.NG_BIOGAS</t>
  </si>
  <si>
    <t>FEC.ktoe.CZ.MAE.MAE.LOW_ENTH.THERM.SOLAR_GEO</t>
  </si>
  <si>
    <t>FEC.ktoe.CZ.MAE.MAE.LOW_ENTH.HP.AMBIENT</t>
  </si>
  <si>
    <t>FEC.ktoe.CZ.MAE.MAE.LOW_ENTH.THERM.ELEC</t>
  </si>
  <si>
    <t>Mach. Eq.: Foundries</t>
  </si>
  <si>
    <t>Mach. Eq.: Thermal Foundries</t>
  </si>
  <si>
    <t>FEC.ktoe.CZ.MAE.MAE.FOUNDRY.THERM.TOTAL</t>
  </si>
  <si>
    <t>FEC.ktoe.CZ.MAE.MAE.FOUNDRY.THERM.SOLIDS</t>
  </si>
  <si>
    <t>FEC.ktoe.CZ.MAE.MAE.FOUNDRY.THERM.LPG</t>
  </si>
  <si>
    <t>FEC.ktoe.CZ.MAE.MAE.FOUNDRY.THERM.DIESEL_LIQBIO</t>
  </si>
  <si>
    <t>FEC.ktoe.CZ.MAE.MAE.FOUNDRY.THERM.RFO</t>
  </si>
  <si>
    <t>FEC.ktoe.CZ.MAE.MAE.FOUNDRY.THERM.NG_BIOGAS</t>
  </si>
  <si>
    <t>Mach. Eq.: Electric Foundries</t>
  </si>
  <si>
    <t>FEC.ktoe.CZ.MAE.MAE.FOUNDRY.ELEC.ELEC</t>
  </si>
  <si>
    <t>Mach. Eq.: Connection techniques</t>
  </si>
  <si>
    <t>Mach. Eq.: Thermal connection</t>
  </si>
  <si>
    <t>FEC.ktoe.CZ.MAE.MAE.CONNECTION_THERM.THERM.NG_BIOGAS</t>
  </si>
  <si>
    <t>Mach. Eq.: Electric connection</t>
  </si>
  <si>
    <t>FEC.ktoe.CZ.MAE.MAE.CONNECTION_ELEC.ELEC.ELEC</t>
  </si>
  <si>
    <t>Mach. Eq.: Heat treatment</t>
  </si>
  <si>
    <t>Mach. Eq.: Heat treatment - Thermal</t>
  </si>
  <si>
    <t>FEC.ktoe.CZ.MAE.MAE.HEAT_TREAT.THERM.TOTAL</t>
  </si>
  <si>
    <t>FEC.ktoe.CZ.MAE.MAE.HEAT_TREAT.THERM.SOLIDS</t>
  </si>
  <si>
    <t>FEC.ktoe.CZ.MAE.MAE.HEAT_TREAT.THERM.LPG</t>
  </si>
  <si>
    <t>FEC.ktoe.CZ.MAE.MAE.HEAT_TREAT.THERM.DIESEL_LIQBIO</t>
  </si>
  <si>
    <t>FEC.ktoe.CZ.MAE.MAE.HEAT_TREAT.THERM.RFO</t>
  </si>
  <si>
    <t>FEC.ktoe.CZ.MAE.MAE.HEAT_TREAT.THERM.NG_BIOGAS</t>
  </si>
  <si>
    <t>Mach. Eq.: Heat treatment - Electric</t>
  </si>
  <si>
    <t>FEC.ktoe.CZ.MAE.MAE.HEAT_TREAT.ELEC.ELEC</t>
  </si>
  <si>
    <t>Mach. Eq.: Steam processing</t>
  </si>
  <si>
    <t>FEC.ktoe.CZ.MAE.MAE.PROCESSING.TOTAL.TOTAL</t>
  </si>
  <si>
    <t>FEC.ktoe.CZ.MAE.MAE.PROCESSING.STEAM.SOLIDS</t>
  </si>
  <si>
    <t>FEC.ktoe.CZ.MAE.MAE.PROCESSING.STEAM.RFG</t>
  </si>
  <si>
    <t>FEC.ktoe.CZ.MAE.MAE.PROCESSING.STEAM.LPG</t>
  </si>
  <si>
    <t>FEC.ktoe.CZ.MAE.MAE.PROCESSING.STEAM.DIESEL_LIQBIO</t>
  </si>
  <si>
    <t>FEC.ktoe.CZ.MAE.MAE.PROCESSING.STEAM.RFO</t>
  </si>
  <si>
    <t>FEC.ktoe.CZ.MAE.MAE.PROCESSING.STEAM.OTHER</t>
  </si>
  <si>
    <t>FEC.ktoe.CZ.MAE.MAE.PROCESSING.STEAM.NG_BIOGAS</t>
  </si>
  <si>
    <t>FEC.ktoe.CZ.MAE.MAE.PROCESSING.STEAM.DERIVED</t>
  </si>
  <si>
    <t>FEC.ktoe.CZ.MAE.MAE.PROCESSING.STEAM.BIOMASS_WASTE</t>
  </si>
  <si>
    <t>FEC.ktoe.CZ.MAE.MAE.PROCESSING.STEAM.STEAM_DISTR</t>
  </si>
  <si>
    <t>Mach. Eq.: General machinery</t>
  </si>
  <si>
    <t>FEC.ktoe.CZ.MAE.MAE.GENERIC.MECH.ELEC</t>
  </si>
  <si>
    <t>Mach. Eq.: Product finishing</t>
  </si>
  <si>
    <t>FEC.ktoe.CZ.MAE.MAE.FINISHING.THERM.ELEC</t>
  </si>
  <si>
    <t>UED.ktoe.CZ.MAE.MAE.TOTAL.TOTAL.TOTAL</t>
  </si>
  <si>
    <t>UED.ktoe.CZ.MAE.MAE.LIGHT.GENERIC.ELEC</t>
  </si>
  <si>
    <t>UED.ktoe.CZ.MAE.MAE.AIRCOMP.GENERIC.ELEC</t>
  </si>
  <si>
    <t>UED.ktoe.CZ.MAE.MAE.MOTOR.GENERIC.ELEC</t>
  </si>
  <si>
    <t>UED.ktoe.CZ.MAE.MAE.FANS.GENERIC.ELEC</t>
  </si>
  <si>
    <t>UED.ktoe.CZ.MAE.MAE.LOW_ENTH.TOTAL.TOTAL</t>
  </si>
  <si>
    <t>UED.ktoe.CZ.MAE.MAE.LOW_ENTH.THERM.DIESEL_LIQBIO</t>
  </si>
  <si>
    <t>UED.ktoe.CZ.MAE.MAE.LOW_ENTH.THERM.NG_BIOGAS</t>
  </si>
  <si>
    <t>UED.ktoe.CZ.MAE.MAE.LOW_ENTH.THERM.SOLAR_GEO</t>
  </si>
  <si>
    <t>UED.ktoe.CZ.MAE.MAE.LOW_ENTH.HP.AMBIENT</t>
  </si>
  <si>
    <t>UED.ktoe.CZ.MAE.MAE.LOW_ENTH.THERM.ELEC</t>
  </si>
  <si>
    <t>UED.ktoe.CZ.MAE.MAE.FOUNDRY.THERM.TOTAL</t>
  </si>
  <si>
    <t>UED.ktoe.CZ.MAE.MAE.FOUNDRY.THERM.SOLIDS</t>
  </si>
  <si>
    <t>UED.ktoe.CZ.MAE.MAE.FOUNDRY.THERM.LPG</t>
  </si>
  <si>
    <t>UED.ktoe.CZ.MAE.MAE.FOUNDRY.THERM.DIESEL_LIQBIO</t>
  </si>
  <si>
    <t>UED.ktoe.CZ.MAE.MAE.FOUNDRY.THERM.RFO</t>
  </si>
  <si>
    <t>UED.ktoe.CZ.MAE.MAE.FOUNDRY.THERM.NG_BIOGAS</t>
  </si>
  <si>
    <t>UED.ktoe.CZ.MAE.MAE.FOUNDRY.ELEC.ELEC</t>
  </si>
  <si>
    <t>UED.ktoe.CZ.MAE.MAE.CONNECTION_THERM.THERM.NG_BIOGAS</t>
  </si>
  <si>
    <t>UED.ktoe.CZ.MAE.MAE.CONNECTION_ELEC.ELEC.ELEC</t>
  </si>
  <si>
    <t>UED.ktoe.CZ.MAE.MAE.HEAT_TREAT.THERM.TOTAL</t>
  </si>
  <si>
    <t>UED.ktoe.CZ.MAE.MAE.HEAT_TREAT.THERM.SOLIDS</t>
  </si>
  <si>
    <t>UED.ktoe.CZ.MAE.MAE.HEAT_TREAT.THERM.LPG</t>
  </si>
  <si>
    <t>UED.ktoe.CZ.MAE.MAE.HEAT_TREAT.THERM.DIESEL_LIQBIO</t>
  </si>
  <si>
    <t>UED.ktoe.CZ.MAE.MAE.HEAT_TREAT.THERM.RFO</t>
  </si>
  <si>
    <t>UED.ktoe.CZ.MAE.MAE.HEAT_TREAT.THERM.NG_BIOGAS</t>
  </si>
  <si>
    <t>UED.ktoe.CZ.MAE.MAE.HEAT_TREAT.ELEC.ELEC</t>
  </si>
  <si>
    <t>UED.ktoe.CZ.MAE.MAE.PROCESSING.TOTAL.TOTAL</t>
  </si>
  <si>
    <t>UED.ktoe.CZ.MAE.MAE.PROCESSING.STEAM.SOLIDS</t>
  </si>
  <si>
    <t>UED.ktoe.CZ.MAE.MAE.PROCESSING.STEAM.RFG</t>
  </si>
  <si>
    <t>UED.ktoe.CZ.MAE.MAE.PROCESSING.STEAM.LPG</t>
  </si>
  <si>
    <t>UED.ktoe.CZ.MAE.MAE.PROCESSING.STEAM.DIESEL_LIQBIO</t>
  </si>
  <si>
    <t>UED.ktoe.CZ.MAE.MAE.PROCESSING.STEAM.RFO</t>
  </si>
  <si>
    <t>UED.ktoe.CZ.MAE.MAE.PROCESSING.STEAM.OTHER</t>
  </si>
  <si>
    <t>UED.ktoe.CZ.MAE.MAE.PROCESSING.STEAM.NG_BIOGAS</t>
  </si>
  <si>
    <t>UED.ktoe.CZ.MAE.MAE.PROCESSING.STEAM.DERIVED</t>
  </si>
  <si>
    <t>UED.ktoe.CZ.MAE.MAE.PROCESSING.STEAM.BIOMASS_WASTE</t>
  </si>
  <si>
    <t>UED.ktoe.CZ.MAE.MAE.PROCESSING.STEAM.STEAM_DISTR</t>
  </si>
  <si>
    <t>UED.ktoe.CZ.MAE.MAE.GENERIC.MECH.ELEC</t>
  </si>
  <si>
    <t>UED.ktoe.CZ.MAE.MAE.FINISHING.THERM.ELEC</t>
  </si>
  <si>
    <t>FUEL_EMI.ktCO2.CZ.MAE.MAE.TOTAL.TOTAL.TOTAL</t>
  </si>
  <si>
    <t>FUEL_EMI.ktCO2.CZ.MAE.MAE.LIGHT.GENERIC.ELEC</t>
  </si>
  <si>
    <t>FUEL_EMI.ktCO2.CZ.MAE.MAE.AIRCOMP.GENERIC.ELEC</t>
  </si>
  <si>
    <t>FUEL_EMI.ktCO2.CZ.MAE.MAE.MOTOR.GENERIC.ELEC</t>
  </si>
  <si>
    <t>FUEL_EMI.ktCO2.CZ.MAE.MAE.FANS.GENERIC.ELEC</t>
  </si>
  <si>
    <t>FUEL_EMI.ktCO2.CZ.MAE.MAE.LOW_ENTH.TOTAL.TOTAL</t>
  </si>
  <si>
    <t>FUEL_EMI.ktCO2.CZ.MAE.MAE.LOW_ENTH.THERM.DIESEL_LIQBIO</t>
  </si>
  <si>
    <t>FUEL_EMI.ktCO2.CZ.MAE.MAE.LOW_ENTH.THERM.NG_BIOGAS</t>
  </si>
  <si>
    <t>FUEL_EMI.ktCO2.CZ.MAE.MAE.LOW_ENTH.THERM.SOLAR_GEO</t>
  </si>
  <si>
    <t>FUEL_EMI.ktCO2.CZ.MAE.MAE.LOW_ENTH.HP.AMBIENT</t>
  </si>
  <si>
    <t>FUEL_EMI.ktCO2.CZ.MAE.MAE.LOW_ENTH.THERM.ELEC</t>
  </si>
  <si>
    <t>FUEL_EMI.ktCO2.CZ.MAE.MAE.FOUNDRY.THERM.TOTAL</t>
  </si>
  <si>
    <t>FUEL_EMI.ktCO2.CZ.MAE.MAE.FOUNDRY.THERM.SOLIDS</t>
  </si>
  <si>
    <t>FUEL_EMI.ktCO2.CZ.MAE.MAE.FOUNDRY.THERM.LPG</t>
  </si>
  <si>
    <t>FUEL_EMI.ktCO2.CZ.MAE.MAE.FOUNDRY.THERM.DIESEL_LIQBIO</t>
  </si>
  <si>
    <t>FUEL_EMI.ktCO2.CZ.MAE.MAE.FOUNDRY.THERM.RFO</t>
  </si>
  <si>
    <t>FUEL_EMI.ktCO2.CZ.MAE.MAE.FOUNDRY.THERM.NG_BIOGAS</t>
  </si>
  <si>
    <t>FUEL_EMI.ktCO2.CZ.MAE.MAE.FOUNDRY.ELEC.ELEC</t>
  </si>
  <si>
    <t>FUEL_EMI.ktCO2.CZ.MAE.MAE.CONNECTION_THERM.THERM.NG_BIOGAS</t>
  </si>
  <si>
    <t>FUEL_EMI.ktCO2.CZ.MAE.MAE.CONNECTION_ELEC.ELEC.ELEC</t>
  </si>
  <si>
    <t>FUEL_EMI.ktCO2.CZ.MAE.MAE.HEAT_TREAT.THERM.TOTAL</t>
  </si>
  <si>
    <t>FUEL_EMI.ktCO2.CZ.MAE.MAE.HEAT_TREAT.THERM.SOLIDS</t>
  </si>
  <si>
    <t>FUEL_EMI.ktCO2.CZ.MAE.MAE.HEAT_TREAT.THERM.LPG</t>
  </si>
  <si>
    <t>FUEL_EMI.ktCO2.CZ.MAE.MAE.HEAT_TREAT.THERM.DIESEL_LIQBIO</t>
  </si>
  <si>
    <t>FUEL_EMI.ktCO2.CZ.MAE.MAE.HEAT_TREAT.THERM.RFO</t>
  </si>
  <si>
    <t>FUEL_EMI.ktCO2.CZ.MAE.MAE.HEAT_TREAT.THERM.NG_BIOGAS</t>
  </si>
  <si>
    <t>FUEL_EMI.ktCO2.CZ.MAE.MAE.HEAT_TREAT.ELEC.ELEC</t>
  </si>
  <si>
    <t>FUEL_EMI.ktCO2.CZ.MAE.MAE.PROCESSING.TOTAL.TOTAL</t>
  </si>
  <si>
    <t>FUEL_EMI.ktCO2.CZ.MAE.MAE.PROCESSING.STEAM.SOLIDS</t>
  </si>
  <si>
    <t>FUEL_EMI.ktCO2.CZ.MAE.MAE.PROCESSING.STEAM.RFG</t>
  </si>
  <si>
    <t>FUEL_EMI.ktCO2.CZ.MAE.MAE.PROCESSING.STEAM.LPG</t>
  </si>
  <si>
    <t>FUEL_EMI.ktCO2.CZ.MAE.MAE.PROCESSING.STEAM.DIESEL_LIQBIO</t>
  </si>
  <si>
    <t>FUEL_EMI.ktCO2.CZ.MAE.MAE.PROCESSING.STEAM.RFO</t>
  </si>
  <si>
    <t>FUEL_EMI.ktCO2.CZ.MAE.MAE.PROCESSING.STEAM.OTHER</t>
  </si>
  <si>
    <t>FUEL_EMI.ktCO2.CZ.MAE.MAE.PROCESSING.STEAM.NG_BIOGAS</t>
  </si>
  <si>
    <t>FUEL_EMI.ktCO2.CZ.MAE.MAE.PROCESSING.STEAM.DERIVED</t>
  </si>
  <si>
    <t>FUEL_EMI.ktCO2.CZ.MAE.MAE.PROCESSING.STEAM.BIOMASS_WASTE</t>
  </si>
  <si>
    <t>FUEL_EMI.ktCO2.CZ.MAE.MAE.PROCESSING.STEAM.STEAM_DISTR</t>
  </si>
  <si>
    <t>FUEL_EMI.ktCO2.CZ.MAE.MAE.GENERIC.MECH.ELEC</t>
  </si>
  <si>
    <t>FUEL_EMI.ktCO2.CZ.MAE.MAE.FINISHING.THERM.ELEC</t>
  </si>
  <si>
    <t>VA.Meuro2015.CZ.TEL.TEL</t>
  </si>
  <si>
    <t>OUTPUT.index.CZ.TEL.TEL</t>
  </si>
  <si>
    <t>CAP.index.CZ.TEL.TEL</t>
  </si>
  <si>
    <t>NEWCAP.index.CZ.TEL.TEL</t>
  </si>
  <si>
    <t>FEC.ktoe.CZ.TEL.TEL.TOTAL.TOTAL.TOTAL</t>
  </si>
  <si>
    <t>FEC.ktoe.CZ.TEL.TEL.TOTAL.TOTAL.SOLIDS</t>
  </si>
  <si>
    <t>FEC.ktoe.CZ.TEL.TEL.TOTAL.TOTAL.RFG</t>
  </si>
  <si>
    <t>FEC.ktoe.CZ.TEL.TEL.TOTAL.TOTAL.LPG</t>
  </si>
  <si>
    <t>FEC.ktoe.CZ.TEL.TEL.TOTAL.TOTAL.DIESEL</t>
  </si>
  <si>
    <t>FEC.ktoe.CZ.TEL.TEL.TOTAL.TOTAL.RFO</t>
  </si>
  <si>
    <t>FEC.ktoe.CZ.TEL.TEL.TOTAL.TOTAL.OTHER</t>
  </si>
  <si>
    <t>FEC.ktoe.CZ.TEL.TEL.TOTAL.TOTAL.NG</t>
  </si>
  <si>
    <t>FEC.ktoe.CZ.TEL.TEL.TOTAL.TOTAL.DERIVED</t>
  </si>
  <si>
    <t>FEC.ktoe.CZ.TEL.TEL.TOTAL.TOTAL.BIOMASS_WASTE</t>
  </si>
  <si>
    <t>FEC.ktoe.CZ.TEL.TEL.TOTAL.TOTAL.BIOGAS</t>
  </si>
  <si>
    <t>FEC.ktoe.CZ.TEL.TEL.TOTAL.TOTAL.LIQBIO</t>
  </si>
  <si>
    <t>FEC.ktoe.CZ.TEL.TEL.TOTAL.TOTAL.SOLAR</t>
  </si>
  <si>
    <t>FEC.ktoe.CZ.TEL.TEL.TOTAL.TOTAL.GEO</t>
  </si>
  <si>
    <t>FEC.ktoe.CZ.TEL.TEL.TOTAL.TOTAL.AMBIENT</t>
  </si>
  <si>
    <t>FEC.ktoe.CZ.TEL.TEL.TOTAL.TOTAL.STEAM_DISTR</t>
  </si>
  <si>
    <t>FEC.ktoe.CZ.TEL.TEL.TOTAL.TOTAL.ELEC</t>
  </si>
  <si>
    <t>FEC.ktoe.CZ.TEL.TEL.LIGHT.GENERIC.ELEC</t>
  </si>
  <si>
    <t>FEC.ktoe.CZ.TEL.TEL.AIRCOMP.GENERIC.ELEC</t>
  </si>
  <si>
    <t>FEC.ktoe.CZ.TEL.TEL.MOTOR.GENERIC.ELEC</t>
  </si>
  <si>
    <t>FEC.ktoe.CZ.TEL.TEL.FANS.GENERIC.ELEC</t>
  </si>
  <si>
    <t>FEC.ktoe.CZ.TEL.TEL.LOW_ENTH.TOTAL.TOTAL</t>
  </si>
  <si>
    <t>FEC.ktoe.CZ.TEL.TEL.LOW_ENTH.THERM.DIESEL_LIQBIO</t>
  </si>
  <si>
    <t>FEC.ktoe.CZ.TEL.TEL.LOW_ENTH.THERM.NG_BIOGAS</t>
  </si>
  <si>
    <t>FEC.ktoe.CZ.TEL.TEL.LOW_ENTH.THERM.SOLAR_GEO</t>
  </si>
  <si>
    <t>FEC.ktoe.CZ.TEL.TEL.LOW_ENTH.HP.AMBIENT</t>
  </si>
  <si>
    <t>FEC.ktoe.CZ.TEL.TEL.LOW_ENTH.THERM.ELEC</t>
  </si>
  <si>
    <t>Textiles: Pretreatment with steam</t>
  </si>
  <si>
    <t>FEC.ktoe.CZ.TEL.TEL.PRETREAT.TOTAL.TOTAL</t>
  </si>
  <si>
    <t>FEC.ktoe.CZ.TEL.TEL.PRETREAT.STEAM.SOLIDS</t>
  </si>
  <si>
    <t>FEC.ktoe.CZ.TEL.TEL.PRETREAT.STEAM.RFG</t>
  </si>
  <si>
    <t>FEC.ktoe.CZ.TEL.TEL.PRETREAT.STEAM.LPG</t>
  </si>
  <si>
    <t>FEC.ktoe.CZ.TEL.TEL.PRETREAT.STEAM.DIESEL_LIQBIO</t>
  </si>
  <si>
    <t>FEC.ktoe.CZ.TEL.TEL.PRETREAT.STEAM.RFO</t>
  </si>
  <si>
    <t>FEC.ktoe.CZ.TEL.TEL.PRETREAT.STEAM.OTHER</t>
  </si>
  <si>
    <t>FEC.ktoe.CZ.TEL.TEL.PRETREAT.STEAM.NG_BIOGAS</t>
  </si>
  <si>
    <t>FEC.ktoe.CZ.TEL.TEL.PRETREAT.STEAM.DERIVED</t>
  </si>
  <si>
    <t>FEC.ktoe.CZ.TEL.TEL.PRETREAT.STEAM.BIOMASS_WASTE</t>
  </si>
  <si>
    <t>FEC.ktoe.CZ.TEL.TEL.PRETREAT.STEAM.STEAM_DISTR</t>
  </si>
  <si>
    <t>Textiles: Wet processing with steam</t>
  </si>
  <si>
    <t>FEC.ktoe.CZ.TEL.TEL.PROCESSING.TOTAL.TOTAL</t>
  </si>
  <si>
    <t>FEC.ktoe.CZ.TEL.TEL.PROCESSING.STEAM.SOLIDS</t>
  </si>
  <si>
    <t>FEC.ktoe.CZ.TEL.TEL.PROCESSING.STEAM.RFG</t>
  </si>
  <si>
    <t>FEC.ktoe.CZ.TEL.TEL.PROCESSING.STEAM.LPG</t>
  </si>
  <si>
    <t>FEC.ktoe.CZ.TEL.TEL.PROCESSING.STEAM.DIESEL_LIQBIO</t>
  </si>
  <si>
    <t>FEC.ktoe.CZ.TEL.TEL.PROCESSING.STEAM.RFO</t>
  </si>
  <si>
    <t>FEC.ktoe.CZ.TEL.TEL.PROCESSING.STEAM.OTHER</t>
  </si>
  <si>
    <t>FEC.ktoe.CZ.TEL.TEL.PROCESSING.STEAM.NG_BIOGAS</t>
  </si>
  <si>
    <t>FEC.ktoe.CZ.TEL.TEL.PROCESSING.STEAM.DERIVED</t>
  </si>
  <si>
    <t>FEC.ktoe.CZ.TEL.TEL.PROCESSING.STEAM.BIOMASS_WASTE</t>
  </si>
  <si>
    <t>FEC.ktoe.CZ.TEL.TEL.PROCESSING.STEAM.STEAM_DISTR</t>
  </si>
  <si>
    <t>Textiles: Electric general machinery</t>
  </si>
  <si>
    <t>FEC.ktoe.CZ.TEL.TEL.GENERIC.MECH.ELEC</t>
  </si>
  <si>
    <t>Textiles: Drying</t>
  </si>
  <si>
    <t>Textiles: Thermal drying</t>
  </si>
  <si>
    <t>FEC.ktoe.CZ.TEL.TEL.DRYING.TOTAL.TOTAL</t>
  </si>
  <si>
    <t>FEC.ktoe.CZ.TEL.TEL.DRYING.THERM.SOLIDS</t>
  </si>
  <si>
    <t>FEC.ktoe.CZ.TEL.TEL.DRYING.THERM.LPG</t>
  </si>
  <si>
    <t>FEC.ktoe.CZ.TEL.TEL.DRYING.THERM.DIESEL_LIQBIO</t>
  </si>
  <si>
    <t>FEC.ktoe.CZ.TEL.TEL.DRYING.THERM.RFO</t>
  </si>
  <si>
    <t>FEC.ktoe.CZ.TEL.TEL.DRYING.THERM.NG_BIOGAS</t>
  </si>
  <si>
    <t>Textiles: Steam drying</t>
  </si>
  <si>
    <t>FEC.ktoe.CZ.TEL.TEL.DRYING_STEAM.TOTAL.TOTAL</t>
  </si>
  <si>
    <t>FEC.ktoe.CZ.TEL.TEL.DRYING_STEAM.STEAM.SOLIDS</t>
  </si>
  <si>
    <t>FEC.ktoe.CZ.TEL.TEL.DRYING_STEAM.STEAM.RFG</t>
  </si>
  <si>
    <t>FEC.ktoe.CZ.TEL.TEL.DRYING_STEAM.STEAM.LPG</t>
  </si>
  <si>
    <t>FEC.ktoe.CZ.TEL.TEL.DRYING_STEAM.STEAM.DIESEL_LIQBIO</t>
  </si>
  <si>
    <t>FEC.ktoe.CZ.TEL.TEL.DRYING_STEAM.STEAM.RFO</t>
  </si>
  <si>
    <t>FEC.ktoe.CZ.TEL.TEL.DRYING_STEAM.STEAM.OTHER</t>
  </si>
  <si>
    <t>FEC.ktoe.CZ.TEL.TEL.DRYING_STEAM.STEAM.NG_BIOGAS</t>
  </si>
  <si>
    <t>FEC.ktoe.CZ.TEL.TEL.DRYING_STEAM.STEAM.DERIVED</t>
  </si>
  <si>
    <t>FEC.ktoe.CZ.TEL.TEL.DRYING_STEAM.STEAM.BIOMASS_WASTE</t>
  </si>
  <si>
    <t>FEC.ktoe.CZ.TEL.TEL.DRYING_STEAM.STEAM.STEAM_DISTR</t>
  </si>
  <si>
    <t>Textiles: Electric drying</t>
  </si>
  <si>
    <t>FEC.ktoe.CZ.TEL.TEL.DRYING_ELEC.ELEC.ELEC</t>
  </si>
  <si>
    <t>Textiles: Microwave drying</t>
  </si>
  <si>
    <t>FEC.ktoe.CZ.TEL.TEL.DRYING_MICROW.MICROW.ELEC</t>
  </si>
  <si>
    <t>Textiles: Finishing Electric</t>
  </si>
  <si>
    <t>FEC.ktoe.CZ.TEL.TEL.FINISHING.THERM.ELEC</t>
  </si>
  <si>
    <t>UED.ktoe.CZ.TEL.TEL.TOTAL.TOTAL.TOTAL</t>
  </si>
  <si>
    <t>UED.ktoe.CZ.TEL.TEL.LIGHT.GENERIC.ELEC</t>
  </si>
  <si>
    <t>UED.ktoe.CZ.TEL.TEL.AIRCOMP.GENERIC.ELEC</t>
  </si>
  <si>
    <t>UED.ktoe.CZ.TEL.TEL.MOTOR.GENERIC.ELEC</t>
  </si>
  <si>
    <t>UED.ktoe.CZ.TEL.TEL.FANS.GENERIC.ELEC</t>
  </si>
  <si>
    <t>UED.ktoe.CZ.TEL.TEL.LOW_ENTH.TOTAL.TOTAL</t>
  </si>
  <si>
    <t>UED.ktoe.CZ.TEL.TEL.LOW_ENTH.THERM.DIESEL_LIQBIO</t>
  </si>
  <si>
    <t>UED.ktoe.CZ.TEL.TEL.LOW_ENTH.THERM.NG_BIOGAS</t>
  </si>
  <si>
    <t>UED.ktoe.CZ.TEL.TEL.LOW_ENTH.THERM.SOLAR_GEO</t>
  </si>
  <si>
    <t>UED.ktoe.CZ.TEL.TEL.LOW_ENTH.HP.AMBIENT</t>
  </si>
  <si>
    <t>UED.ktoe.CZ.TEL.TEL.LOW_ENTH.THERM.ELEC</t>
  </si>
  <si>
    <t>UED.ktoe.CZ.TEL.TEL.PRETREAT.TOTAL.TOTAL</t>
  </si>
  <si>
    <t>UED.ktoe.CZ.TEL.TEL.PRETREAT.STEAM.SOLIDS</t>
  </si>
  <si>
    <t>UED.ktoe.CZ.TEL.TEL.PRETREAT.STEAM.RFG</t>
  </si>
  <si>
    <t>UED.ktoe.CZ.TEL.TEL.PRETREAT.STEAM.LPG</t>
  </si>
  <si>
    <t>UED.ktoe.CZ.TEL.TEL.PRETREAT.STEAM.DIESEL_LIQBIO</t>
  </si>
  <si>
    <t>UED.ktoe.CZ.TEL.TEL.PRETREAT.STEAM.RFO</t>
  </si>
  <si>
    <t>UED.ktoe.CZ.TEL.TEL.PRETREAT.STEAM.OTHER</t>
  </si>
  <si>
    <t>UED.ktoe.CZ.TEL.TEL.PRETREAT.STEAM.NG_BIOGAS</t>
  </si>
  <si>
    <t>UED.ktoe.CZ.TEL.TEL.PRETREAT.STEAM.DERIVED</t>
  </si>
  <si>
    <t>UED.ktoe.CZ.TEL.TEL.PRETREAT.STEAM.BIOMASS_WASTE</t>
  </si>
  <si>
    <t>UED.ktoe.CZ.TEL.TEL.PRETREAT.STEAM.STEAM_DISTR</t>
  </si>
  <si>
    <t>UED.ktoe.CZ.TEL.TEL.PROCESSING.TOTAL.TOTAL</t>
  </si>
  <si>
    <t>UED.ktoe.CZ.TEL.TEL.PROCESSING.STEAM.SOLIDS</t>
  </si>
  <si>
    <t>UED.ktoe.CZ.TEL.TEL.PROCESSING.STEAM.RFG</t>
  </si>
  <si>
    <t>UED.ktoe.CZ.TEL.TEL.PROCESSING.STEAM.LPG</t>
  </si>
  <si>
    <t>UED.ktoe.CZ.TEL.TEL.PROCESSING.STEAM.DIESEL_LIQBIO</t>
  </si>
  <si>
    <t>UED.ktoe.CZ.TEL.TEL.PROCESSING.STEAM.RFO</t>
  </si>
  <si>
    <t>UED.ktoe.CZ.TEL.TEL.PROCESSING.STEAM.OTHER</t>
  </si>
  <si>
    <t>UED.ktoe.CZ.TEL.TEL.PROCESSING.STEAM.NG_BIOGAS</t>
  </si>
  <si>
    <t>UED.ktoe.CZ.TEL.TEL.PROCESSING.STEAM.DERIVED</t>
  </si>
  <si>
    <t>UED.ktoe.CZ.TEL.TEL.PROCESSING.STEAM.BIOMASS_WASTE</t>
  </si>
  <si>
    <t>UED.ktoe.CZ.TEL.TEL.PROCESSING.STEAM.STEAM_DISTR</t>
  </si>
  <si>
    <t>UED.ktoe.CZ.TEL.TEL.GENERIC.MECH.ELEC</t>
  </si>
  <si>
    <t>UED.ktoe.CZ.TEL.TEL.DRYING.TOTAL.TOTAL</t>
  </si>
  <si>
    <t>UED.ktoe.CZ.TEL.TEL.DRYING.THERM.SOLIDS</t>
  </si>
  <si>
    <t>UED.ktoe.CZ.TEL.TEL.DRYING.THERM.LPG</t>
  </si>
  <si>
    <t>UED.ktoe.CZ.TEL.TEL.DRYING.THERM.DIESEL_LIQBIO</t>
  </si>
  <si>
    <t>UED.ktoe.CZ.TEL.TEL.DRYING.THERM.RFO</t>
  </si>
  <si>
    <t>UED.ktoe.CZ.TEL.TEL.DRYING.THERM.NG_BIOGAS</t>
  </si>
  <si>
    <t>UED.ktoe.CZ.TEL.TEL.DRYING_STEAM.TOTAL.TOTAL</t>
  </si>
  <si>
    <t>UED.ktoe.CZ.TEL.TEL.DRYING_STEAM.STEAM.SOLIDS</t>
  </si>
  <si>
    <t>UED.ktoe.CZ.TEL.TEL.DRYING_STEAM.STEAM.RFG</t>
  </si>
  <si>
    <t>UED.ktoe.CZ.TEL.TEL.DRYING_STEAM.STEAM.LPG</t>
  </si>
  <si>
    <t>UED.ktoe.CZ.TEL.TEL.DRYING_STEAM.STEAM.DIESEL_LIQBIO</t>
  </si>
  <si>
    <t>UED.ktoe.CZ.TEL.TEL.DRYING_STEAM.STEAM.RFO</t>
  </si>
  <si>
    <t>UED.ktoe.CZ.TEL.TEL.DRYING_STEAM.STEAM.OTHER</t>
  </si>
  <si>
    <t>UED.ktoe.CZ.TEL.TEL.DRYING_STEAM.STEAM.NG_BIOGAS</t>
  </si>
  <si>
    <t>UED.ktoe.CZ.TEL.TEL.DRYING_STEAM.STEAM.DERIVED</t>
  </si>
  <si>
    <t>UED.ktoe.CZ.TEL.TEL.DRYING_STEAM.STEAM.BIOMASS_WASTE</t>
  </si>
  <si>
    <t>UED.ktoe.CZ.TEL.TEL.DRYING_STEAM.STEAM.STEAM_DISTR</t>
  </si>
  <si>
    <t>UED.ktoe.CZ.TEL.TEL.DRYING_ELEC.ELEC.ELEC</t>
  </si>
  <si>
    <t>UED.ktoe.CZ.TEL.TEL.DRYING_MICROW.MICROW.ELEC</t>
  </si>
  <si>
    <t>UED.ktoe.CZ.TEL.TEL.FINISHING.THERM.ELEC</t>
  </si>
  <si>
    <t>FUEL_EMI.ktCO2.CZ.TEL.TEL.TOTAL.TOTAL.TOTAL</t>
  </si>
  <si>
    <t>FUEL_EMI.ktCO2.CZ.TEL.TEL.LIGHT.GENERIC.ELEC</t>
  </si>
  <si>
    <t>FUEL_EMI.ktCO2.CZ.TEL.TEL.AIRCOMP.GENERIC.ELEC</t>
  </si>
  <si>
    <t>FUEL_EMI.ktCO2.CZ.TEL.TEL.MOTOR.GENERIC.ELEC</t>
  </si>
  <si>
    <t>FUEL_EMI.ktCO2.CZ.TEL.TEL.FANS.GENERIC.ELEC</t>
  </si>
  <si>
    <t>FUEL_EMI.ktCO2.CZ.TEL.TEL.LOW_ENTH.TOTAL.TOTAL</t>
  </si>
  <si>
    <t>FUEL_EMI.ktCO2.CZ.TEL.TEL.LOW_ENTH.THERM.DIESEL_LIQBIO</t>
  </si>
  <si>
    <t>FUEL_EMI.ktCO2.CZ.TEL.TEL.LOW_ENTH.THERM.NG_BIOGAS</t>
  </si>
  <si>
    <t>FUEL_EMI.ktCO2.CZ.TEL.TEL.LOW_ENTH.THERM.SOLAR_GEO</t>
  </si>
  <si>
    <t>FUEL_EMI.ktCO2.CZ.TEL.TEL.LOW_ENTH.HP.AMBIENT</t>
  </si>
  <si>
    <t>FUEL_EMI.ktCO2.CZ.TEL.TEL.LOW_ENTH.THERM.ELEC</t>
  </si>
  <si>
    <t>FUEL_EMI.ktCO2.CZ.TEL.TEL.PRETREAT.TOTAL.TOTAL</t>
  </si>
  <si>
    <t>FUEL_EMI.ktCO2.CZ.TEL.TEL.PRETREAT.STEAM.SOLIDS</t>
  </si>
  <si>
    <t>FUEL_EMI.ktCO2.CZ.TEL.TEL.PRETREAT.STEAM.RFG</t>
  </si>
  <si>
    <t>FUEL_EMI.ktCO2.CZ.TEL.TEL.PRETREAT.STEAM.LPG</t>
  </si>
  <si>
    <t>FUEL_EMI.ktCO2.CZ.TEL.TEL.PRETREAT.STEAM.DIESEL_LIQBIO</t>
  </si>
  <si>
    <t>FUEL_EMI.ktCO2.CZ.TEL.TEL.PRETREAT.STEAM.RFO</t>
  </si>
  <si>
    <t>FUEL_EMI.ktCO2.CZ.TEL.TEL.PRETREAT.STEAM.OTHER</t>
  </si>
  <si>
    <t>FUEL_EMI.ktCO2.CZ.TEL.TEL.PRETREAT.STEAM.NG_BIOGAS</t>
  </si>
  <si>
    <t>FUEL_EMI.ktCO2.CZ.TEL.TEL.PRETREAT.STEAM.DERIVED</t>
  </si>
  <si>
    <t>FUEL_EMI.ktCO2.CZ.TEL.TEL.PRETREAT.STEAM.BIOMASS_WASTE</t>
  </si>
  <si>
    <t>FUEL_EMI.ktCO2.CZ.TEL.TEL.PRETREAT.STEAM.STEAM_DISTR</t>
  </si>
  <si>
    <t>FUEL_EMI.ktCO2.CZ.TEL.TEL.PROCESSING.TOTAL.TOTAL</t>
  </si>
  <si>
    <t>FUEL_EMI.ktCO2.CZ.TEL.TEL.PROCESSING.STEAM.SOLIDS</t>
  </si>
  <si>
    <t>FUEL_EMI.ktCO2.CZ.TEL.TEL.PROCESSING.STEAM.RFG</t>
  </si>
  <si>
    <t>FUEL_EMI.ktCO2.CZ.TEL.TEL.PROCESSING.STEAM.LPG</t>
  </si>
  <si>
    <t>FUEL_EMI.ktCO2.CZ.TEL.TEL.PROCESSING.STEAM.DIESEL_LIQBIO</t>
  </si>
  <si>
    <t>FUEL_EMI.ktCO2.CZ.TEL.TEL.PROCESSING.STEAM.RFO</t>
  </si>
  <si>
    <t>FUEL_EMI.ktCO2.CZ.TEL.TEL.PROCESSING.STEAM.OTHER</t>
  </si>
  <si>
    <t>FUEL_EMI.ktCO2.CZ.TEL.TEL.PROCESSING.STEAM.NG_BIOGAS</t>
  </si>
  <si>
    <t>FUEL_EMI.ktCO2.CZ.TEL.TEL.PROCESSING.STEAM.DERIVED</t>
  </si>
  <si>
    <t>FUEL_EMI.ktCO2.CZ.TEL.TEL.PROCESSING.STEAM.BIOMASS_WASTE</t>
  </si>
  <si>
    <t>FUEL_EMI.ktCO2.CZ.TEL.TEL.PROCESSING.STEAM.STEAM_DISTR</t>
  </si>
  <si>
    <t>FUEL_EMI.ktCO2.CZ.TEL.TEL.GENERIC.MECH.ELEC</t>
  </si>
  <si>
    <t>FUEL_EMI.ktCO2.CZ.TEL.TEL.DRYING.TOTAL.TOTAL</t>
  </si>
  <si>
    <t>FUEL_EMI.ktCO2.CZ.TEL.TEL.DRYING.THERM.SOLIDS</t>
  </si>
  <si>
    <t>FUEL_EMI.ktCO2.CZ.TEL.TEL.DRYING.THERM.LPG</t>
  </si>
  <si>
    <t>FUEL_EMI.ktCO2.CZ.TEL.TEL.DRYING.THERM.DIESEL_LIQBIO</t>
  </si>
  <si>
    <t>FUEL_EMI.ktCO2.CZ.TEL.TEL.DRYING.THERM.RFO</t>
  </si>
  <si>
    <t>FUEL_EMI.ktCO2.CZ.TEL.TEL.DRYING.THERM.NG_BIOGAS</t>
  </si>
  <si>
    <t>FUEL_EMI.ktCO2.CZ.TEL.TEL.DRYING_STEAM.TOTAL.TOTAL</t>
  </si>
  <si>
    <t>FUEL_EMI.ktCO2.CZ.TEL.TEL.DRYING_STEAM.STEAM.SOLIDS</t>
  </si>
  <si>
    <t>FUEL_EMI.ktCO2.CZ.TEL.TEL.DRYING_STEAM.STEAM.RFG</t>
  </si>
  <si>
    <t>FUEL_EMI.ktCO2.CZ.TEL.TEL.DRYING_STEAM.STEAM.LPG</t>
  </si>
  <si>
    <t>FUEL_EMI.ktCO2.CZ.TEL.TEL.DRYING_STEAM.STEAM.DIESEL_LIQBIO</t>
  </si>
  <si>
    <t>FUEL_EMI.ktCO2.CZ.TEL.TEL.DRYING_STEAM.STEAM.RFO</t>
  </si>
  <si>
    <t>FUEL_EMI.ktCO2.CZ.TEL.TEL.DRYING_STEAM.STEAM.OTHER</t>
  </si>
  <si>
    <t>FUEL_EMI.ktCO2.CZ.TEL.TEL.DRYING_STEAM.STEAM.NG_BIOGAS</t>
  </si>
  <si>
    <t>FUEL_EMI.ktCO2.CZ.TEL.TEL.DRYING_STEAM.STEAM.DERIVED</t>
  </si>
  <si>
    <t>FUEL_EMI.ktCO2.CZ.TEL.TEL.DRYING_STEAM.STEAM.BIOMASS_WASTE</t>
  </si>
  <si>
    <t>FUEL_EMI.ktCO2.CZ.TEL.TEL.DRYING_STEAM.STEAM.STEAM_DISTR</t>
  </si>
  <si>
    <t>FUEL_EMI.ktCO2.CZ.TEL.TEL.DRYING_ELEC.ELEC.ELEC</t>
  </si>
  <si>
    <t>FUEL_EMI.ktCO2.CZ.TEL.TEL.DRYING_MICROW.MICROW.ELEC</t>
  </si>
  <si>
    <t>FUEL_EMI.ktCO2.CZ.TEL.TEL.FINISHING.THERM.ELEC</t>
  </si>
  <si>
    <t>VA.Meuro2015.CZ.WWP.WWP</t>
  </si>
  <si>
    <t>OUTPUT.index.CZ.WWP.WWP</t>
  </si>
  <si>
    <t>CAP.index.CZ.WWP.WWP</t>
  </si>
  <si>
    <t>NEWCAP.index.CZ.WWP.WWP</t>
  </si>
  <si>
    <t>FEC.ktoe.CZ.WWP.WWP.TOTAL.TOTAL.TOTAL</t>
  </si>
  <si>
    <t>FEC.ktoe.CZ.WWP.WWP.TOTAL.TOTAL.SOLIDS</t>
  </si>
  <si>
    <t>FEC.ktoe.CZ.WWP.WWP.TOTAL.TOTAL.RFG</t>
  </si>
  <si>
    <t>FEC.ktoe.CZ.WWP.WWP.TOTAL.TOTAL.LPG</t>
  </si>
  <si>
    <t>FEC.ktoe.CZ.WWP.WWP.TOTAL.TOTAL.DIESEL</t>
  </si>
  <si>
    <t>FEC.ktoe.CZ.WWP.WWP.TOTAL.TOTAL.RFO</t>
  </si>
  <si>
    <t>FEC.ktoe.CZ.WWP.WWP.TOTAL.TOTAL.OTHER</t>
  </si>
  <si>
    <t>FEC.ktoe.CZ.WWP.WWP.TOTAL.TOTAL.NG</t>
  </si>
  <si>
    <t>FEC.ktoe.CZ.WWP.WWP.TOTAL.TOTAL.DERIVED</t>
  </si>
  <si>
    <t>FEC.ktoe.CZ.WWP.WWP.TOTAL.TOTAL.BIOMASS_WASTE</t>
  </si>
  <si>
    <t>FEC.ktoe.CZ.WWP.WWP.TOTAL.TOTAL.BIOGAS</t>
  </si>
  <si>
    <t>FEC.ktoe.CZ.WWP.WWP.TOTAL.TOTAL.LIQBIO</t>
  </si>
  <si>
    <t>FEC.ktoe.CZ.WWP.WWP.TOTAL.TOTAL.SOLAR</t>
  </si>
  <si>
    <t>FEC.ktoe.CZ.WWP.WWP.TOTAL.TOTAL.GEO</t>
  </si>
  <si>
    <t>FEC.ktoe.CZ.WWP.WWP.TOTAL.TOTAL.AMBIENT</t>
  </si>
  <si>
    <t>FEC.ktoe.CZ.WWP.WWP.TOTAL.TOTAL.STEAM_DISTR</t>
  </si>
  <si>
    <t>FEC.ktoe.CZ.WWP.WWP.TOTAL.TOTAL.ELEC</t>
  </si>
  <si>
    <t>FEC.ktoe.CZ.WWP.WWP.LIGHT.GENERIC.ELEC</t>
  </si>
  <si>
    <t>FEC.ktoe.CZ.WWP.WWP.AIRCOMP.GENERIC.ELEC</t>
  </si>
  <si>
    <t>FEC.ktoe.CZ.WWP.WWP.MOTOR.GENERIC.ELEC</t>
  </si>
  <si>
    <t>FEC.ktoe.CZ.WWP.WWP.FANS.GENERIC.ELEC</t>
  </si>
  <si>
    <t>FEC.ktoe.CZ.WWP.WWP.LOW_ENTH.TOTAL.TOTAL</t>
  </si>
  <si>
    <t>FEC.ktoe.CZ.WWP.WWP.LOW_ENTH.THERM.DIESEL_LIQBIO</t>
  </si>
  <si>
    <t>FEC.ktoe.CZ.WWP.WWP.LOW_ENTH.THERM.NG_BIOGAS</t>
  </si>
  <si>
    <t>FEC.ktoe.CZ.WWP.WWP.LOW_ENTH.THERM.SOLAR_GEO</t>
  </si>
  <si>
    <t>FEC.ktoe.CZ.WWP.WWP.LOW_ENTH.HP.AMBIENT</t>
  </si>
  <si>
    <t>FEC.ktoe.CZ.WWP.WWP.LOW_ENTH.THERM.ELEC</t>
  </si>
  <si>
    <t>Wood: Specific processes with steam</t>
  </si>
  <si>
    <t>FEC.ktoe.CZ.WWP.WWP.PROCESSING.TOTAL.TOTAL</t>
  </si>
  <si>
    <t>FEC.ktoe.CZ.WWP.WWP.PROCESSING.STEAM.SOLIDS</t>
  </si>
  <si>
    <t>FEC.ktoe.CZ.WWP.WWP.PROCESSING.STEAM.RFG</t>
  </si>
  <si>
    <t>FEC.ktoe.CZ.WWP.WWP.PROCESSING.STEAM.LPG</t>
  </si>
  <si>
    <t>FEC.ktoe.CZ.WWP.WWP.PROCESSING.STEAM.DIESEL_LIQBIO</t>
  </si>
  <si>
    <t>FEC.ktoe.CZ.WWP.WWP.PROCESSING.STEAM.RFO</t>
  </si>
  <si>
    <t>FEC.ktoe.CZ.WWP.WWP.PROCESSING.STEAM.OTHER</t>
  </si>
  <si>
    <t>FEC.ktoe.CZ.WWP.WWP.PROCESSING.STEAM.NG_BIOGAS</t>
  </si>
  <si>
    <t>FEC.ktoe.CZ.WWP.WWP.PROCESSING.STEAM.DERIVED</t>
  </si>
  <si>
    <t>FEC.ktoe.CZ.WWP.WWP.PROCESSING.STEAM.BIOMASS_WASTE</t>
  </si>
  <si>
    <t>FEC.ktoe.CZ.WWP.WWP.PROCESSING.STEAM.STEAM_DISTR</t>
  </si>
  <si>
    <t>Wood: Electric mechanical processes</t>
  </si>
  <si>
    <t>FEC.ktoe.CZ.WWP.WWP.GENERIC.MECH.ELEC</t>
  </si>
  <si>
    <t>Wood: Drying</t>
  </si>
  <si>
    <t>Wood: Thermal drying</t>
  </si>
  <si>
    <t>FEC.ktoe.CZ.WWP.WWP.DRYING.TOTAL.TOTAL</t>
  </si>
  <si>
    <t>FEC.ktoe.CZ.WWP.WWP.DRYING.THERM.SOLIDS</t>
  </si>
  <si>
    <t>FEC.ktoe.CZ.WWP.WWP.DRYING.THERM.LPG</t>
  </si>
  <si>
    <t>FEC.ktoe.CZ.WWP.WWP.DRYING.THERM.DIESEL_LIQBIO</t>
  </si>
  <si>
    <t>FEC.ktoe.CZ.WWP.WWP.DRYING.THERM.RFO</t>
  </si>
  <si>
    <t>FEC.ktoe.CZ.WWP.WWP.DRYING.THERM.NG_BIOGAS</t>
  </si>
  <si>
    <t>Wood: Steam drying</t>
  </si>
  <si>
    <t>FEC.ktoe.CZ.WWP.WWP.DRYING_STEAM.TOTAL.TOTAL</t>
  </si>
  <si>
    <t>FEC.ktoe.CZ.WWP.WWP.DRYING_STEAM.STEAM.SOLIDS</t>
  </si>
  <si>
    <t>FEC.ktoe.CZ.WWP.WWP.DRYING_STEAM.STEAM.RFG</t>
  </si>
  <si>
    <t>FEC.ktoe.CZ.WWP.WWP.DRYING_STEAM.STEAM.LPG</t>
  </si>
  <si>
    <t>FEC.ktoe.CZ.WWP.WWP.DRYING_STEAM.STEAM.DIESEL_LIQBIO</t>
  </si>
  <si>
    <t>FEC.ktoe.CZ.WWP.WWP.DRYING_STEAM.STEAM.RFO</t>
  </si>
  <si>
    <t>FEC.ktoe.CZ.WWP.WWP.DRYING_STEAM.STEAM.OTHER</t>
  </si>
  <si>
    <t>FEC.ktoe.CZ.WWP.WWP.DRYING_STEAM.STEAM.NG_BIOGAS</t>
  </si>
  <si>
    <t>FEC.ktoe.CZ.WWP.WWP.DRYING_STEAM.STEAM.DERIVED</t>
  </si>
  <si>
    <t>FEC.ktoe.CZ.WWP.WWP.DRYING_STEAM.STEAM.BIOMASS_WASTE</t>
  </si>
  <si>
    <t>FEC.ktoe.CZ.WWP.WWP.DRYING_STEAM.STEAM.STEAM_DISTR</t>
  </si>
  <si>
    <t>Wood: Electric drying</t>
  </si>
  <si>
    <t>FEC.ktoe.CZ.WWP.WWP.DRYING_ELEC.ELEC.ELEC</t>
  </si>
  <si>
    <t>Wood: Microwave drying</t>
  </si>
  <si>
    <t>FEC.ktoe.CZ.WWP.WWP.DRYING_MICROW.MICROW.ELEC</t>
  </si>
  <si>
    <t>Wood: Finishing Electric</t>
  </si>
  <si>
    <t>FEC.ktoe.CZ.WWP.WWP.FINISHING.ELEC.ELEC</t>
  </si>
  <si>
    <t>UED.ktoe.CZ.WWP.WWP.TOTAL.TOTAL.TOTAL</t>
  </si>
  <si>
    <t>UED.ktoe.CZ.WWP.WWP.LIGHT.GENERIC.ELEC</t>
  </si>
  <si>
    <t>UED.ktoe.CZ.WWP.WWP.AIRCOMP.GENERIC.ELEC</t>
  </si>
  <si>
    <t>UED.ktoe.CZ.WWP.WWP.MOTOR.GENERIC.ELEC</t>
  </si>
  <si>
    <t>UED.ktoe.CZ.WWP.WWP.FANS.GENERIC.ELEC</t>
  </si>
  <si>
    <t>UED.ktoe.CZ.WWP.WWP.LOW_ENTH.TOTAL.TOTAL</t>
  </si>
  <si>
    <t>UED.ktoe.CZ.WWP.WWP.LOW_ENTH.THERM.DIESEL_LIQBIO</t>
  </si>
  <si>
    <t>UED.ktoe.CZ.WWP.WWP.LOW_ENTH.THERM.NG_BIOGAS</t>
  </si>
  <si>
    <t>UED.ktoe.CZ.WWP.WWP.LOW_ENTH.THERM.SOLAR_GEO</t>
  </si>
  <si>
    <t>UED.ktoe.CZ.WWP.WWP.LOW_ENTH.HP.AMBIENT</t>
  </si>
  <si>
    <t>UED.ktoe.CZ.WWP.WWP.LOW_ENTH.THERM.ELEC</t>
  </si>
  <si>
    <t>UED.ktoe.CZ.WWP.WWP.PROCESSING.TOTAL.TOTAL</t>
  </si>
  <si>
    <t>UED.ktoe.CZ.WWP.WWP.PROCESSING.STEAM.SOLIDS</t>
  </si>
  <si>
    <t>UED.ktoe.CZ.WWP.WWP.PROCESSING.STEAM.RFG</t>
  </si>
  <si>
    <t>UED.ktoe.CZ.WWP.WWP.PROCESSING.STEAM.LPG</t>
  </si>
  <si>
    <t>UED.ktoe.CZ.WWP.WWP.PROCESSING.STEAM.DIESEL_LIQBIO</t>
  </si>
  <si>
    <t>UED.ktoe.CZ.WWP.WWP.PROCESSING.STEAM.RFO</t>
  </si>
  <si>
    <t>UED.ktoe.CZ.WWP.WWP.PROCESSING.STEAM.OTHER</t>
  </si>
  <si>
    <t>UED.ktoe.CZ.WWP.WWP.PROCESSING.STEAM.NG_BIOGAS</t>
  </si>
  <si>
    <t>UED.ktoe.CZ.WWP.WWP.PROCESSING.STEAM.DERIVED</t>
  </si>
  <si>
    <t>UED.ktoe.CZ.WWP.WWP.PROCESSING.STEAM.BIOMASS_WASTE</t>
  </si>
  <si>
    <t>UED.ktoe.CZ.WWP.WWP.PROCESSING.STEAM.STEAM_DISTR</t>
  </si>
  <si>
    <t>UED.ktoe.CZ.WWP.WWP.GENERIC.MECH.ELEC</t>
  </si>
  <si>
    <t>UED.ktoe.CZ.WWP.WWP.DRYING.TOTAL.TOTAL</t>
  </si>
  <si>
    <t>UED.ktoe.CZ.WWP.WWP.DRYING.THERM.SOLIDS</t>
  </si>
  <si>
    <t>UED.ktoe.CZ.WWP.WWP.DRYING.THERM.LPG</t>
  </si>
  <si>
    <t>UED.ktoe.CZ.WWP.WWP.DRYING.THERM.DIESEL_LIQBIO</t>
  </si>
  <si>
    <t>UED.ktoe.CZ.WWP.WWP.DRYING.THERM.RFO</t>
  </si>
  <si>
    <t>UED.ktoe.CZ.WWP.WWP.DRYING.THERM.NG_BIOGAS</t>
  </si>
  <si>
    <t>UED.ktoe.CZ.WWP.WWP.DRYING_STEAM.TOTAL.TOTAL</t>
  </si>
  <si>
    <t>UED.ktoe.CZ.WWP.WWP.DRYING_STEAM.STEAM.SOLIDS</t>
  </si>
  <si>
    <t>UED.ktoe.CZ.WWP.WWP.DRYING_STEAM.STEAM.RFG</t>
  </si>
  <si>
    <t>UED.ktoe.CZ.WWP.WWP.DRYING_STEAM.STEAM.LPG</t>
  </si>
  <si>
    <t>UED.ktoe.CZ.WWP.WWP.DRYING_STEAM.STEAM.DIESEL_LIQBIO</t>
  </si>
  <si>
    <t>UED.ktoe.CZ.WWP.WWP.DRYING_STEAM.STEAM.RFO</t>
  </si>
  <si>
    <t>UED.ktoe.CZ.WWP.WWP.DRYING_STEAM.STEAM.OTHER</t>
  </si>
  <si>
    <t>UED.ktoe.CZ.WWP.WWP.DRYING_STEAM.STEAM.NG_BIOGAS</t>
  </si>
  <si>
    <t>UED.ktoe.CZ.WWP.WWP.DRYING_STEAM.STEAM.DERIVED</t>
  </si>
  <si>
    <t>UED.ktoe.CZ.WWP.WWP.DRYING_STEAM.STEAM.BIOMASS_WASTE</t>
  </si>
  <si>
    <t>UED.ktoe.CZ.WWP.WWP.DRYING_STEAM.STEAM.STEAM_DISTR</t>
  </si>
  <si>
    <t>UED.ktoe.CZ.WWP.WWP.DRYING_ELEC.ELEC.ELEC</t>
  </si>
  <si>
    <t>UED.ktoe.CZ.WWP.WWP.DRYING_MICROW.MICROW.ELEC</t>
  </si>
  <si>
    <t>UED.ktoe.CZ.WWP.WWP.FINISHING.ELEC.ELEC</t>
  </si>
  <si>
    <t>FUEL_EMI.ktCO2.CZ.WWP.WWP.TOTAL.TOTAL.TOTAL</t>
  </si>
  <si>
    <t>FUEL_EMI.ktCO2.CZ.WWP.WWP.LIGHT.GENERIC.ELEC</t>
  </si>
  <si>
    <t>FUEL_EMI.ktCO2.CZ.WWP.WWP.AIRCOMP.GENERIC.ELEC</t>
  </si>
  <si>
    <t>FUEL_EMI.ktCO2.CZ.WWP.WWP.MOTOR.GENERIC.ELEC</t>
  </si>
  <si>
    <t>FUEL_EMI.ktCO2.CZ.WWP.WWP.FANS.GENERIC.ELEC</t>
  </si>
  <si>
    <t>FUEL_EMI.ktCO2.CZ.WWP.WWP.LOW_ENTH.TOTAL.TOTAL</t>
  </si>
  <si>
    <t>FUEL_EMI.ktCO2.CZ.WWP.WWP.LOW_ENTH.THERM.DIESEL_LIQBIO</t>
  </si>
  <si>
    <t>FUEL_EMI.ktCO2.CZ.WWP.WWP.LOW_ENTH.THERM.NG_BIOGAS</t>
  </si>
  <si>
    <t>FUEL_EMI.ktCO2.CZ.WWP.WWP.LOW_ENTH.THERM.SOLAR_GEO</t>
  </si>
  <si>
    <t>FUEL_EMI.ktCO2.CZ.WWP.WWP.LOW_ENTH.HP.AMBIENT</t>
  </si>
  <si>
    <t>FUEL_EMI.ktCO2.CZ.WWP.WWP.LOW_ENTH.THERM.ELEC</t>
  </si>
  <si>
    <t>FUEL_EMI.ktCO2.CZ.WWP.WWP.PROCESSING.TOTAL.TOTAL</t>
  </si>
  <si>
    <t>FUEL_EMI.ktCO2.CZ.WWP.WWP.PROCESSING.STEAM.SOLIDS</t>
  </si>
  <si>
    <t>FUEL_EMI.ktCO2.CZ.WWP.WWP.PROCESSING.STEAM.RFG</t>
  </si>
  <si>
    <t>FUEL_EMI.ktCO2.CZ.WWP.WWP.PROCESSING.STEAM.LPG</t>
  </si>
  <si>
    <t>FUEL_EMI.ktCO2.CZ.WWP.WWP.PROCESSING.STEAM.DIESEL_LIQBIO</t>
  </si>
  <si>
    <t>FUEL_EMI.ktCO2.CZ.WWP.WWP.PROCESSING.STEAM.RFO</t>
  </si>
  <si>
    <t>FUEL_EMI.ktCO2.CZ.WWP.WWP.PROCESSING.STEAM.OTHER</t>
  </si>
  <si>
    <t>FUEL_EMI.ktCO2.CZ.WWP.WWP.PROCESSING.STEAM.NG_BIOGAS</t>
  </si>
  <si>
    <t>FUEL_EMI.ktCO2.CZ.WWP.WWP.PROCESSING.STEAM.DERIVED</t>
  </si>
  <si>
    <t>FUEL_EMI.ktCO2.CZ.WWP.WWP.PROCESSING.STEAM.BIOMASS_WASTE</t>
  </si>
  <si>
    <t>FUEL_EMI.ktCO2.CZ.WWP.WWP.PROCESSING.STEAM.STEAM_DISTR</t>
  </si>
  <si>
    <t>FUEL_EMI.ktCO2.CZ.WWP.WWP.GENERIC.MECH.ELEC</t>
  </si>
  <si>
    <t>FUEL_EMI.ktCO2.CZ.WWP.WWP.DRYING.TOTAL.TOTAL</t>
  </si>
  <si>
    <t>FUEL_EMI.ktCO2.CZ.WWP.WWP.DRYING.THERM.SOLIDS</t>
  </si>
  <si>
    <t>FUEL_EMI.ktCO2.CZ.WWP.WWP.DRYING.THERM.LPG</t>
  </si>
  <si>
    <t>FUEL_EMI.ktCO2.CZ.WWP.WWP.DRYING.THERM.DIESEL_LIQBIO</t>
  </si>
  <si>
    <t>FUEL_EMI.ktCO2.CZ.WWP.WWP.DRYING.THERM.RFO</t>
  </si>
  <si>
    <t>FUEL_EMI.ktCO2.CZ.WWP.WWP.DRYING.THERM.NG_BIOGAS</t>
  </si>
  <si>
    <t>FUEL_EMI.ktCO2.CZ.WWP.WWP.DRYING_STEAM.TOTAL.TOTAL</t>
  </si>
  <si>
    <t>FUEL_EMI.ktCO2.CZ.WWP.WWP.DRYING_STEAM.STEAM.SOLIDS</t>
  </si>
  <si>
    <t>FUEL_EMI.ktCO2.CZ.WWP.WWP.DRYING_STEAM.STEAM.RFG</t>
  </si>
  <si>
    <t>FUEL_EMI.ktCO2.CZ.WWP.WWP.DRYING_STEAM.STEAM.LPG</t>
  </si>
  <si>
    <t>FUEL_EMI.ktCO2.CZ.WWP.WWP.DRYING_STEAM.STEAM.DIESEL_LIQBIO</t>
  </si>
  <si>
    <t>FUEL_EMI.ktCO2.CZ.WWP.WWP.DRYING_STEAM.STEAM.RFO</t>
  </si>
  <si>
    <t>FUEL_EMI.ktCO2.CZ.WWP.WWP.DRYING_STEAM.STEAM.OTHER</t>
  </si>
  <si>
    <t>FUEL_EMI.ktCO2.CZ.WWP.WWP.DRYING_STEAM.STEAM.NG_BIOGAS</t>
  </si>
  <si>
    <t>FUEL_EMI.ktCO2.CZ.WWP.WWP.DRYING_STEAM.STEAM.DERIVED</t>
  </si>
  <si>
    <t>FUEL_EMI.ktCO2.CZ.WWP.WWP.DRYING_STEAM.STEAM.BIOMASS_WASTE</t>
  </si>
  <si>
    <t>FUEL_EMI.ktCO2.CZ.WWP.WWP.DRYING_STEAM.STEAM.STEAM_DISTR</t>
  </si>
  <si>
    <t>FUEL_EMI.ktCO2.CZ.WWP.WWP.DRYING_ELEC.ELEC.ELEC</t>
  </si>
  <si>
    <t>FUEL_EMI.ktCO2.CZ.WWP.WWP.DRYING_MICROW.MICROW.ELEC</t>
  </si>
  <si>
    <t>FUEL_EMI.ktCO2.CZ.WWP.WWP.FINISHING.ELEC.ELEC</t>
  </si>
  <si>
    <t>VA.Meuro2015.CZ.OIS.OIS</t>
  </si>
  <si>
    <t>OUTPUT.index.CZ.OIS.OIS</t>
  </si>
  <si>
    <t>CAP.index.CZ.OIS.OIS</t>
  </si>
  <si>
    <t>NEWCAP.index.CZ.OIS.OIS</t>
  </si>
  <si>
    <t>Energy consumption (ktoe)*</t>
  </si>
  <si>
    <t>FEC.ktoe.CZ.OIS.OIS.TOTAL.TOTAL.TOTAL</t>
  </si>
  <si>
    <t>FEC.ktoe.CZ.OIS.OIS.TOTAL.TOTAL.SOLIDS</t>
  </si>
  <si>
    <t>FEC.ktoe.CZ.OIS.OIS.TOTAL.TOTAL.RFG</t>
  </si>
  <si>
    <t>FEC.ktoe.CZ.OIS.OIS.TOTAL.TOTAL.LPG</t>
  </si>
  <si>
    <t>FEC.ktoe.CZ.OIS.OIS.TOTAL.TOTAL.DIESEL</t>
  </si>
  <si>
    <t>FEC.ktoe.CZ.OIS.OIS.TOTAL.TOTAL.RFO</t>
  </si>
  <si>
    <t>FEC.ktoe.CZ.OIS.OIS.TOTAL.TOTAL.OTHER</t>
  </si>
  <si>
    <t>FEC.ktoe.CZ.OIS.OIS.TOTAL.TOTAL.NG</t>
  </si>
  <si>
    <t>FEC.ktoe.CZ.OIS.OIS.TOTAL.TOTAL.DERIVED</t>
  </si>
  <si>
    <t>FEC.ktoe.CZ.OIS.OIS.TOTAL.TOTAL.BIOMASS_WASTE</t>
  </si>
  <si>
    <t>FEC.ktoe.CZ.OIS.OIS.TOTAL.TOTAL.BIOGAS</t>
  </si>
  <si>
    <t>FEC.ktoe.CZ.OIS.OIS.TOTAL.TOTAL.LIQBIO</t>
  </si>
  <si>
    <t>FEC.ktoe.CZ.OIS.OIS.TOTAL.TOTAL.SOLAR</t>
  </si>
  <si>
    <t>FEC.ktoe.CZ.OIS.OIS.TOTAL.TOTAL.GEO</t>
  </si>
  <si>
    <t>FEC.ktoe.CZ.OIS.OIS.TOTAL.TOTAL.AMBIENT</t>
  </si>
  <si>
    <t>FEC.ktoe.CZ.OIS.OIS.TOTAL.TOTAL.STEAM_DISTR</t>
  </si>
  <si>
    <t>FEC.ktoe.CZ.OIS.OIS.TOTAL.TOTAL.ELEC</t>
  </si>
  <si>
    <t>*Energy consumption includes consumption in Mining and Quarrying and Construction sectors</t>
  </si>
  <si>
    <t>FEC.ktoe.CZ.OIS.OIS.LIGHT.GENERIC.ELEC</t>
  </si>
  <si>
    <t>FEC.ktoe.CZ.OIS.OIS.AIRCOMP.GENERIC.ELEC</t>
  </si>
  <si>
    <t>FEC.ktoe.CZ.OIS.OIS.MOTOR.GENERIC.ELEC</t>
  </si>
  <si>
    <t>FEC.ktoe.CZ.OIS.OIS.FANS.GENERIC.ELEC</t>
  </si>
  <si>
    <t>FEC.ktoe.CZ.OIS.OIS.LOW_ENTH.TOTAL.TOTAL</t>
  </si>
  <si>
    <t>FEC.ktoe.CZ.OIS.OIS.LOW_ENTH.THERM.DIESEL_LIQBIO</t>
  </si>
  <si>
    <t>FEC.ktoe.CZ.OIS.OIS.LOW_ENTH.THERM.NG_BIOGAS</t>
  </si>
  <si>
    <t>FEC.ktoe.CZ.OIS.OIS.LOW_ENTH.THERM.SOLAR_GEO</t>
  </si>
  <si>
    <t>FEC.ktoe.CZ.OIS.OIS.LOW_ENTH.HP.AMBIENT</t>
  </si>
  <si>
    <t>FEC.ktoe.CZ.OIS.OIS.LOW_ENTH.THERM.ELEC</t>
  </si>
  <si>
    <t>Other Industrial sectors: Steam processing</t>
  </si>
  <si>
    <t>FEC.ktoe.CZ.OIS.OIS.PROCESSING.TOTAL.TOTAL</t>
  </si>
  <si>
    <t>FEC.ktoe.CZ.OIS.OIS.PROCESSING.STEAM.SOLIDS</t>
  </si>
  <si>
    <t>FEC.ktoe.CZ.OIS.OIS.PROCESSING.STEAM.RFG</t>
  </si>
  <si>
    <t>FEC.ktoe.CZ.OIS.OIS.PROCESSING.STEAM.LPG</t>
  </si>
  <si>
    <t>FEC.ktoe.CZ.OIS.OIS.PROCESSING.STEAM.DIESEL_LIQBIO</t>
  </si>
  <si>
    <t>FEC.ktoe.CZ.OIS.OIS.PROCESSING.STEAM.RFO</t>
  </si>
  <si>
    <t>FEC.ktoe.CZ.OIS.OIS.PROCESSING.STEAM.OTHER</t>
  </si>
  <si>
    <t>FEC.ktoe.CZ.OIS.OIS.PROCESSING.STEAM.NG_BIOGAS</t>
  </si>
  <si>
    <t>FEC.ktoe.CZ.OIS.OIS.PROCESSING.STEAM.DERIVED</t>
  </si>
  <si>
    <t>FEC.ktoe.CZ.OIS.OIS.PROCESSING.STEAM.BIOMASS_WASTE</t>
  </si>
  <si>
    <t>FEC.ktoe.CZ.OIS.OIS.PROCESSING.STEAM.STEAM_DISTR</t>
  </si>
  <si>
    <t>Other Industrial sectors: Process heating</t>
  </si>
  <si>
    <t>Other Industrial sectors: Thermal processing</t>
  </si>
  <si>
    <t>FEC.ktoe.CZ.OIS.OIS.PROC_HEAT.TOTAL.TOTAL</t>
  </si>
  <si>
    <t>FEC.ktoe.CZ.OIS.OIS.PROC_HEAT.THERM.SOLIDS</t>
  </si>
  <si>
    <t>FEC.ktoe.CZ.OIS.OIS.PROC_HEAT.THERM.LPG</t>
  </si>
  <si>
    <t>FEC.ktoe.CZ.OIS.OIS.PROC_HEAT.THERM.DIESEL_LIQBIO</t>
  </si>
  <si>
    <t>FEC.ktoe.CZ.OIS.OIS.PROC_HEAT.THERM.RFO</t>
  </si>
  <si>
    <t>FEC.ktoe.CZ.OIS.OIS.PROC_HEAT.THERM.NG_BIOGAS</t>
  </si>
  <si>
    <t>Other Industrial sectors: Electric processing</t>
  </si>
  <si>
    <t>FEC.ktoe.CZ.OIS.OIS.PROC_HEAT_ELEC.ELEC.ELEC</t>
  </si>
  <si>
    <t>Other Industrial sectors: Drying</t>
  </si>
  <si>
    <t>Other Industries: Thermal drying</t>
  </si>
  <si>
    <t>FEC.ktoe.CZ.OIS.OIS.DRYING.TOTAL.TOTAL</t>
  </si>
  <si>
    <t>FEC.ktoe.CZ.OIS.OIS.DRYING.THERM.SOLIDS</t>
  </si>
  <si>
    <t>FEC.ktoe.CZ.OIS.OIS.DRYING.THERM.LPG</t>
  </si>
  <si>
    <t>FEC.ktoe.CZ.OIS.OIS.DRYING.THERM.DIESEL_LIQBIO</t>
  </si>
  <si>
    <t>FEC.ktoe.CZ.OIS.OIS.DRYING.THERM.RFO</t>
  </si>
  <si>
    <t>FEC.ktoe.CZ.OIS.OIS.DRYING.THERM.NG_BIOGAS</t>
  </si>
  <si>
    <t>Other Industries: Steam drying</t>
  </si>
  <si>
    <t>FEC.ktoe.CZ.OIS.OIS.DRYING_STEAM.TOTAL.TOTAL</t>
  </si>
  <si>
    <t>FEC.ktoe.CZ.OIS.OIS.DRYING_STEAM.STEAM.SOLIDS</t>
  </si>
  <si>
    <t>FEC.ktoe.CZ.OIS.OIS.DRYING_STEAM.STEAM.RFG</t>
  </si>
  <si>
    <t>FEC.ktoe.CZ.OIS.OIS.DRYING_STEAM.STEAM.LPG</t>
  </si>
  <si>
    <t>FEC.ktoe.CZ.OIS.OIS.DRYING_STEAM.STEAM.DIESEL_LIQBIO</t>
  </si>
  <si>
    <t>FEC.ktoe.CZ.OIS.OIS.DRYING_STEAM.STEAM.RFO</t>
  </si>
  <si>
    <t>FEC.ktoe.CZ.OIS.OIS.DRYING_STEAM.STEAM.OTHER</t>
  </si>
  <si>
    <t>FEC.ktoe.CZ.OIS.OIS.DRYING_STEAM.STEAM.NG_BIOGAS</t>
  </si>
  <si>
    <t>FEC.ktoe.CZ.OIS.OIS.DRYING_STEAM.STEAM.DERIVED</t>
  </si>
  <si>
    <t>FEC.ktoe.CZ.OIS.OIS.DRYING_STEAM.STEAM.BIOMASS_WASTE</t>
  </si>
  <si>
    <t>FEC.ktoe.CZ.OIS.OIS.DRYING_STEAM.STEAM.STEAM_DISTR</t>
  </si>
  <si>
    <t>Other Industries: Electric drying</t>
  </si>
  <si>
    <t>FEC.ktoe.CZ.OIS.OIS.DRYING_ELEC.ELEC.ELEC</t>
  </si>
  <si>
    <t>Other Industrial sectors: Process Cooling</t>
  </si>
  <si>
    <t>Other Industries: Thermal cooling</t>
  </si>
  <si>
    <t>FEC.ktoe.CZ.OIS.OIS.PROC_COOL_THERM.THERM.NG_BIOGAS</t>
  </si>
  <si>
    <t>Other Industries: Steam cooling</t>
  </si>
  <si>
    <t>FEC.ktoe.CZ.OIS.OIS.PROC_COOL_STEAM.TOTAL.TOTAL</t>
  </si>
  <si>
    <t>FEC.ktoe.CZ.OIS.OIS.PROC_COOL_STEAM.STEAM.SOLIDS</t>
  </si>
  <si>
    <t>FEC.ktoe.CZ.OIS.OIS.PROC_COOL_STEAM.STEAM.RFG</t>
  </si>
  <si>
    <t>FEC.ktoe.CZ.OIS.OIS.PROC_COOL_STEAM.STEAM.LPG</t>
  </si>
  <si>
    <t>FEC.ktoe.CZ.OIS.OIS.PROC_COOL_STEAM.STEAM.DIESEL_LIQBIO</t>
  </si>
  <si>
    <t>FEC.ktoe.CZ.OIS.OIS.PROC_COOL_STEAM.STEAM.RFO</t>
  </si>
  <si>
    <t>FEC.ktoe.CZ.OIS.OIS.PROC_COOL_STEAM.STEAM.OTHER</t>
  </si>
  <si>
    <t>FEC.ktoe.CZ.OIS.OIS.PROC_COOL_STEAM.STEAM.NG_BIOGAS</t>
  </si>
  <si>
    <t>FEC.ktoe.CZ.OIS.OIS.PROC_COOL_STEAM.STEAM.DERIVED</t>
  </si>
  <si>
    <t>FEC.ktoe.CZ.OIS.OIS.PROC_COOL_STEAM.STEAM.BIOMASS_WASTE</t>
  </si>
  <si>
    <t>FEC.ktoe.CZ.OIS.OIS.PROC_COOL_STEAM.STEAM.STEAM_DISTR</t>
  </si>
  <si>
    <t>Other Industries: Electric cooling</t>
  </si>
  <si>
    <t>FEC.ktoe.CZ.OIS.OIS.PROC_COOL_ELEC.ELEC.ELEC</t>
  </si>
  <si>
    <t>Other Industrial sectors: Diesel motors (incl. biofuels)</t>
  </si>
  <si>
    <t>FEC.ktoe.CZ.OIS.OIS.MOTOR.MECH.DIESEL_LIQBIO</t>
  </si>
  <si>
    <t>Other Industrial sectors: Electric machinery</t>
  </si>
  <si>
    <t>FEC.ktoe.CZ.OIS.OIS.GENERIC.MECH.ELEC</t>
  </si>
  <si>
    <t>Other Industrial sectors: Diesel motors</t>
  </si>
  <si>
    <t>UED.ktoe.CZ.OIS.OIS.TOTAL.TOTAL.TOTAL</t>
  </si>
  <si>
    <t>UED.ktoe.CZ.OIS.OIS.LIGHT.GENERIC.ELEC</t>
  </si>
  <si>
    <t>UED.ktoe.CZ.OIS.OIS.AIRCOMP.GENERIC.ELEC</t>
  </si>
  <si>
    <t>UED.ktoe.CZ.OIS.OIS.MOTOR.GENERIC.ELEC</t>
  </si>
  <si>
    <t>UED.ktoe.CZ.OIS.OIS.FANS.GENERIC.ELEC</t>
  </si>
  <si>
    <t>UED.ktoe.CZ.OIS.OIS.LOW_ENTH.TOTAL.TOTAL</t>
  </si>
  <si>
    <t>UED.ktoe.CZ.OIS.OIS.LOW_ENTH.THERM.DIESEL_LIQBIO</t>
  </si>
  <si>
    <t>UED.ktoe.CZ.OIS.OIS.LOW_ENTH.THERM.NG_BIOGAS</t>
  </si>
  <si>
    <t>UED.ktoe.CZ.OIS.OIS.LOW_ENTH.THERM.SOLAR_GEO</t>
  </si>
  <si>
    <t>UED.ktoe.CZ.OIS.OIS.LOW_ENTH.HP.AMBIENT</t>
  </si>
  <si>
    <t>UED.ktoe.CZ.OIS.OIS.LOW_ENTH.THERM.ELEC</t>
  </si>
  <si>
    <t>UED.ktoe.CZ.OIS.OIS.PROCESSING.TOTAL.TOTAL</t>
  </si>
  <si>
    <t>UED.ktoe.CZ.OIS.OIS.PROCESSING.STEAM.SOLIDS</t>
  </si>
  <si>
    <t>UED.ktoe.CZ.OIS.OIS.PROCESSING.STEAM.RFG</t>
  </si>
  <si>
    <t>UED.ktoe.CZ.OIS.OIS.PROCESSING.STEAM.LPG</t>
  </si>
  <si>
    <t>UED.ktoe.CZ.OIS.OIS.PROCESSING.STEAM.DIESEL_LIQBIO</t>
  </si>
  <si>
    <t>UED.ktoe.CZ.OIS.OIS.PROCESSING.STEAM.RFO</t>
  </si>
  <si>
    <t>UED.ktoe.CZ.OIS.OIS.PROCESSING.STEAM.OTHER</t>
  </si>
  <si>
    <t>UED.ktoe.CZ.OIS.OIS.PROCESSING.STEAM.NG_BIOGAS</t>
  </si>
  <si>
    <t>UED.ktoe.CZ.OIS.OIS.PROCESSING.STEAM.DERIVED</t>
  </si>
  <si>
    <t>UED.ktoe.CZ.OIS.OIS.PROCESSING.STEAM.BIOMASS_WASTE</t>
  </si>
  <si>
    <t>UED.ktoe.CZ.OIS.OIS.PROCESSING.STEAM.STEAM_DISTR</t>
  </si>
  <si>
    <t>UED.ktoe.CZ.OIS.OIS.PROC_HEAT.TOTAL.TOTAL</t>
  </si>
  <si>
    <t>UED.ktoe.CZ.OIS.OIS.PROC_HEAT.THERM.SOLIDS</t>
  </si>
  <si>
    <t>UED.ktoe.CZ.OIS.OIS.PROC_HEAT.THERM.LPG</t>
  </si>
  <si>
    <t>UED.ktoe.CZ.OIS.OIS.PROC_HEAT.THERM.DIESEL_LIQBIO</t>
  </si>
  <si>
    <t>UED.ktoe.CZ.OIS.OIS.PROC_HEAT.THERM.RFO</t>
  </si>
  <si>
    <t>UED.ktoe.CZ.OIS.OIS.PROC_HEAT.THERM.NG_BIOGAS</t>
  </si>
  <si>
    <t>UED.ktoe.CZ.OIS.OIS.PROC_HEAT_ELEC.ELEC.ELEC</t>
  </si>
  <si>
    <t>UED.ktoe.CZ.OIS.OIS.DRYING.TOTAL.TOTAL</t>
  </si>
  <si>
    <t>UED.ktoe.CZ.OIS.OIS.DRYING.THERM.SOLIDS</t>
  </si>
  <si>
    <t>UED.ktoe.CZ.OIS.OIS.DRYING.THERM.LPG</t>
  </si>
  <si>
    <t>UED.ktoe.CZ.OIS.OIS.DRYING.THERM.DIESEL_LIQBIO</t>
  </si>
  <si>
    <t>UED.ktoe.CZ.OIS.OIS.DRYING.THERM.RFO</t>
  </si>
  <si>
    <t>UED.ktoe.CZ.OIS.OIS.DRYING.THERM.NG_BIOGAS</t>
  </si>
  <si>
    <t>UED.ktoe.CZ.OIS.OIS.DRYING_STEAM.TOTAL.TOTAL</t>
  </si>
  <si>
    <t>UED.ktoe.CZ.OIS.OIS.DRYING_STEAM.STEAM.SOLIDS</t>
  </si>
  <si>
    <t>UED.ktoe.CZ.OIS.OIS.DRYING_STEAM.STEAM.RFG</t>
  </si>
  <si>
    <t>UED.ktoe.CZ.OIS.OIS.DRYING_STEAM.STEAM.LPG</t>
  </si>
  <si>
    <t>UED.ktoe.CZ.OIS.OIS.DRYING_STEAM.STEAM.DIESEL_LIQBIO</t>
  </si>
  <si>
    <t>UED.ktoe.CZ.OIS.OIS.DRYING_STEAM.STEAM.RFO</t>
  </si>
  <si>
    <t>UED.ktoe.CZ.OIS.OIS.DRYING_STEAM.STEAM.OTHER</t>
  </si>
  <si>
    <t>UED.ktoe.CZ.OIS.OIS.DRYING_STEAM.STEAM.NG_BIOGAS</t>
  </si>
  <si>
    <t>UED.ktoe.CZ.OIS.OIS.DRYING_STEAM.STEAM.DERIVED</t>
  </si>
  <si>
    <t>UED.ktoe.CZ.OIS.OIS.DRYING_STEAM.STEAM.BIOMASS_WASTE</t>
  </si>
  <si>
    <t>UED.ktoe.CZ.OIS.OIS.DRYING_STEAM.STEAM.STEAM_DISTR</t>
  </si>
  <si>
    <t>UED.ktoe.CZ.OIS.OIS.DRYING_ELEC.ELEC.ELEC</t>
  </si>
  <si>
    <t>UED.ktoe.CZ.OIS.OIS.PROC_COOL_THERM.THERM.NG_BIOGAS</t>
  </si>
  <si>
    <t>UED.ktoe.CZ.OIS.OIS.PROC_COOL_STEAM.TOTAL.TOTAL</t>
  </si>
  <si>
    <t>UED.ktoe.CZ.OIS.OIS.PROC_COOL_STEAM.STEAM.SOLIDS</t>
  </si>
  <si>
    <t>UED.ktoe.CZ.OIS.OIS.PROC_COOL_STEAM.STEAM.RFG</t>
  </si>
  <si>
    <t>UED.ktoe.CZ.OIS.OIS.PROC_COOL_STEAM.STEAM.LPG</t>
  </si>
  <si>
    <t>UED.ktoe.CZ.OIS.OIS.PROC_COOL_STEAM.STEAM.DIESEL_LIQBIO</t>
  </si>
  <si>
    <t>UED.ktoe.CZ.OIS.OIS.PROC_COOL_STEAM.STEAM.RFO</t>
  </si>
  <si>
    <t>UED.ktoe.CZ.OIS.OIS.PROC_COOL_STEAM.STEAM.OTHER</t>
  </si>
  <si>
    <t>UED.ktoe.CZ.OIS.OIS.PROC_COOL_STEAM.STEAM.NG_BIOGAS</t>
  </si>
  <si>
    <t>UED.ktoe.CZ.OIS.OIS.PROC_COOL_STEAM.STEAM.DERIVED</t>
  </si>
  <si>
    <t>UED.ktoe.CZ.OIS.OIS.PROC_COOL_STEAM.STEAM.BIOMASS_WASTE</t>
  </si>
  <si>
    <t>UED.ktoe.CZ.OIS.OIS.PROC_COOL_STEAM.STEAM.STEAM_DISTR</t>
  </si>
  <si>
    <t>UED.ktoe.CZ.OIS.OIS.PROC_COOL_ELEC.ELEC.ELEC</t>
  </si>
  <si>
    <t>UED.ktoe.CZ.OIS.OIS.MOTOR.MECH.DIESEL_LIQBIO</t>
  </si>
  <si>
    <t>UED.ktoe.CZ.OIS.OIS.GENERIC.MECH.ELEC</t>
  </si>
  <si>
    <t>FUEL_EMI.ktCO2.CZ.OIS.OIS.TOTAL.TOTAL.TOTAL</t>
  </si>
  <si>
    <t>FUEL_EMI.ktCO2.CZ.OIS.OIS.LIGHT.GENERIC.ELEC</t>
  </si>
  <si>
    <t>FUEL_EMI.ktCO2.CZ.OIS.OIS.AIRCOMP.GENERIC.ELEC</t>
  </si>
  <si>
    <t>FUEL_EMI.ktCO2.CZ.OIS.OIS.MOTOR.GENERIC.ELEC</t>
  </si>
  <si>
    <t>FUEL_EMI.ktCO2.CZ.OIS.OIS.FANS.GENERIC.ELEC</t>
  </si>
  <si>
    <t>FUEL_EMI.ktCO2.CZ.OIS.OIS.LOW_ENTH.TOTAL.TOTAL</t>
  </si>
  <si>
    <t>FUEL_EMI.ktCO2.CZ.OIS.OIS.LOW_ENTH.THERM.DIESEL_LIQBIO</t>
  </si>
  <si>
    <t>FUEL_EMI.ktCO2.CZ.OIS.OIS.LOW_ENTH.THERM.NG_BIOGAS</t>
  </si>
  <si>
    <t>FUEL_EMI.ktCO2.CZ.OIS.OIS.LOW_ENTH.THERM.SOLAR_GEO</t>
  </si>
  <si>
    <t>FUEL_EMI.ktCO2.CZ.OIS.OIS.LOW_ENTH.HP.AMBIENT</t>
  </si>
  <si>
    <t>FUEL_EMI.ktCO2.CZ.OIS.OIS.LOW_ENTH.THERM.ELEC</t>
  </si>
  <si>
    <t>FUEL_EMI.ktCO2.CZ.OIS.OIS.PROCESSING.TOTAL.TOTAL</t>
  </si>
  <si>
    <t>FUEL_EMI.ktCO2.CZ.OIS.OIS.PROCESSING.STEAM.SOLIDS</t>
  </si>
  <si>
    <t>FUEL_EMI.ktCO2.CZ.OIS.OIS.PROCESSING.STEAM.RFG</t>
  </si>
  <si>
    <t>FUEL_EMI.ktCO2.CZ.OIS.OIS.PROCESSING.STEAM.LPG</t>
  </si>
  <si>
    <t>FUEL_EMI.ktCO2.CZ.OIS.OIS.PROCESSING.STEAM.DIESEL_LIQBIO</t>
  </si>
  <si>
    <t>FUEL_EMI.ktCO2.CZ.OIS.OIS.PROCESSING.STEAM.RFO</t>
  </si>
  <si>
    <t>FUEL_EMI.ktCO2.CZ.OIS.OIS.PROCESSING.STEAM.OTHER</t>
  </si>
  <si>
    <t>FUEL_EMI.ktCO2.CZ.OIS.OIS.PROCESSING.STEAM.NG_BIOGAS</t>
  </si>
  <si>
    <t>FUEL_EMI.ktCO2.CZ.OIS.OIS.PROCESSING.STEAM.DERIVED</t>
  </si>
  <si>
    <t>FUEL_EMI.ktCO2.CZ.OIS.OIS.PROCESSING.STEAM.BIOMASS_WASTE</t>
  </si>
  <si>
    <t>FUEL_EMI.ktCO2.CZ.OIS.OIS.PROCESSING.STEAM.STEAM_DISTR</t>
  </si>
  <si>
    <t>FUEL_EMI.ktCO2.CZ.OIS.OIS.PROC_HEAT.TOTAL.TOTAL</t>
  </si>
  <si>
    <t>FUEL_EMI.ktCO2.CZ.OIS.OIS.PROC_HEAT.THERM.SOLIDS</t>
  </si>
  <si>
    <t>FUEL_EMI.ktCO2.CZ.OIS.OIS.PROC_HEAT.THERM.LPG</t>
  </si>
  <si>
    <t>FUEL_EMI.ktCO2.CZ.OIS.OIS.PROC_HEAT.THERM.DIESEL_LIQBIO</t>
  </si>
  <si>
    <t>FUEL_EMI.ktCO2.CZ.OIS.OIS.PROC_HEAT.THERM.RFO</t>
  </si>
  <si>
    <t>FUEL_EMI.ktCO2.CZ.OIS.OIS.PROC_HEAT.THERM.NG_BIOGAS</t>
  </si>
  <si>
    <t>FUEL_EMI.ktCO2.CZ.OIS.OIS.PROC_HEAT_ELEC.ELEC.ELEC</t>
  </si>
  <si>
    <t>FUEL_EMI.ktCO2.CZ.OIS.OIS.DRYING.TOTAL.TOTAL</t>
  </si>
  <si>
    <t>FUEL_EMI.ktCO2.CZ.OIS.OIS.DRYING.THERM.SOLIDS</t>
  </si>
  <si>
    <t>FUEL_EMI.ktCO2.CZ.OIS.OIS.DRYING.THERM.LPG</t>
  </si>
  <si>
    <t>FUEL_EMI.ktCO2.CZ.OIS.OIS.DRYING.THERM.DIESEL_LIQBIO</t>
  </si>
  <si>
    <t>FUEL_EMI.ktCO2.CZ.OIS.OIS.DRYING.THERM.RFO</t>
  </si>
  <si>
    <t>FUEL_EMI.ktCO2.CZ.OIS.OIS.DRYING.THERM.NG_BIOGAS</t>
  </si>
  <si>
    <t>FUEL_EMI.ktCO2.CZ.OIS.OIS.DRYING_STEAM.TOTAL.TOTAL</t>
  </si>
  <si>
    <t>FUEL_EMI.ktCO2.CZ.OIS.OIS.DRYING_STEAM.STEAM.SOLIDS</t>
  </si>
  <si>
    <t>FUEL_EMI.ktCO2.CZ.OIS.OIS.DRYING_STEAM.STEAM.RFG</t>
  </si>
  <si>
    <t>FUEL_EMI.ktCO2.CZ.OIS.OIS.DRYING_STEAM.STEAM.LPG</t>
  </si>
  <si>
    <t>FUEL_EMI.ktCO2.CZ.OIS.OIS.DRYING_STEAM.STEAM.DIESEL_LIQBIO</t>
  </si>
  <si>
    <t>FUEL_EMI.ktCO2.CZ.OIS.OIS.DRYING_STEAM.STEAM.RFO</t>
  </si>
  <si>
    <t>FUEL_EMI.ktCO2.CZ.OIS.OIS.DRYING_STEAM.STEAM.OTHER</t>
  </si>
  <si>
    <t>FUEL_EMI.ktCO2.CZ.OIS.OIS.DRYING_STEAM.STEAM.NG_BIOGAS</t>
  </si>
  <si>
    <t>FUEL_EMI.ktCO2.CZ.OIS.OIS.DRYING_STEAM.STEAM.DERIVED</t>
  </si>
  <si>
    <t>FUEL_EMI.ktCO2.CZ.OIS.OIS.DRYING_STEAM.STEAM.BIOMASS_WASTE</t>
  </si>
  <si>
    <t>FUEL_EMI.ktCO2.CZ.OIS.OIS.DRYING_STEAM.STEAM.STEAM_DISTR</t>
  </si>
  <si>
    <t>FUEL_EMI.ktCO2.CZ.OIS.OIS.DRYING_ELEC.ELEC.ELEC</t>
  </si>
  <si>
    <t>FUEL_EMI.ktCO2.CZ.OIS.OIS.PROC_COOL_THERM.THERM.NG_BIOGAS</t>
  </si>
  <si>
    <t>FUEL_EMI.ktCO2.CZ.OIS.OIS.PROC_COOL_STEAM.TOTAL.TOTAL</t>
  </si>
  <si>
    <t>FUEL_EMI.ktCO2.CZ.OIS.OIS.PROC_COOL_STEAM.STEAM.SOLIDS</t>
  </si>
  <si>
    <t>FUEL_EMI.ktCO2.CZ.OIS.OIS.PROC_COOL_STEAM.STEAM.RFG</t>
  </si>
  <si>
    <t>FUEL_EMI.ktCO2.CZ.OIS.OIS.PROC_COOL_STEAM.STEAM.LPG</t>
  </si>
  <si>
    <t>FUEL_EMI.ktCO2.CZ.OIS.OIS.PROC_COOL_STEAM.STEAM.DIESEL_LIQBIO</t>
  </si>
  <si>
    <t>FUEL_EMI.ktCO2.CZ.OIS.OIS.PROC_COOL_STEAM.STEAM.RFO</t>
  </si>
  <si>
    <t>FUEL_EMI.ktCO2.CZ.OIS.OIS.PROC_COOL_STEAM.STEAM.OTHER</t>
  </si>
  <si>
    <t>FUEL_EMI.ktCO2.CZ.OIS.OIS.PROC_COOL_STEAM.STEAM.NG_BIOGAS</t>
  </si>
  <si>
    <t>FUEL_EMI.ktCO2.CZ.OIS.OIS.PROC_COOL_STEAM.STEAM.DERIVED</t>
  </si>
  <si>
    <t>FUEL_EMI.ktCO2.CZ.OIS.OIS.PROC_COOL_STEAM.STEAM.BIOMASS_WASTE</t>
  </si>
  <si>
    <t>FUEL_EMI.ktCO2.CZ.OIS.OIS.PROC_COOL_STEAM.STEAM.STEAM_DISTR</t>
  </si>
  <si>
    <t>FUEL_EMI.ktCO2.CZ.OIS.OIS.PROC_COOL_ELEC.ELEC.ELEC</t>
  </si>
  <si>
    <t>FUEL_EMI.ktCO2.CZ.OIS.OIS.MOTOR.MECH.DIESEL_LIQBIO</t>
  </si>
  <si>
    <t>FUEL_EMI.ktCO2.CZ.OIS.OIS.GENERIC.MECH.ELEC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</si>
</sst>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45432.782997685186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CZ: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32263.439431191437</v>
      </c>
      <c r="C3" s="205">
        <f>ISI!C$3+NFM!C$3+CHI!C$3+NMM!C$3+PPA!C$3+FBT!C$3+TRE!C$3+MAE!C$3+TEL!C$3+WWP!C$3+OIS!C$3</f>
        <v>33469.023334644837</v>
      </c>
      <c r="D3" s="205">
        <f>ISI!D$3+NFM!D$3+CHI!D$3+NMM!D$3+PPA!D$3+FBT!D$3+TRE!D$3+MAE!D$3+TEL!D$3+WWP!D$3+OIS!D$3</f>
        <v>33035.547365328632</v>
      </c>
      <c r="E3" s="205">
        <f>ISI!E$3+NFM!E$3+CHI!E$3+NMM!E$3+PPA!E$3+FBT!E$3+TRE!E$3+MAE!E$3+TEL!E$3+WWP!E$3+OIS!E$3</f>
        <v>33282.194454232507</v>
      </c>
      <c r="F3" s="205">
        <f>ISI!F$3+NFM!F$3+CHI!F$3+NMM!F$3+PPA!F$3+FBT!F$3+TRE!F$3+MAE!F$3+TEL!F$3+WWP!F$3+OIS!F$3</f>
        <v>36427.451548727942</v>
      </c>
      <c r="G3" s="205">
        <f>ISI!G$3+NFM!G$3+CHI!G$3+NMM!G$3+PPA!G$3+FBT!G$3+TRE!G$3+MAE!G$3+TEL!G$3+WWP!G$3+OIS!G$3</f>
        <v>39077.036854431164</v>
      </c>
      <c r="H3" s="205">
        <f>ISI!H$3+NFM!H$3+CHI!H$3+NMM!H$3+PPA!H$3+FBT!H$3+TRE!H$3+MAE!H$3+TEL!H$3+WWP!H$3+OIS!H$3</f>
        <v>42258.744843979388</v>
      </c>
      <c r="I3" s="205">
        <f>ISI!I$3+NFM!I$3+CHI!I$3+NMM!I$3+PPA!I$3+FBT!I$3+TRE!I$3+MAE!I$3+TEL!I$3+WWP!I$3+OIS!I$3</f>
        <v>44520.425503740822</v>
      </c>
      <c r="J3" s="205">
        <f>ISI!J$3+NFM!J$3+CHI!J$3+NMM!J$3+PPA!J$3+FBT!J$3+TRE!J$3+MAE!J$3+TEL!J$3+WWP!J$3+OIS!J$3</f>
        <v>44189.205056949402</v>
      </c>
      <c r="K3" s="205">
        <f>ISI!K$3+NFM!K$3+CHI!K$3+NMM!K$3+PPA!K$3+FBT!K$3+TRE!K$3+MAE!K$3+TEL!K$3+WWP!K$3+OIS!K$3</f>
        <v>40234.396238383386</v>
      </c>
      <c r="L3" s="205">
        <f>ISI!L$3+NFM!L$3+CHI!L$3+NMM!L$3+PPA!L$3+FBT!L$3+TRE!L$3+MAE!L$3+TEL!L$3+WWP!L$3+OIS!L$3</f>
        <v>42582.086766915803</v>
      </c>
      <c r="M3" s="205">
        <f>ISI!M$3+NFM!M$3+CHI!M$3+NMM!M$3+PPA!M$3+FBT!M$3+TRE!M$3+MAE!M$3+TEL!M$3+WWP!M$3+OIS!M$3</f>
        <v>44272.3251895535</v>
      </c>
      <c r="N3" s="205">
        <f>ISI!N$3+NFM!N$3+CHI!N$3+NMM!N$3+PPA!N$3+FBT!N$3+TRE!N$3+MAE!N$3+TEL!N$3+WWP!N$3+OIS!N$3</f>
        <v>42926.57884540876</v>
      </c>
      <c r="O3" s="205">
        <f>ISI!O$3+NFM!O$3+CHI!O$3+NMM!O$3+PPA!O$3+FBT!O$3+TRE!O$3+MAE!O$3+TEL!O$3+WWP!O$3+OIS!O$3</f>
        <v>42443.742010919654</v>
      </c>
      <c r="P3" s="205">
        <f>ISI!P$3+NFM!P$3+CHI!P$3+NMM!P$3+PPA!P$3+FBT!P$3+TRE!P$3+MAE!P$3+TEL!P$3+WWP!P$3+OIS!P$3</f>
        <v>46170.377778231334</v>
      </c>
      <c r="Q3" s="205">
        <f>ISI!Q$3+NFM!Q$3+CHI!Q$3+NMM!Q$3+PPA!Q$3+FBT!Q$3+TRE!Q$3+MAE!Q$3+TEL!Q$3+WWP!Q$3+OIS!Q$3</f>
        <v>48934.3</v>
      </c>
      <c r="R3" s="205">
        <f>ISI!R$3+NFM!R$3+CHI!R$3+NMM!R$3+PPA!R$3+FBT!R$3+TRE!R$3+MAE!R$3+TEL!R$3+WWP!R$3+OIS!R$3</f>
        <v>49789.372530177185</v>
      </c>
      <c r="S3" s="205">
        <f>ISI!S$3+NFM!S$3+CHI!S$3+NMM!S$3+PPA!S$3+FBT!S$3+TRE!S$3+MAE!S$3+TEL!S$3+WWP!S$3+OIS!S$3</f>
        <v>51641.499462050997</v>
      </c>
      <c r="T3" s="205">
        <f>ISI!T$3+NFM!T$3+CHI!T$3+NMM!T$3+PPA!T$3+FBT!T$3+TRE!T$3+MAE!T$3+TEL!T$3+WWP!T$3+OIS!T$3</f>
        <v>51864.942554468034</v>
      </c>
      <c r="U3" s="205">
        <f>ISI!U$3+NFM!U$3+CHI!U$3+NMM!U$3+PPA!U$3+FBT!U$3+TRE!U$3+MAE!U$3+TEL!U$3+WWP!U$3+OIS!U$3</f>
        <v>52959.16172713117</v>
      </c>
      <c r="V3" s="205">
        <f>ISI!V$3+NFM!V$3+CHI!V$3+NMM!V$3+PPA!V$3+FBT!V$3+TRE!V$3+MAE!V$3+TEL!V$3+WWP!V$3+OIS!V$3</f>
        <v>47461.047859112521</v>
      </c>
      <c r="W3" s="205">
        <f>ISI!W$3+NFM!W$3+CHI!W$3+NMM!W$3+PPA!W$3+FBT!W$3+TRE!W$3+MAE!W$3+TEL!W$3+WWP!W$3+OIS!W$3</f>
        <v>48642.962022302476</v>
      </c>
    </row>
    <row r="4" spans="1:23" ht="12" customHeight="1" x14ac:dyDescent="0.25">
      <c r="A4" s="12" t="s">
        <v>16</v>
      </c>
      <c r="B4" s="206">
        <f>ISI!B$3</f>
        <v>1559.2741147274742</v>
      </c>
      <c r="C4" s="206">
        <f>ISI!C$3</f>
        <v>1535.6542583598894</v>
      </c>
      <c r="D4" s="206">
        <f>ISI!D$3</f>
        <v>1376.474592541331</v>
      </c>
      <c r="E4" s="206">
        <f>ISI!E$3</f>
        <v>1373.9813004226869</v>
      </c>
      <c r="F4" s="206">
        <f>ISI!F$3</f>
        <v>1657.4501761582158</v>
      </c>
      <c r="G4" s="206">
        <f>ISI!G$3</f>
        <v>1995.6038621937562</v>
      </c>
      <c r="H4" s="206">
        <f>ISI!H$3</f>
        <v>1986.4261901843729</v>
      </c>
      <c r="I4" s="206">
        <f>ISI!I$3</f>
        <v>1948.5944744886376</v>
      </c>
      <c r="J4" s="206">
        <f>ISI!J$3</f>
        <v>1644.6762737574816</v>
      </c>
      <c r="K4" s="206">
        <f>ISI!K$3</f>
        <v>944.76382979062635</v>
      </c>
      <c r="L4" s="206">
        <f>ISI!L$3</f>
        <v>846.83259973940289</v>
      </c>
      <c r="M4" s="206">
        <f>ISI!M$3</f>
        <v>1094.0948384572159</v>
      </c>
      <c r="N4" s="206">
        <f>ISI!N$3</f>
        <v>922.44745417413549</v>
      </c>
      <c r="O4" s="206">
        <f>ISI!O$3</f>
        <v>1043.4011125103887</v>
      </c>
      <c r="P4" s="206">
        <f>ISI!P$3</f>
        <v>1279.6673216152908</v>
      </c>
      <c r="Q4" s="206">
        <f>ISI!Q$3</f>
        <v>1297.712013487107</v>
      </c>
      <c r="R4" s="206">
        <f>ISI!R$3</f>
        <v>1210.016688199617</v>
      </c>
      <c r="S4" s="206">
        <f>ISI!S$3</f>
        <v>1061.8314842527125</v>
      </c>
      <c r="T4" s="206">
        <f>ISI!T$3</f>
        <v>1157.1705204811474</v>
      </c>
      <c r="U4" s="206">
        <f>ISI!U$3</f>
        <v>979.50971258898119</v>
      </c>
      <c r="V4" s="206">
        <f>ISI!V$3</f>
        <v>740.26489473315314</v>
      </c>
      <c r="W4" s="206">
        <f>ISI!W$3</f>
        <v>604.91736698727073</v>
      </c>
    </row>
    <row r="5" spans="1:23" ht="12" customHeight="1" x14ac:dyDescent="0.25">
      <c r="A5" s="13" t="s">
        <v>20</v>
      </c>
      <c r="B5" s="207">
        <f>NFM!B$3</f>
        <v>60.933208018223468</v>
      </c>
      <c r="C5" s="207">
        <f>NFM!C$3</f>
        <v>44.806381451254538</v>
      </c>
      <c r="D5" s="207">
        <f>NFM!D$3</f>
        <v>68.388265669816519</v>
      </c>
      <c r="E5" s="207">
        <f>NFM!E$3</f>
        <v>57.862138712107928</v>
      </c>
      <c r="F5" s="207">
        <f>NFM!F$3</f>
        <v>69.799794197905626</v>
      </c>
      <c r="G5" s="207">
        <f>NFM!G$3</f>
        <v>105.59174978701549</v>
      </c>
      <c r="H5" s="207">
        <f>NFM!H$3</f>
        <v>109.30683864273465</v>
      </c>
      <c r="I5" s="207">
        <f>NFM!I$3</f>
        <v>122.86720148408403</v>
      </c>
      <c r="J5" s="207">
        <f>NFM!J$3</f>
        <v>119.09138838193712</v>
      </c>
      <c r="K5" s="207">
        <f>NFM!K$3</f>
        <v>137.80848769142639</v>
      </c>
      <c r="L5" s="207">
        <f>NFM!L$3</f>
        <v>156.57560942838512</v>
      </c>
      <c r="M5" s="207">
        <f>NFM!M$3</f>
        <v>160.88333417049358</v>
      </c>
      <c r="N5" s="207">
        <f>NFM!N$3</f>
        <v>192.2367767441134</v>
      </c>
      <c r="O5" s="207">
        <f>NFM!O$3</f>
        <v>176.28992683799987</v>
      </c>
      <c r="P5" s="207">
        <f>NFM!P$3</f>
        <v>184.09576592068063</v>
      </c>
      <c r="Q5" s="207">
        <f>NFM!Q$3</f>
        <v>210.6879865128933</v>
      </c>
      <c r="R5" s="207">
        <f>NFM!R$3</f>
        <v>215.24880243099096</v>
      </c>
      <c r="S5" s="207">
        <f>NFM!S$3</f>
        <v>241.23199372912921</v>
      </c>
      <c r="T5" s="207">
        <f>NFM!T$3</f>
        <v>191.34431327157267</v>
      </c>
      <c r="U5" s="207">
        <f>NFM!U$3</f>
        <v>180.34197230163232</v>
      </c>
      <c r="V5" s="207">
        <f>NFM!V$3</f>
        <v>179.53006728745234</v>
      </c>
      <c r="W5" s="207">
        <f>NFM!W$3</f>
        <v>224.3218885387422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26.90862381697815</v>
      </c>
      <c r="C7" s="206">
        <f>NFM!C$5</f>
        <v>12.433519803072061</v>
      </c>
      <c r="D7" s="206">
        <f>NFM!D$5</f>
        <v>9.8195222920015262</v>
      </c>
      <c r="E7" s="206">
        <f>NFM!E$5</f>
        <v>14.230709353413481</v>
      </c>
      <c r="F7" s="206">
        <f>NFM!F$5</f>
        <v>14.75405186818681</v>
      </c>
      <c r="G7" s="206">
        <f>NFM!G$5</f>
        <v>31.396319675654269</v>
      </c>
      <c r="H7" s="206">
        <f>NFM!H$5</f>
        <v>34.571319571946489</v>
      </c>
      <c r="I7" s="206">
        <f>NFM!I$5</f>
        <v>38.860160445225169</v>
      </c>
      <c r="J7" s="206">
        <f>NFM!J$5</f>
        <v>35.727416514581087</v>
      </c>
      <c r="K7" s="206">
        <f>NFM!K$5</f>
        <v>25</v>
      </c>
      <c r="L7" s="206">
        <f>NFM!L$5</f>
        <v>37</v>
      </c>
      <c r="M7" s="206">
        <f>NFM!M$5</f>
        <v>48.265000251148088</v>
      </c>
      <c r="N7" s="206">
        <f>NFM!N$5</f>
        <v>57.671033023234003</v>
      </c>
      <c r="O7" s="206">
        <f>NFM!O$5</f>
        <v>52.886978051399993</v>
      </c>
      <c r="P7" s="206">
        <f>NFM!P$5</f>
        <v>55.228729776204148</v>
      </c>
      <c r="Q7" s="206">
        <f>NFM!Q$5</f>
        <v>61.791690847487423</v>
      </c>
      <c r="R7" s="206">
        <f>NFM!R$5</f>
        <v>76.42099409552327</v>
      </c>
      <c r="S7" s="206">
        <f>NFM!S$5</f>
        <v>59.358209691502218</v>
      </c>
      <c r="T7" s="206">
        <f>NFM!T$5</f>
        <v>60.563573973052883</v>
      </c>
      <c r="U7" s="206">
        <f>NFM!U$5</f>
        <v>58.969656059143517</v>
      </c>
      <c r="V7" s="206">
        <f>NFM!V$5</f>
        <v>72.261610307324645</v>
      </c>
      <c r="W7" s="206">
        <f>NFM!W$5</f>
        <v>72.799325696481588</v>
      </c>
    </row>
    <row r="8" spans="1:23" ht="12" customHeight="1" x14ac:dyDescent="0.25">
      <c r="A8" s="14" t="s">
        <v>45</v>
      </c>
      <c r="B8" s="206">
        <f>NFM!B$8</f>
        <v>34.024584201245318</v>
      </c>
      <c r="C8" s="206">
        <f>NFM!C$8</f>
        <v>32.372861648182479</v>
      </c>
      <c r="D8" s="206">
        <f>NFM!D$8</f>
        <v>58.568743377814997</v>
      </c>
      <c r="E8" s="206">
        <f>NFM!E$8</f>
        <v>43.631429358694447</v>
      </c>
      <c r="F8" s="206">
        <f>NFM!F$8</f>
        <v>55.045742329718813</v>
      </c>
      <c r="G8" s="206">
        <f>NFM!G$8</f>
        <v>74.195430111361219</v>
      </c>
      <c r="H8" s="206">
        <f>NFM!H$8</f>
        <v>74.735519070788158</v>
      </c>
      <c r="I8" s="206">
        <f>NFM!I$8</f>
        <v>84.007041038858858</v>
      </c>
      <c r="J8" s="206">
        <f>NFM!J$8</f>
        <v>83.363971867356028</v>
      </c>
      <c r="K8" s="206">
        <f>NFM!K$8</f>
        <v>112.80848769142639</v>
      </c>
      <c r="L8" s="206">
        <f>NFM!L$8</f>
        <v>119.57560942838511</v>
      </c>
      <c r="M8" s="206">
        <f>NFM!M$8</f>
        <v>112.6183339193455</v>
      </c>
      <c r="N8" s="206">
        <f>NFM!N$8</f>
        <v>134.5657437208794</v>
      </c>
      <c r="O8" s="206">
        <f>NFM!O$8</f>
        <v>123.40294878659989</v>
      </c>
      <c r="P8" s="206">
        <f>NFM!P$8</f>
        <v>128.86703614447649</v>
      </c>
      <c r="Q8" s="206">
        <f>NFM!Q$8</f>
        <v>148.89629566540589</v>
      </c>
      <c r="R8" s="206">
        <f>NFM!R$8</f>
        <v>138.82780833546769</v>
      </c>
      <c r="S8" s="206">
        <f>NFM!S$8</f>
        <v>181.87378403762699</v>
      </c>
      <c r="T8" s="206">
        <f>NFM!T$8</f>
        <v>130.78073929851979</v>
      </c>
      <c r="U8" s="206">
        <f>NFM!U$8</f>
        <v>121.37231624248879</v>
      </c>
      <c r="V8" s="206">
        <f>NFM!V$8</f>
        <v>107.2684569801277</v>
      </c>
      <c r="W8" s="206">
        <f>NFM!W$8</f>
        <v>151.52256284226061</v>
      </c>
    </row>
    <row r="9" spans="1:23" ht="12" customHeight="1" x14ac:dyDescent="0.25">
      <c r="A9" s="13" t="s">
        <v>21</v>
      </c>
      <c r="B9" s="207">
        <f>CHI!B$3</f>
        <v>1839.9893680643233</v>
      </c>
      <c r="C9" s="207">
        <f>CHI!C$3</f>
        <v>1615.2658817832389</v>
      </c>
      <c r="D9" s="207">
        <f>CHI!D$3</f>
        <v>1463.6914777127904</v>
      </c>
      <c r="E9" s="207">
        <f>CHI!E$3</f>
        <v>1567.6415580191363</v>
      </c>
      <c r="F9" s="207">
        <f>CHI!F$3</f>
        <v>1704.3253712072305</v>
      </c>
      <c r="G9" s="207">
        <f>CHI!G$3</f>
        <v>1785.5293972636509</v>
      </c>
      <c r="H9" s="207">
        <f>CHI!H$3</f>
        <v>1756.4260912120435</v>
      </c>
      <c r="I9" s="207">
        <f>CHI!I$3</f>
        <v>1757.0788550241664</v>
      </c>
      <c r="J9" s="207">
        <f>CHI!J$3</f>
        <v>1743.7081686171673</v>
      </c>
      <c r="K9" s="207">
        <f>CHI!K$3</f>
        <v>1501.8274448997672</v>
      </c>
      <c r="L9" s="207">
        <f>CHI!L$3</f>
        <v>1590.563091157318</v>
      </c>
      <c r="M9" s="207">
        <f>CHI!M$3</f>
        <v>1622.8842766332236</v>
      </c>
      <c r="N9" s="207">
        <f>CHI!N$3</f>
        <v>1750.1937233630379</v>
      </c>
      <c r="O9" s="207">
        <f>CHI!O$3</f>
        <v>1662.0259812324734</v>
      </c>
      <c r="P9" s="207">
        <f>CHI!P$3</f>
        <v>1950.4255362573219</v>
      </c>
      <c r="Q9" s="207">
        <f>CHI!Q$3</f>
        <v>2148.6999999999998</v>
      </c>
      <c r="R9" s="207">
        <f>CHI!R$3</f>
        <v>2064.1099812710213</v>
      </c>
      <c r="S9" s="207">
        <f>CHI!S$3</f>
        <v>2390.4754714132014</v>
      </c>
      <c r="T9" s="207">
        <f>CHI!T$3</f>
        <v>2195.8252366326083</v>
      </c>
      <c r="U9" s="207">
        <f>CHI!U$3</f>
        <v>2318.1548361565397</v>
      </c>
      <c r="V9" s="207">
        <f>CHI!V$3</f>
        <v>2022.6353808935733</v>
      </c>
      <c r="W9" s="207">
        <f>CHI!W$3</f>
        <v>1656.1768324139846</v>
      </c>
    </row>
    <row r="10" spans="1:23" ht="12" customHeight="1" x14ac:dyDescent="0.25">
      <c r="A10" s="14" t="s">
        <v>57</v>
      </c>
      <c r="B10" s="206">
        <f>CHI!B$5</f>
        <v>572.30170245148395</v>
      </c>
      <c r="C10" s="206">
        <f>CHI!C$5</f>
        <v>478.62571965156889</v>
      </c>
      <c r="D10" s="206">
        <f>CHI!D$5</f>
        <v>635.96123859904287</v>
      </c>
      <c r="E10" s="206">
        <f>CHI!E$5</f>
        <v>660.03610828377862</v>
      </c>
      <c r="F10" s="206">
        <f>CHI!F$5</f>
        <v>869.06674709749768</v>
      </c>
      <c r="G10" s="206">
        <f>CHI!G$5</f>
        <v>870.47134434854399</v>
      </c>
      <c r="H10" s="206">
        <f>CHI!H$5</f>
        <v>772.52122825988863</v>
      </c>
      <c r="I10" s="206">
        <f>CHI!I$5</f>
        <v>681.76813467811769</v>
      </c>
      <c r="J10" s="206">
        <f>CHI!J$5</f>
        <v>654.82615191327579</v>
      </c>
      <c r="K10" s="206">
        <f>CHI!K$5</f>
        <v>495.92038464317108</v>
      </c>
      <c r="L10" s="206">
        <f>CHI!L$5</f>
        <v>528.41801972307371</v>
      </c>
      <c r="M10" s="206">
        <f>CHI!M$5</f>
        <v>554.99059168197687</v>
      </c>
      <c r="N10" s="206">
        <f>CHI!N$5</f>
        <v>617.99839483736855</v>
      </c>
      <c r="O10" s="206">
        <f>CHI!O$5</f>
        <v>517.6816730928241</v>
      </c>
      <c r="P10" s="206">
        <f>CHI!P$5</f>
        <v>684.71105787956947</v>
      </c>
      <c r="Q10" s="206">
        <f>CHI!Q$5</f>
        <v>837.74785897858305</v>
      </c>
      <c r="R10" s="206">
        <f>CHI!R$5</f>
        <v>704.64078692613214</v>
      </c>
      <c r="S10" s="206">
        <f>CHI!S$5</f>
        <v>998.11101524314756</v>
      </c>
      <c r="T10" s="206">
        <f>CHI!T$5</f>
        <v>875.17222321693828</v>
      </c>
      <c r="U10" s="206">
        <f>CHI!U$5</f>
        <v>878.65121397756752</v>
      </c>
      <c r="V10" s="206">
        <f>CHI!V$5</f>
        <v>567.24605376970646</v>
      </c>
      <c r="W10" s="206">
        <f>CHI!W$5</f>
        <v>534.8117936307882</v>
      </c>
    </row>
    <row r="11" spans="1:23" ht="12" customHeight="1" x14ac:dyDescent="0.25">
      <c r="A11" s="14" t="s">
        <v>47</v>
      </c>
      <c r="B11" s="206">
        <f>CHI!B$6</f>
        <v>792.90528804622352</v>
      </c>
      <c r="C11" s="206">
        <f>CHI!C$6</f>
        <v>676.75698668298514</v>
      </c>
      <c r="D11" s="206">
        <f>CHI!D$6</f>
        <v>363.55803069027701</v>
      </c>
      <c r="E11" s="206">
        <f>CHI!E$6</f>
        <v>416.59089412860311</v>
      </c>
      <c r="F11" s="206">
        <f>CHI!F$6</f>
        <v>325.51566947145398</v>
      </c>
      <c r="G11" s="206">
        <f>CHI!G$6</f>
        <v>327.97559266612382</v>
      </c>
      <c r="H11" s="206">
        <f>CHI!H$6</f>
        <v>369.61015996224552</v>
      </c>
      <c r="I11" s="206">
        <f>CHI!I$6</f>
        <v>494.65701594755808</v>
      </c>
      <c r="J11" s="206">
        <f>CHI!J$6</f>
        <v>541.69817389203956</v>
      </c>
      <c r="K11" s="206">
        <f>CHI!K$6</f>
        <v>426.86377548731753</v>
      </c>
      <c r="L11" s="206">
        <f>CHI!L$6</f>
        <v>404.95983968584272</v>
      </c>
      <c r="M11" s="206">
        <f>CHI!M$6</f>
        <v>455.48271765401148</v>
      </c>
      <c r="N11" s="206">
        <f>CHI!N$6</f>
        <v>503.07870706112072</v>
      </c>
      <c r="O11" s="206">
        <f>CHI!O$6</f>
        <v>514.03683382856832</v>
      </c>
      <c r="P11" s="206">
        <f>CHI!P$6</f>
        <v>580.46844290619299</v>
      </c>
      <c r="Q11" s="206">
        <f>CHI!Q$6</f>
        <v>651.15214102141704</v>
      </c>
      <c r="R11" s="206">
        <f>CHI!R$6</f>
        <v>711.21118550010431</v>
      </c>
      <c r="S11" s="206">
        <f>CHI!S$6</f>
        <v>716.0587501355875</v>
      </c>
      <c r="T11" s="206">
        <f>CHI!T$6</f>
        <v>704.55751861397573</v>
      </c>
      <c r="U11" s="206">
        <f>CHI!U$6</f>
        <v>740.51274992439312</v>
      </c>
      <c r="V11" s="206">
        <f>CHI!V$6</f>
        <v>702.99129630050049</v>
      </c>
      <c r="W11" s="206">
        <f>CHI!W$6</f>
        <v>411.25749483303969</v>
      </c>
    </row>
    <row r="12" spans="1:23" ht="12" customHeight="1" x14ac:dyDescent="0.25">
      <c r="A12" s="14" t="s">
        <v>48</v>
      </c>
      <c r="B12" s="206">
        <f>CHI!B$7</f>
        <v>474.78237756661582</v>
      </c>
      <c r="C12" s="206">
        <f>CHI!C$7</f>
        <v>459.88317544868488</v>
      </c>
      <c r="D12" s="206">
        <f>CHI!D$7</f>
        <v>464.17220842347041</v>
      </c>
      <c r="E12" s="206">
        <f>CHI!E$7</f>
        <v>491.01455560675458</v>
      </c>
      <c r="F12" s="206">
        <f>CHI!F$7</f>
        <v>509.74295463827877</v>
      </c>
      <c r="G12" s="206">
        <f>CHI!G$7</f>
        <v>587.08246024898312</v>
      </c>
      <c r="H12" s="206">
        <f>CHI!H$7</f>
        <v>614.29470298990941</v>
      </c>
      <c r="I12" s="206">
        <f>CHI!I$7</f>
        <v>580.6537043984905</v>
      </c>
      <c r="J12" s="206">
        <f>CHI!J$7</f>
        <v>547.18384281185183</v>
      </c>
      <c r="K12" s="206">
        <f>CHI!K$7</f>
        <v>579.04328476927878</v>
      </c>
      <c r="L12" s="206">
        <f>CHI!L$7</f>
        <v>657.18523174840152</v>
      </c>
      <c r="M12" s="206">
        <f>CHI!M$7</f>
        <v>612.41096729723529</v>
      </c>
      <c r="N12" s="206">
        <f>CHI!N$7</f>
        <v>629.11662146454864</v>
      </c>
      <c r="O12" s="206">
        <f>CHI!O$7</f>
        <v>630.30747431108114</v>
      </c>
      <c r="P12" s="206">
        <f>CHI!P$7</f>
        <v>685.24603547155948</v>
      </c>
      <c r="Q12" s="206">
        <f>CHI!Q$7</f>
        <v>659.8</v>
      </c>
      <c r="R12" s="206">
        <f>CHI!R$7</f>
        <v>648.25800884478485</v>
      </c>
      <c r="S12" s="206">
        <f>CHI!S$7</f>
        <v>676.30570603446654</v>
      </c>
      <c r="T12" s="206">
        <f>CHI!T$7</f>
        <v>616.09549480169426</v>
      </c>
      <c r="U12" s="206">
        <f>CHI!U$7</f>
        <v>698.9908722545789</v>
      </c>
      <c r="V12" s="206">
        <f>CHI!V$7</f>
        <v>752.3980308233663</v>
      </c>
      <c r="W12" s="206">
        <f>CHI!W$7</f>
        <v>710.1075439501567</v>
      </c>
    </row>
    <row r="13" spans="1:23" ht="12" customHeight="1" x14ac:dyDescent="0.25">
      <c r="A13" s="13" t="s">
        <v>22</v>
      </c>
      <c r="B13" s="207">
        <f>NMM!B$3</f>
        <v>2168.9148780649875</v>
      </c>
      <c r="C13" s="207">
        <f>NMM!C$3</f>
        <v>2205.8957053357954</v>
      </c>
      <c r="D13" s="207">
        <f>NMM!D$3</f>
        <v>1962.9837352776224</v>
      </c>
      <c r="E13" s="207">
        <f>NMM!E$3</f>
        <v>1857.2628954002114</v>
      </c>
      <c r="F13" s="207">
        <f>NMM!F$3</f>
        <v>1919.2105505856309</v>
      </c>
      <c r="G13" s="207">
        <f>NMM!G$3</f>
        <v>1974.7319117465795</v>
      </c>
      <c r="H13" s="207">
        <f>NMM!H$3</f>
        <v>2123.1152851250258</v>
      </c>
      <c r="I13" s="207">
        <f>NMM!I$3</f>
        <v>2169.3407781774849</v>
      </c>
      <c r="J13" s="207">
        <f>NMM!J$3</f>
        <v>2090.1992250185913</v>
      </c>
      <c r="K13" s="207">
        <f>NMM!K$3</f>
        <v>1704.7090687582436</v>
      </c>
      <c r="L13" s="207">
        <f>NMM!L$3</f>
        <v>1605.394203097836</v>
      </c>
      <c r="M13" s="207">
        <f>NMM!M$3</f>
        <v>1721.7775905644482</v>
      </c>
      <c r="N13" s="207">
        <f>NMM!N$3</f>
        <v>1598.9926385122048</v>
      </c>
      <c r="O13" s="207">
        <f>NMM!O$3</f>
        <v>1581.8626819528536</v>
      </c>
      <c r="P13" s="207">
        <f>NMM!P$3</f>
        <v>1713.1661122109513</v>
      </c>
      <c r="Q13" s="207">
        <f>NMM!Q$3</f>
        <v>1876.6</v>
      </c>
      <c r="R13" s="207">
        <f>NMM!R$3</f>
        <v>1781.018032770811</v>
      </c>
      <c r="S13" s="207">
        <f>NMM!S$3</f>
        <v>1825.3458917684361</v>
      </c>
      <c r="T13" s="207">
        <f>NMM!T$3</f>
        <v>1942.3126863733646</v>
      </c>
      <c r="U13" s="207">
        <f>NMM!U$3</f>
        <v>1981.8649506619981</v>
      </c>
      <c r="V13" s="207">
        <f>NMM!V$3</f>
        <v>1806.0090338515679</v>
      </c>
      <c r="W13" s="207">
        <f>NMM!W$3</f>
        <v>1959.1253621175447</v>
      </c>
    </row>
    <row r="14" spans="1:23" ht="12" customHeight="1" x14ac:dyDescent="0.25">
      <c r="A14" s="14" t="s">
        <v>49</v>
      </c>
      <c r="B14" s="206">
        <f>NMM!B$4</f>
        <v>838.10469655844736</v>
      </c>
      <c r="C14" s="206">
        <f>NMM!C$4</f>
        <v>720.15695776267091</v>
      </c>
      <c r="D14" s="206">
        <f>NMM!D$4</f>
        <v>637.84735574202489</v>
      </c>
      <c r="E14" s="206">
        <f>NMM!E$4</f>
        <v>616.14965636069553</v>
      </c>
      <c r="F14" s="206">
        <f>NMM!F$4</f>
        <v>682.6036777332796</v>
      </c>
      <c r="G14" s="206">
        <f>NMM!G$4</f>
        <v>718.39020493611542</v>
      </c>
      <c r="H14" s="206">
        <f>NMM!H$4</f>
        <v>809.20558482000479</v>
      </c>
      <c r="I14" s="206">
        <f>NMM!I$4</f>
        <v>861.44917617134934</v>
      </c>
      <c r="J14" s="206">
        <f>NMM!J$4</f>
        <v>882.17032059836083</v>
      </c>
      <c r="K14" s="206">
        <f>NMM!K$4</f>
        <v>727.69839958666387</v>
      </c>
      <c r="L14" s="206">
        <f>NMM!L$4</f>
        <v>614.63681536041463</v>
      </c>
      <c r="M14" s="206">
        <f>NMM!M$4</f>
        <v>693.44197682391166</v>
      </c>
      <c r="N14" s="206">
        <f>NMM!N$4</f>
        <v>582.83210229834742</v>
      </c>
      <c r="O14" s="206">
        <f>NMM!O$4</f>
        <v>547.42728025141412</v>
      </c>
      <c r="P14" s="206">
        <f>NMM!P$4</f>
        <v>602.53509048341982</v>
      </c>
      <c r="Q14" s="206">
        <f>NMM!Q$4</f>
        <v>670.35749912387234</v>
      </c>
      <c r="R14" s="206">
        <f>NMM!R$4</f>
        <v>639.90846169949339</v>
      </c>
      <c r="S14" s="206">
        <f>NMM!S$4</f>
        <v>647.44656222040248</v>
      </c>
      <c r="T14" s="206">
        <f>NMM!T$4</f>
        <v>721.60876514471977</v>
      </c>
      <c r="U14" s="206">
        <f>NMM!U$4</f>
        <v>767.74596048250987</v>
      </c>
      <c r="V14" s="206">
        <f>NMM!V$4</f>
        <v>756.51567885926238</v>
      </c>
      <c r="W14" s="206">
        <f>NMM!W$4</f>
        <v>875.89563853700156</v>
      </c>
    </row>
    <row r="15" spans="1:23" ht="12" customHeight="1" x14ac:dyDescent="0.25">
      <c r="A15" s="14" t="s">
        <v>50</v>
      </c>
      <c r="B15" s="206">
        <f>NMM!B$5</f>
        <v>775.04793957495917</v>
      </c>
      <c r="C15" s="206">
        <f>NMM!C$5</f>
        <v>932.38507977066683</v>
      </c>
      <c r="D15" s="206">
        <f>NMM!D$5</f>
        <v>718.65704665441649</v>
      </c>
      <c r="E15" s="206">
        <f>NMM!E$5</f>
        <v>676.21310225562388</v>
      </c>
      <c r="F15" s="206">
        <f>NMM!F$5</f>
        <v>564.7306506463276</v>
      </c>
      <c r="G15" s="206">
        <f>NMM!G$5</f>
        <v>579.06931478348872</v>
      </c>
      <c r="H15" s="206">
        <f>NMM!H$5</f>
        <v>556.39597194673229</v>
      </c>
      <c r="I15" s="206">
        <f>NMM!I$5</f>
        <v>634.79920052359478</v>
      </c>
      <c r="J15" s="206">
        <f>NMM!J$5</f>
        <v>562.84303849876562</v>
      </c>
      <c r="K15" s="206">
        <f>NMM!K$5</f>
        <v>459.56162377035531</v>
      </c>
      <c r="L15" s="206">
        <f>NMM!L$5</f>
        <v>445.89560907411521</v>
      </c>
      <c r="M15" s="206">
        <f>NMM!M$5</f>
        <v>454.39998694631089</v>
      </c>
      <c r="N15" s="206">
        <f>NMM!N$5</f>
        <v>420.21371869216603</v>
      </c>
      <c r="O15" s="206">
        <f>NMM!O$5</f>
        <v>424.07995511492652</v>
      </c>
      <c r="P15" s="206">
        <f>NMM!P$5</f>
        <v>460.63646857957872</v>
      </c>
      <c r="Q15" s="206">
        <f>NMM!Q$5</f>
        <v>492.15522243177992</v>
      </c>
      <c r="R15" s="206">
        <f>NMM!R$5</f>
        <v>481.79885127349939</v>
      </c>
      <c r="S15" s="206">
        <f>NMM!S$5</f>
        <v>497.48371860496792</v>
      </c>
      <c r="T15" s="206">
        <f>NMM!T$5</f>
        <v>553.35274194386784</v>
      </c>
      <c r="U15" s="206">
        <f>NMM!U$5</f>
        <v>666.62126309380835</v>
      </c>
      <c r="V15" s="206">
        <f>NMM!V$5</f>
        <v>530.47513082536125</v>
      </c>
      <c r="W15" s="206">
        <f>NMM!W$5</f>
        <v>574.54524800857416</v>
      </c>
    </row>
    <row r="16" spans="1:23" ht="12" customHeight="1" x14ac:dyDescent="0.25">
      <c r="A16" s="14" t="s">
        <v>58</v>
      </c>
      <c r="B16" s="206">
        <f>NMM!B$6</f>
        <v>555.762241931581</v>
      </c>
      <c r="C16" s="206">
        <f>NMM!C$6</f>
        <v>553.35366780245749</v>
      </c>
      <c r="D16" s="206">
        <f>NMM!D$6</f>
        <v>606.47933288118088</v>
      </c>
      <c r="E16" s="206">
        <f>NMM!E$6</f>
        <v>564.90013678389209</v>
      </c>
      <c r="F16" s="206">
        <f>NMM!F$6</f>
        <v>671.87622220602384</v>
      </c>
      <c r="G16" s="206">
        <f>NMM!G$6</f>
        <v>677.27239202697558</v>
      </c>
      <c r="H16" s="206">
        <f>NMM!H$6</f>
        <v>757.51372835828874</v>
      </c>
      <c r="I16" s="206">
        <f>NMM!I$6</f>
        <v>673.09240148254082</v>
      </c>
      <c r="J16" s="206">
        <f>NMM!J$6</f>
        <v>645.18586592146482</v>
      </c>
      <c r="K16" s="206">
        <f>NMM!K$6</f>
        <v>517.44904540122445</v>
      </c>
      <c r="L16" s="206">
        <f>NMM!L$6</f>
        <v>544.86177866330615</v>
      </c>
      <c r="M16" s="206">
        <f>NMM!M$6</f>
        <v>573.93562679422575</v>
      </c>
      <c r="N16" s="206">
        <f>NMM!N$6</f>
        <v>595.9468175216914</v>
      </c>
      <c r="O16" s="206">
        <f>NMM!O$6</f>
        <v>610.35544658651281</v>
      </c>
      <c r="P16" s="206">
        <f>NMM!P$6</f>
        <v>649.99455314795262</v>
      </c>
      <c r="Q16" s="206">
        <f>NMM!Q$6</f>
        <v>714.08727844434759</v>
      </c>
      <c r="R16" s="206">
        <f>NMM!R$6</f>
        <v>659.31071979781814</v>
      </c>
      <c r="S16" s="206">
        <f>NMM!S$6</f>
        <v>680.41561094306576</v>
      </c>
      <c r="T16" s="206">
        <f>NMM!T$6</f>
        <v>667.35117928477712</v>
      </c>
      <c r="U16" s="206">
        <f>NMM!U$6</f>
        <v>547.49772708567991</v>
      </c>
      <c r="V16" s="206">
        <f>NMM!V$6</f>
        <v>519.01822416694426</v>
      </c>
      <c r="W16" s="206">
        <f>NMM!W$6</f>
        <v>508.68447557196902</v>
      </c>
    </row>
    <row r="17" spans="1:23" ht="12" customHeight="1" x14ac:dyDescent="0.25">
      <c r="A17" s="13" t="s">
        <v>23</v>
      </c>
      <c r="B17" s="207">
        <f>PPA!B$3</f>
        <v>953.8839790019274</v>
      </c>
      <c r="C17" s="207">
        <f>PPA!C$3</f>
        <v>977.87597227686842</v>
      </c>
      <c r="D17" s="207">
        <f>PPA!D$3</f>
        <v>1021.953369121064</v>
      </c>
      <c r="E17" s="207">
        <f>PPA!E$3</f>
        <v>944.3525872116661</v>
      </c>
      <c r="F17" s="207">
        <f>PPA!F$3</f>
        <v>1117.5083332235413</v>
      </c>
      <c r="G17" s="207">
        <f>PPA!G$3</f>
        <v>1122.7659312214967</v>
      </c>
      <c r="H17" s="207">
        <f>PPA!H$3</f>
        <v>1218.4521451376104</v>
      </c>
      <c r="I17" s="207">
        <f>PPA!I$3</f>
        <v>1309.3950696298909</v>
      </c>
      <c r="J17" s="207">
        <f>PPA!J$3</f>
        <v>1221.5742299111514</v>
      </c>
      <c r="K17" s="207">
        <f>PPA!K$3</f>
        <v>1091.9360847370592</v>
      </c>
      <c r="L17" s="207">
        <f>PPA!L$3</f>
        <v>1191.0070423226898</v>
      </c>
      <c r="M17" s="207">
        <f>PPA!M$3</f>
        <v>1106.2073983303974</v>
      </c>
      <c r="N17" s="207">
        <f>PPA!N$3</f>
        <v>1011.9139868268117</v>
      </c>
      <c r="O17" s="207">
        <f>PPA!O$3</f>
        <v>987.32646974306135</v>
      </c>
      <c r="P17" s="207">
        <f>PPA!P$3</f>
        <v>1092.8220095107863</v>
      </c>
      <c r="Q17" s="207">
        <f>PPA!Q$3</f>
        <v>1210</v>
      </c>
      <c r="R17" s="207">
        <f>PPA!R$3</f>
        <v>1250.2328865180768</v>
      </c>
      <c r="S17" s="207">
        <f>PPA!S$3</f>
        <v>1293.9089073028936</v>
      </c>
      <c r="T17" s="207">
        <f>PPA!T$3</f>
        <v>1297.0242945796131</v>
      </c>
      <c r="U17" s="207">
        <f>PPA!U$3</f>
        <v>1348.5146981649877</v>
      </c>
      <c r="V17" s="207">
        <f>PPA!V$3</f>
        <v>1288.5080611053784</v>
      </c>
      <c r="W17" s="207">
        <f>PPA!W$3</f>
        <v>1360.9270209135282</v>
      </c>
    </row>
    <row r="18" spans="1:23" ht="12" customHeight="1" x14ac:dyDescent="0.25">
      <c r="A18" s="14" t="s">
        <v>52</v>
      </c>
      <c r="B18" s="206">
        <f>PPA!B$5</f>
        <v>53.106224025314532</v>
      </c>
      <c r="C18" s="206">
        <f>PPA!C$5</f>
        <v>56.090470948056542</v>
      </c>
      <c r="D18" s="206">
        <f>PPA!D$5</f>
        <v>53.230135769171042</v>
      </c>
      <c r="E18" s="206">
        <f>PPA!E$5</f>
        <v>46.719163238412257</v>
      </c>
      <c r="F18" s="206">
        <f>PPA!F$5</f>
        <v>57.133290309053173</v>
      </c>
      <c r="G18" s="206">
        <f>PPA!G$5</f>
        <v>56.389022395857722</v>
      </c>
      <c r="H18" s="206">
        <f>PPA!H$5</f>
        <v>55.207463386749737</v>
      </c>
      <c r="I18" s="206">
        <f>PPA!I$5</f>
        <v>57.76577357957818</v>
      </c>
      <c r="J18" s="206">
        <f>PPA!J$5</f>
        <v>48.529691388266457</v>
      </c>
      <c r="K18" s="206">
        <f>PPA!K$5</f>
        <v>50.826796324452459</v>
      </c>
      <c r="L18" s="206">
        <f>PPA!L$5</f>
        <v>55.978554290243387</v>
      </c>
      <c r="M18" s="206">
        <f>PPA!M$5</f>
        <v>51.99987892528295</v>
      </c>
      <c r="N18" s="206">
        <f>PPA!N$5</f>
        <v>49.4035829707001</v>
      </c>
      <c r="O18" s="206">
        <f>PPA!O$5</f>
        <v>44.1582339091634</v>
      </c>
      <c r="P18" s="206">
        <f>PPA!P$5</f>
        <v>46.671233510759251</v>
      </c>
      <c r="Q18" s="206">
        <f>PPA!Q$5</f>
        <v>50.103131936331472</v>
      </c>
      <c r="R18" s="206">
        <f>PPA!R$5</f>
        <v>51.252143803350123</v>
      </c>
      <c r="S18" s="206">
        <f>PPA!S$5</f>
        <v>51.097714469707462</v>
      </c>
      <c r="T18" s="206">
        <f>PPA!T$5</f>
        <v>43.053065167921538</v>
      </c>
      <c r="U18" s="206">
        <f>PPA!U$5</f>
        <v>62.365167310427431</v>
      </c>
      <c r="V18" s="206">
        <f>PPA!V$5</f>
        <v>65.908173411931884</v>
      </c>
      <c r="W18" s="206">
        <f>PPA!W$5</f>
        <v>69.429111872872085</v>
      </c>
    </row>
    <row r="19" spans="1:23" ht="12" customHeight="1" x14ac:dyDescent="0.25">
      <c r="A19" s="14" t="s">
        <v>59</v>
      </c>
      <c r="B19" s="206">
        <f>PPA!B$6</f>
        <v>541.45155390012906</v>
      </c>
      <c r="C19" s="206">
        <f>PPA!C$6</f>
        <v>572.3711373567769</v>
      </c>
      <c r="D19" s="206">
        <f>PPA!D$6</f>
        <v>531.92596817549156</v>
      </c>
      <c r="E19" s="206">
        <f>PPA!E$6</f>
        <v>484.27587647101768</v>
      </c>
      <c r="F19" s="206">
        <f>PPA!F$6</f>
        <v>589.49850637346742</v>
      </c>
      <c r="G19" s="206">
        <f>PPA!G$6</f>
        <v>587.26930374736935</v>
      </c>
      <c r="H19" s="206">
        <f>PPA!H$6</f>
        <v>614.4343533968256</v>
      </c>
      <c r="I19" s="206">
        <f>PPA!I$6</f>
        <v>614.2564726740909</v>
      </c>
      <c r="J19" s="206">
        <f>PPA!J$6</f>
        <v>526.24818641517015</v>
      </c>
      <c r="K19" s="206">
        <f>PPA!K$6</f>
        <v>486.83467831786169</v>
      </c>
      <c r="L19" s="206">
        <f>PPA!L$6</f>
        <v>525.67604777432598</v>
      </c>
      <c r="M19" s="206">
        <f>PPA!M$6</f>
        <v>498.94980323754157</v>
      </c>
      <c r="N19" s="206">
        <f>PPA!N$6</f>
        <v>480.91412334468163</v>
      </c>
      <c r="O19" s="206">
        <f>PPA!O$6</f>
        <v>479.92543715376831</v>
      </c>
      <c r="P19" s="206">
        <f>PPA!P$6</f>
        <v>558.67195076582914</v>
      </c>
      <c r="Q19" s="206">
        <f>PPA!Q$6</f>
        <v>644.09686806366858</v>
      </c>
      <c r="R19" s="206">
        <f>PPA!R$6</f>
        <v>678.49163199802467</v>
      </c>
      <c r="S19" s="206">
        <f>PPA!S$6</f>
        <v>733.83593848712451</v>
      </c>
      <c r="T19" s="206">
        <f>PPA!T$6</f>
        <v>724.1111941294788</v>
      </c>
      <c r="U19" s="206">
        <f>PPA!U$6</f>
        <v>761.62678031472421</v>
      </c>
      <c r="V19" s="206">
        <f>PPA!V$6</f>
        <v>751.11403903583584</v>
      </c>
      <c r="W19" s="206">
        <f>PPA!W$6</f>
        <v>791.23996229673787</v>
      </c>
    </row>
    <row r="20" spans="1:23" ht="12" customHeight="1" x14ac:dyDescent="0.25">
      <c r="A20" s="14" t="s">
        <v>60</v>
      </c>
      <c r="B20" s="206">
        <f>PPA!B$7</f>
        <v>359.32620107648381</v>
      </c>
      <c r="C20" s="206">
        <f>PPA!C$7</f>
        <v>349.41436397203489</v>
      </c>
      <c r="D20" s="206">
        <f>PPA!D$7</f>
        <v>436.79726517640148</v>
      </c>
      <c r="E20" s="206">
        <f>PPA!E$7</f>
        <v>413.35754750223612</v>
      </c>
      <c r="F20" s="206">
        <f>PPA!F$7</f>
        <v>470.87653654102058</v>
      </c>
      <c r="G20" s="206">
        <f>PPA!G$7</f>
        <v>479.10760507826961</v>
      </c>
      <c r="H20" s="206">
        <f>PPA!H$7</f>
        <v>548.81032835403505</v>
      </c>
      <c r="I20" s="206">
        <f>PPA!I$7</f>
        <v>637.37282337622185</v>
      </c>
      <c r="J20" s="206">
        <f>PPA!J$7</f>
        <v>646.79635210771482</v>
      </c>
      <c r="K20" s="206">
        <f>PPA!K$7</f>
        <v>554.27461009474507</v>
      </c>
      <c r="L20" s="206">
        <f>PPA!L$7</f>
        <v>609.3524402581204</v>
      </c>
      <c r="M20" s="206">
        <f>PPA!M$7</f>
        <v>555.25771616757288</v>
      </c>
      <c r="N20" s="206">
        <f>PPA!N$7</f>
        <v>481.59628051142982</v>
      </c>
      <c r="O20" s="206">
        <f>PPA!O$7</f>
        <v>463.24279868012962</v>
      </c>
      <c r="P20" s="206">
        <f>PPA!P$7</f>
        <v>487.47882523419793</v>
      </c>
      <c r="Q20" s="206">
        <f>PPA!Q$7</f>
        <v>515.79999999999995</v>
      </c>
      <c r="R20" s="206">
        <f>PPA!R$7</f>
        <v>520.48911071670204</v>
      </c>
      <c r="S20" s="206">
        <f>PPA!S$7</f>
        <v>508.97525434606149</v>
      </c>
      <c r="T20" s="206">
        <f>PPA!T$7</f>
        <v>529.86003528221272</v>
      </c>
      <c r="U20" s="206">
        <f>PPA!U$7</f>
        <v>524.52275053983612</v>
      </c>
      <c r="V20" s="206">
        <f>PPA!V$7</f>
        <v>471.48584865761057</v>
      </c>
      <c r="W20" s="206">
        <f>PPA!W$7</f>
        <v>500.25794674391818</v>
      </c>
    </row>
    <row r="21" spans="1:23" ht="12" customHeight="1" x14ac:dyDescent="0.25">
      <c r="A21" s="15" t="s">
        <v>61</v>
      </c>
      <c r="B21" s="208">
        <f>FBT!B$3</f>
        <v>3410.691740314971</v>
      </c>
      <c r="C21" s="208">
        <f>FBT!C$3</f>
        <v>3632.9106261917009</v>
      </c>
      <c r="D21" s="208">
        <f>FBT!D$3</f>
        <v>3558.3420131933881</v>
      </c>
      <c r="E21" s="208">
        <f>FBT!E$3</f>
        <v>3375.0304935895701</v>
      </c>
      <c r="F21" s="208">
        <f>FBT!F$3</f>
        <v>3521.2974796116</v>
      </c>
      <c r="G21" s="208">
        <f>FBT!G$3</f>
        <v>3355.2323431529639</v>
      </c>
      <c r="H21" s="208">
        <f>FBT!H$3</f>
        <v>3306.4948381533868</v>
      </c>
      <c r="I21" s="208">
        <f>FBT!I$3</f>
        <v>3256.9354019995139</v>
      </c>
      <c r="J21" s="208">
        <f>FBT!J$3</f>
        <v>3261.380093154331</v>
      </c>
      <c r="K21" s="208">
        <f>FBT!K$3</f>
        <v>3329.171658997775</v>
      </c>
      <c r="L21" s="208">
        <f>FBT!L$3</f>
        <v>3198.2163377957631</v>
      </c>
      <c r="M21" s="208">
        <f>FBT!M$3</f>
        <v>3212.165888029409</v>
      </c>
      <c r="N21" s="208">
        <f>FBT!N$3</f>
        <v>3188.783417280124</v>
      </c>
      <c r="O21" s="208">
        <f>FBT!O$3</f>
        <v>3080.7875623024411</v>
      </c>
      <c r="P21" s="208">
        <f>FBT!P$3</f>
        <v>3166.6224462722212</v>
      </c>
      <c r="Q21" s="208">
        <f>FBT!Q$3</f>
        <v>3253.8</v>
      </c>
      <c r="R21" s="208">
        <f>FBT!R$3</f>
        <v>3378.0802306311962</v>
      </c>
      <c r="S21" s="208">
        <f>FBT!S$3</f>
        <v>3474.2067611695202</v>
      </c>
      <c r="T21" s="208">
        <f>FBT!T$3</f>
        <v>3537.5343643381002</v>
      </c>
      <c r="U21" s="208">
        <f>FBT!U$3</f>
        <v>3594.9208097110259</v>
      </c>
      <c r="V21" s="208">
        <f>FBT!V$3</f>
        <v>3515.6739016426718</v>
      </c>
      <c r="W21" s="208">
        <f>FBT!W$3</f>
        <v>3450.85122425493</v>
      </c>
    </row>
    <row r="22" spans="1:23" ht="12" customHeight="1" x14ac:dyDescent="0.25">
      <c r="A22" s="12" t="s">
        <v>62</v>
      </c>
      <c r="B22" s="206">
        <f>TRE!B$3</f>
        <v>3475.1478503555049</v>
      </c>
      <c r="C22" s="206">
        <f>TRE!C$3</f>
        <v>3967.343603401835</v>
      </c>
      <c r="D22" s="206">
        <f>TRE!D$3</f>
        <v>3898.458990999653</v>
      </c>
      <c r="E22" s="206">
        <f>TRE!E$3</f>
        <v>3752.8799501260401</v>
      </c>
      <c r="F22" s="206">
        <f>TRE!F$3</f>
        <v>4684.786761702745</v>
      </c>
      <c r="G22" s="206">
        <f>TRE!G$3</f>
        <v>5085.1719462590918</v>
      </c>
      <c r="H22" s="206">
        <f>TRE!H$3</f>
        <v>5647.0368903078452</v>
      </c>
      <c r="I22" s="206">
        <f>TRE!I$3</f>
        <v>6154.2451060448893</v>
      </c>
      <c r="J22" s="206">
        <f>TRE!J$3</f>
        <v>6044.2678774120322</v>
      </c>
      <c r="K22" s="206">
        <f>TRE!K$3</f>
        <v>5450.6187134385164</v>
      </c>
      <c r="L22" s="206">
        <f>TRE!L$3</f>
        <v>6441.9082042568234</v>
      </c>
      <c r="M22" s="206">
        <f>TRE!M$3</f>
        <v>7030.4242934824233</v>
      </c>
      <c r="N22" s="206">
        <f>TRE!N$3</f>
        <v>6780.0271212708258</v>
      </c>
      <c r="O22" s="206">
        <f>TRE!O$3</f>
        <v>6814.5740643486361</v>
      </c>
      <c r="P22" s="206">
        <f>TRE!P$3</f>
        <v>8056.9218523583077</v>
      </c>
      <c r="Q22" s="206">
        <f>TRE!Q$3</f>
        <v>8691.2000000000007</v>
      </c>
      <c r="R22" s="206">
        <f>TRE!R$3</f>
        <v>9562.8597483845024</v>
      </c>
      <c r="S22" s="206">
        <f>TRE!S$3</f>
        <v>9857.018818777251</v>
      </c>
      <c r="T22" s="206">
        <f>TRE!T$3</f>
        <v>9673.6843047881721</v>
      </c>
      <c r="U22" s="206">
        <f>TRE!U$3</f>
        <v>10165.34897925825</v>
      </c>
      <c r="V22" s="206">
        <f>TRE!V$3</f>
        <v>7843.5485780988301</v>
      </c>
      <c r="W22" s="206">
        <f>TRE!W$3</f>
        <v>8057.4625977221312</v>
      </c>
    </row>
    <row r="23" spans="1:23" ht="12" customHeight="1" x14ac:dyDescent="0.25">
      <c r="A23" s="12" t="s">
        <v>63</v>
      </c>
      <c r="B23" s="206">
        <f>MAE!B$3</f>
        <v>6618.2138348062999</v>
      </c>
      <c r="C23" s="206">
        <f>MAE!C$3</f>
        <v>7114.4941133742941</v>
      </c>
      <c r="D23" s="206">
        <f>MAE!D$3</f>
        <v>6907.165558315306</v>
      </c>
      <c r="E23" s="206">
        <f>MAE!E$3</f>
        <v>7136.8552299894291</v>
      </c>
      <c r="F23" s="206">
        <f>MAE!F$3</f>
        <v>8006.7456291748476</v>
      </c>
      <c r="G23" s="206">
        <f>MAE!G$3</f>
        <v>8750.4005916430433</v>
      </c>
      <c r="H23" s="206">
        <f>MAE!H$3</f>
        <v>10259.60709375218</v>
      </c>
      <c r="I23" s="206">
        <f>MAE!I$3</f>
        <v>11333.230341418201</v>
      </c>
      <c r="J23" s="206">
        <f>MAE!J$3</f>
        <v>11100.43445927434</v>
      </c>
      <c r="K23" s="206">
        <f>MAE!K$3</f>
        <v>9576.012646120078</v>
      </c>
      <c r="L23" s="206">
        <f>MAE!L$3</f>
        <v>10558.67128952098</v>
      </c>
      <c r="M23" s="206">
        <f>MAE!M$3</f>
        <v>11804.49184345562</v>
      </c>
      <c r="N23" s="206">
        <f>MAE!N$3</f>
        <v>12090.46881053855</v>
      </c>
      <c r="O23" s="206">
        <f>MAE!O$3</f>
        <v>12213.85467553186</v>
      </c>
      <c r="P23" s="206">
        <f>MAE!P$3</f>
        <v>13157.438210502691</v>
      </c>
      <c r="Q23" s="206">
        <f>MAE!Q$3</f>
        <v>13923.4</v>
      </c>
      <c r="R23" s="206">
        <f>MAE!R$3</f>
        <v>13983.094890224649</v>
      </c>
      <c r="S23" s="206">
        <f>MAE!S$3</f>
        <v>14565.771343362459</v>
      </c>
      <c r="T23" s="206">
        <f>MAE!T$3</f>
        <v>14574.8672439577</v>
      </c>
      <c r="U23" s="206">
        <f>MAE!U$3</f>
        <v>14739.20112870895</v>
      </c>
      <c r="V23" s="206">
        <f>MAE!V$3</f>
        <v>13600.937219806799</v>
      </c>
      <c r="W23" s="206">
        <f>MAE!W$3</f>
        <v>14381.68181277035</v>
      </c>
    </row>
    <row r="24" spans="1:23" ht="12" customHeight="1" x14ac:dyDescent="0.25">
      <c r="A24" s="12" t="s">
        <v>64</v>
      </c>
      <c r="B24" s="206">
        <f>TEL!B$3</f>
        <v>1441.4579041796801</v>
      </c>
      <c r="C24" s="206">
        <f>TEL!C$3</f>
        <v>1461.3661814109739</v>
      </c>
      <c r="D24" s="206">
        <f>TEL!D$3</f>
        <v>1309.056432443982</v>
      </c>
      <c r="E24" s="206">
        <f>TEL!E$3</f>
        <v>1254.7095655002299</v>
      </c>
      <c r="F24" s="206">
        <f>TEL!F$3</f>
        <v>1108.285793336056</v>
      </c>
      <c r="G24" s="206">
        <f>TEL!G$3</f>
        <v>1087.513866633798</v>
      </c>
      <c r="H24" s="206">
        <f>TEL!H$3</f>
        <v>1100.883223415907</v>
      </c>
      <c r="I24" s="206">
        <f>TEL!I$3</f>
        <v>1095.429365937631</v>
      </c>
      <c r="J24" s="206">
        <f>TEL!J$3</f>
        <v>1075.775959920154</v>
      </c>
      <c r="K24" s="206">
        <f>TEL!K$3</f>
        <v>967.18654033971347</v>
      </c>
      <c r="L24" s="206">
        <f>TEL!L$3</f>
        <v>914.12687967155466</v>
      </c>
      <c r="M24" s="206">
        <f>TEL!M$3</f>
        <v>917.3240407444282</v>
      </c>
      <c r="N24" s="206">
        <f>TEL!N$3</f>
        <v>832.13870592793501</v>
      </c>
      <c r="O24" s="206">
        <f>TEL!O$3</f>
        <v>859.40209474925439</v>
      </c>
      <c r="P24" s="206">
        <f>TEL!P$3</f>
        <v>916.2805886074658</v>
      </c>
      <c r="Q24" s="206">
        <f>TEL!Q$3</f>
        <v>919.8</v>
      </c>
      <c r="R24" s="206">
        <f>TEL!R$3</f>
        <v>951.74591345446709</v>
      </c>
      <c r="S24" s="206">
        <f>TEL!S$3</f>
        <v>986.05107684176755</v>
      </c>
      <c r="T24" s="206">
        <f>TEL!T$3</f>
        <v>934.53089880094183</v>
      </c>
      <c r="U24" s="206">
        <f>TEL!U$3</f>
        <v>949.2511119331723</v>
      </c>
      <c r="V24" s="206">
        <f>TEL!V$3</f>
        <v>881.98474057282067</v>
      </c>
      <c r="W24" s="206">
        <f>TEL!W$3</f>
        <v>877.25703400928603</v>
      </c>
    </row>
    <row r="25" spans="1:23" ht="12" customHeight="1" x14ac:dyDescent="0.25">
      <c r="A25" s="12" t="s">
        <v>65</v>
      </c>
      <c r="B25" s="206">
        <f>WWP!B$3</f>
        <v>752.8739451126321</v>
      </c>
      <c r="C25" s="206">
        <f>WWP!C$3</f>
        <v>830.3320117429862</v>
      </c>
      <c r="D25" s="206">
        <f>WWP!D$3</f>
        <v>830.72937531714877</v>
      </c>
      <c r="E25" s="206">
        <f>WWP!E$3</f>
        <v>891.63255902203673</v>
      </c>
      <c r="F25" s="206">
        <f>WWP!F$3</f>
        <v>943.46583048971695</v>
      </c>
      <c r="G25" s="206">
        <f>WWP!G$3</f>
        <v>975.71798348329844</v>
      </c>
      <c r="H25" s="206">
        <f>WWP!H$3</f>
        <v>997.76281140034018</v>
      </c>
      <c r="I25" s="206">
        <f>WWP!I$3</f>
        <v>1030.2134139612899</v>
      </c>
      <c r="J25" s="206">
        <f>WWP!J$3</f>
        <v>1043.974323848292</v>
      </c>
      <c r="K25" s="206">
        <f>WWP!K$3</f>
        <v>849.68636413979198</v>
      </c>
      <c r="L25" s="206">
        <f>WWP!L$3</f>
        <v>820.81855951597538</v>
      </c>
      <c r="M25" s="206">
        <f>WWP!M$3</f>
        <v>820.53687677108064</v>
      </c>
      <c r="N25" s="206">
        <f>WWP!N$3</f>
        <v>819.64354901201091</v>
      </c>
      <c r="O25" s="206">
        <f>WWP!O$3</f>
        <v>786.47231938485322</v>
      </c>
      <c r="P25" s="206">
        <f>WWP!P$3</f>
        <v>850.76637345143581</v>
      </c>
      <c r="Q25" s="206">
        <f>WWP!Q$3</f>
        <v>901.1</v>
      </c>
      <c r="R25" s="206">
        <f>WWP!R$3</f>
        <v>960.96331669624738</v>
      </c>
      <c r="S25" s="206">
        <f>WWP!S$3</f>
        <v>1012.665395722834</v>
      </c>
      <c r="T25" s="206">
        <f>WWP!T$3</f>
        <v>1096.0768686588281</v>
      </c>
      <c r="U25" s="206">
        <f>WWP!U$3</f>
        <v>1108.836104921756</v>
      </c>
      <c r="V25" s="206">
        <f>WWP!V$3</f>
        <v>1056.4869482837371</v>
      </c>
      <c r="W25" s="206">
        <f>WWP!W$3</f>
        <v>1114.5680384142231</v>
      </c>
    </row>
    <row r="26" spans="1:23" ht="12" customHeight="1" x14ac:dyDescent="0.25">
      <c r="A26" s="16" t="s">
        <v>66</v>
      </c>
      <c r="B26" s="209">
        <f>OIS!B$3</f>
        <v>9982.0586085454179</v>
      </c>
      <c r="C26" s="209">
        <f>OIS!C$3</f>
        <v>10083.078599316001</v>
      </c>
      <c r="D26" s="209">
        <f>OIS!D$3</f>
        <v>10638.303554736531</v>
      </c>
      <c r="E26" s="209">
        <f>OIS!E$3</f>
        <v>11069.98617623939</v>
      </c>
      <c r="F26" s="209">
        <f>OIS!F$3</f>
        <v>11694.575829040459</v>
      </c>
      <c r="G26" s="209">
        <f>OIS!G$3</f>
        <v>12838.777271046471</v>
      </c>
      <c r="H26" s="209">
        <f>OIS!H$3</f>
        <v>13753.233436647941</v>
      </c>
      <c r="I26" s="209">
        <f>OIS!I$3</f>
        <v>14343.095495575029</v>
      </c>
      <c r="J26" s="209">
        <f>OIS!J$3</f>
        <v>14844.12305765392</v>
      </c>
      <c r="K26" s="209">
        <f>OIS!K$3</f>
        <v>14680.67539947039</v>
      </c>
      <c r="L26" s="209">
        <f>OIS!L$3</f>
        <v>15257.972950409079</v>
      </c>
      <c r="M26" s="209">
        <f>OIS!M$3</f>
        <v>14781.534808914759</v>
      </c>
      <c r="N26" s="209">
        <f>OIS!N$3</f>
        <v>13739.73266175901</v>
      </c>
      <c r="O26" s="209">
        <f>OIS!O$3</f>
        <v>13237.74512232583</v>
      </c>
      <c r="P26" s="209">
        <f>OIS!P$3</f>
        <v>13802.171561524179</v>
      </c>
      <c r="Q26" s="209">
        <f>OIS!Q$3</f>
        <v>14501.3</v>
      </c>
      <c r="R26" s="209">
        <f>OIS!R$3</f>
        <v>14432.002039595611</v>
      </c>
      <c r="S26" s="209">
        <f>OIS!S$3</f>
        <v>14932.99231771079</v>
      </c>
      <c r="T26" s="209">
        <f>OIS!T$3</f>
        <v>15264.571822585989</v>
      </c>
      <c r="U26" s="209">
        <f>OIS!U$3</f>
        <v>15593.21742272387</v>
      </c>
      <c r="V26" s="209">
        <f>OIS!V$3</f>
        <v>14525.46903283653</v>
      </c>
      <c r="W26" s="209">
        <f>OIS!W$3</f>
        <v>14955.672844160479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9195.5033533963851</v>
      </c>
      <c r="C29" s="210">
        <f>ISI!C25+NFM!C43+CHI!C32+NMM!C31+PPA!C32+FBT!C12+TRE!C12+MAE!C12+TEL!C12+WWP!C12+OIS!C12</f>
        <v>8912.4468615649166</v>
      </c>
      <c r="D29" s="210">
        <f>ISI!D25+NFM!D43+CHI!D32+NMM!D31+PPA!D32+FBT!D12+TRE!D12+MAE!D12+TEL!D12+WWP!D12+OIS!D12</f>
        <v>8622.7818572656925</v>
      </c>
      <c r="E29" s="210">
        <f>ISI!E25+NFM!E43+CHI!E32+NMM!E31+PPA!E32+FBT!E12+TRE!E12+MAE!E12+TEL!E12+WWP!E12+OIS!E12</f>
        <v>8509.4115219260548</v>
      </c>
      <c r="F29" s="210">
        <f>ISI!F25+NFM!F43+CHI!F32+NMM!F31+PPA!F32+FBT!F12+TRE!F12+MAE!F12+TEL!F12+WWP!F12+OIS!F12</f>
        <v>8796.7815133276017</v>
      </c>
      <c r="G29" s="210">
        <f>ISI!G25+NFM!G43+CHI!G32+NMM!G31+PPA!G32+FBT!G12+TRE!G12+MAE!G12+TEL!G12+WWP!G12+OIS!G12</f>
        <v>8685.3693035253636</v>
      </c>
      <c r="H29" s="210">
        <f>ISI!H25+NFM!H43+CHI!H32+NMM!H31+PPA!H32+FBT!H12+TRE!H12+MAE!H12+TEL!H12+WWP!H12+OIS!H12</f>
        <v>8627.3216680997411</v>
      </c>
      <c r="I29" s="210">
        <f>ISI!I25+NFM!I43+CHI!I32+NMM!I31+PPA!I32+FBT!I12+TRE!I12+MAE!I12+TEL!I12+WWP!I12+OIS!I12</f>
        <v>8303.8981943250219</v>
      </c>
      <c r="J29" s="210">
        <f>ISI!J25+NFM!J43+CHI!J32+NMM!J31+PPA!J32+FBT!J12+TRE!J12+MAE!J12+TEL!J12+WWP!J12+OIS!J12</f>
        <v>7946.5230438521048</v>
      </c>
      <c r="K29" s="210">
        <f>ISI!K25+NFM!K43+CHI!K32+NMM!K31+PPA!K32+FBT!K12+TRE!K12+MAE!K12+TEL!K12+WWP!K12+OIS!K12</f>
        <v>7355.3630266552009</v>
      </c>
      <c r="L29" s="210">
        <f>ISI!L25+NFM!L43+CHI!L32+NMM!L31+PPA!L32+FBT!L12+TRE!L12+MAE!L12+TEL!L12+WWP!L12+OIS!L12</f>
        <v>6888.6980223559749</v>
      </c>
      <c r="M29" s="210">
        <f>ISI!M25+NFM!M43+CHI!M32+NMM!M31+PPA!M32+FBT!M12+TRE!M12+MAE!M12+TEL!M12+WWP!M12+OIS!M12</f>
        <v>6771.9880481513337</v>
      </c>
      <c r="N29" s="210">
        <f>ISI!N25+NFM!N43+CHI!N32+NMM!N31+PPA!N32+FBT!N12+TRE!N12+MAE!N12+TEL!N12+WWP!N12+OIS!N12</f>
        <v>6726.2994840928641</v>
      </c>
      <c r="O29" s="210">
        <f>ISI!O25+NFM!O43+CHI!O32+NMM!O31+PPA!O32+FBT!O12+TRE!O12+MAE!O12+TEL!O12+WWP!O12+OIS!O12</f>
        <v>6426.7440240756659</v>
      </c>
      <c r="P29" s="210">
        <f>ISI!P25+NFM!P43+CHI!P32+NMM!P31+PPA!P32+FBT!P12+TRE!P12+MAE!P12+TEL!P12+WWP!P12+OIS!P12</f>
        <v>6331.7553740326721</v>
      </c>
      <c r="Q29" s="210">
        <f>ISI!Q25+NFM!Q43+CHI!Q32+NMM!Q31+PPA!Q32+FBT!Q12+TRE!Q12+MAE!Q12+TEL!Q12+WWP!Q12+OIS!Q12</f>
        <v>6477.9404127257085</v>
      </c>
      <c r="R29" s="210">
        <f>ISI!R25+NFM!R43+CHI!R32+NMM!R31+PPA!R32+FBT!R12+TRE!R12+MAE!R12+TEL!R12+WWP!R12+OIS!R12</f>
        <v>6412.0907136715387</v>
      </c>
      <c r="S29" s="210">
        <f>ISI!S25+NFM!S43+CHI!S32+NMM!S31+PPA!S32+FBT!S12+TRE!S12+MAE!S12+TEL!S12+WWP!S12+OIS!S12</f>
        <v>6734.1215821152191</v>
      </c>
      <c r="T29" s="210">
        <f>ISI!T25+NFM!T43+CHI!T32+NMM!T31+PPA!T32+FBT!T12+TRE!T12+MAE!T12+TEL!T12+WWP!T12+OIS!T12</f>
        <v>6699.1060189165955</v>
      </c>
      <c r="U29" s="210">
        <f>ISI!U25+NFM!U43+CHI!U32+NMM!U31+PPA!U32+FBT!U12+TRE!U12+MAE!U12+TEL!U12+WWP!U12+OIS!U12</f>
        <v>6618.6188306104905</v>
      </c>
      <c r="V29" s="210">
        <f>ISI!V25+NFM!V43+CHI!V32+NMM!V31+PPA!V32+FBT!V12+TRE!V12+MAE!V12+TEL!V12+WWP!V12+OIS!V12</f>
        <v>6567.0692175408421</v>
      </c>
      <c r="W29" s="210">
        <f>ISI!W25+NFM!W43+CHI!W32+NMM!W31+PPA!W32+FBT!W12+TRE!W12+MAE!W12+TEL!W12+WWP!W12+OIS!W12</f>
        <v>7013.2708512467771</v>
      </c>
    </row>
    <row r="30" spans="1:23" ht="12" customHeight="1" x14ac:dyDescent="0.25">
      <c r="A30" s="17" t="s">
        <v>30</v>
      </c>
      <c r="B30" s="211">
        <f t="shared" ref="B30:W30" si="0">B31+B32</f>
        <v>2747.3828030954423</v>
      </c>
      <c r="C30" s="211">
        <f t="shared" si="0"/>
        <v>2227.9966466036117</v>
      </c>
      <c r="D30" s="211">
        <f t="shared" si="0"/>
        <v>2067.4060189165948</v>
      </c>
      <c r="E30" s="211">
        <f t="shared" si="0"/>
        <v>2114.6294067067925</v>
      </c>
      <c r="F30" s="211">
        <f t="shared" si="0"/>
        <v>1992.635253654342</v>
      </c>
      <c r="G30" s="211">
        <f t="shared" si="0"/>
        <v>2077.9916595012896</v>
      </c>
      <c r="H30" s="211">
        <f t="shared" si="0"/>
        <v>2038.8582115219267</v>
      </c>
      <c r="I30" s="211">
        <f t="shared" si="0"/>
        <v>1725.0366294067071</v>
      </c>
      <c r="J30" s="211">
        <f t="shared" si="0"/>
        <v>1561.6564058469471</v>
      </c>
      <c r="K30" s="211">
        <f t="shared" si="0"/>
        <v>1744.7944969905416</v>
      </c>
      <c r="L30" s="211">
        <f t="shared" si="0"/>
        <v>882.30309544282034</v>
      </c>
      <c r="M30" s="211">
        <f t="shared" si="0"/>
        <v>901.3490111779879</v>
      </c>
      <c r="N30" s="211">
        <f t="shared" si="0"/>
        <v>918.07583834909701</v>
      </c>
      <c r="O30" s="211">
        <f t="shared" si="0"/>
        <v>836.8633705932931</v>
      </c>
      <c r="P30" s="211">
        <f t="shared" si="0"/>
        <v>730.37171109200358</v>
      </c>
      <c r="Q30" s="211">
        <f t="shared" si="0"/>
        <v>708.25348237317269</v>
      </c>
      <c r="R30" s="211">
        <f t="shared" si="0"/>
        <v>700.31788478073929</v>
      </c>
      <c r="S30" s="211">
        <f t="shared" si="0"/>
        <v>877.62605331040402</v>
      </c>
      <c r="T30" s="211">
        <f t="shared" si="0"/>
        <v>839.51057609630266</v>
      </c>
      <c r="U30" s="211">
        <f t="shared" si="0"/>
        <v>757.24402407566652</v>
      </c>
      <c r="V30" s="211">
        <f t="shared" si="0"/>
        <v>752.80404127257088</v>
      </c>
      <c r="W30" s="211">
        <f t="shared" si="0"/>
        <v>765.29896818572661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2411.8408426483229</v>
      </c>
      <c r="C31" s="206">
        <f>ISI!C27+NFM!C44+CHI!C33+NMM!C32+PPA!C33+FBT!C13+TRE!C13+MAE!C13+TEL!C13+WWP!C13+OIS!C13</f>
        <v>1775.8224419604476</v>
      </c>
      <c r="D31" s="206">
        <f>ISI!D27+NFM!D44+CHI!D33+NMM!D32+PPA!D33+FBT!D13+TRE!D13+MAE!D13+TEL!D13+WWP!D13+OIS!D13</f>
        <v>1673.5717110920034</v>
      </c>
      <c r="E31" s="206">
        <f>ISI!E27+NFM!E44+CHI!E33+NMM!E32+PPA!E33+FBT!E13+TRE!E13+MAE!E13+TEL!E13+WWP!E13+OIS!E13</f>
        <v>1750.1566638005156</v>
      </c>
      <c r="F31" s="206">
        <f>ISI!F27+NFM!F44+CHI!F33+NMM!F32+PPA!F33+FBT!F13+TRE!F13+MAE!F13+TEL!F13+WWP!F13+OIS!F13</f>
        <v>1760.0729148753223</v>
      </c>
      <c r="G31" s="206">
        <f>ISI!G27+NFM!G44+CHI!G33+NMM!G32+PPA!G33+FBT!G13+TRE!G13+MAE!G13+TEL!G13+WWP!G13+OIS!G13</f>
        <v>1777.2170249355115</v>
      </c>
      <c r="H31" s="206">
        <f>ISI!H27+NFM!H44+CHI!H33+NMM!H32+PPA!H33+FBT!H13+TRE!H13+MAE!H13+TEL!H13+WWP!H13+OIS!H13</f>
        <v>1733.6122098022363</v>
      </c>
      <c r="I31" s="206">
        <f>ISI!I27+NFM!I44+CHI!I33+NMM!I32+PPA!I33+FBT!I13+TRE!I13+MAE!I13+TEL!I13+WWP!I13+OIS!I13</f>
        <v>1458.7235597592435</v>
      </c>
      <c r="J31" s="206">
        <f>ISI!J27+NFM!J44+CHI!J33+NMM!J32+PPA!J33+FBT!J13+TRE!J13+MAE!J13+TEL!J13+WWP!J13+OIS!J13</f>
        <v>1364.7086844368009</v>
      </c>
      <c r="K31" s="206">
        <f>ISI!K27+NFM!K44+CHI!K33+NMM!K32+PPA!K33+FBT!K13+TRE!K13+MAE!K13+TEL!K13+WWP!K13+OIS!K13</f>
        <v>1486.0797076526223</v>
      </c>
      <c r="L31" s="206">
        <f>ISI!L27+NFM!L44+CHI!L33+NMM!L32+PPA!L33+FBT!L13+TRE!L13+MAE!L13+TEL!L13+WWP!L13+OIS!L13</f>
        <v>638.28108340498716</v>
      </c>
      <c r="M31" s="206">
        <f>ISI!M27+NFM!M44+CHI!M33+NMM!M32+PPA!M33+FBT!M13+TRE!M13+MAE!M13+TEL!M13+WWP!M13+OIS!M13</f>
        <v>643.92828890799649</v>
      </c>
      <c r="N31" s="206">
        <f>ISI!N27+NFM!N44+CHI!N33+NMM!N32+PPA!N33+FBT!N13+TRE!N13+MAE!N13+TEL!N13+WWP!N13+OIS!N13</f>
        <v>677.22897678417871</v>
      </c>
      <c r="O31" s="206">
        <f>ISI!O27+NFM!O44+CHI!O33+NMM!O32+PPA!O33+FBT!O13+TRE!O13+MAE!O13+TEL!O13+WWP!O13+OIS!O13</f>
        <v>627.46190885640578</v>
      </c>
      <c r="P31" s="206">
        <f>ISI!P27+NFM!P44+CHI!P33+NMM!P32+PPA!P33+FBT!P13+TRE!P13+MAE!P13+TEL!P13+WWP!P13+OIS!P13</f>
        <v>518.99750644883932</v>
      </c>
      <c r="Q31" s="206">
        <f>ISI!Q27+NFM!Q44+CHI!Q33+NMM!Q32+PPA!Q33+FBT!Q13+TRE!Q13+MAE!Q13+TEL!Q13+WWP!Q13+OIS!Q13</f>
        <v>485.26723989681852</v>
      </c>
      <c r="R31" s="206">
        <f>ISI!R27+NFM!R44+CHI!R33+NMM!R32+PPA!R33+FBT!R13+TRE!R13+MAE!R13+TEL!R13+WWP!R13+OIS!R13</f>
        <v>526.38925193465161</v>
      </c>
      <c r="S31" s="206">
        <f>ISI!S27+NFM!S44+CHI!S33+NMM!S32+PPA!S33+FBT!S13+TRE!S13+MAE!S13+TEL!S13+WWP!S13+OIS!S13</f>
        <v>614.87489251934642</v>
      </c>
      <c r="T31" s="206">
        <f>ISI!T27+NFM!T44+CHI!T33+NMM!T32+PPA!T33+FBT!T13+TRE!T13+MAE!T13+TEL!T13+WWP!T13+OIS!T13</f>
        <v>602.05167669819434</v>
      </c>
      <c r="U31" s="206">
        <f>ISI!U27+NFM!U44+CHI!U33+NMM!U32+PPA!U33+FBT!U13+TRE!U13+MAE!U13+TEL!U13+WWP!U13+OIS!U13</f>
        <v>562.19398108340511</v>
      </c>
      <c r="V31" s="206">
        <f>ISI!V27+NFM!V44+CHI!V33+NMM!V32+PPA!V33+FBT!V13+TRE!V13+MAE!V13+TEL!V13+WWP!V13+OIS!V13</f>
        <v>557.79062768701624</v>
      </c>
      <c r="W31" s="206">
        <f>ISI!W27+NFM!W44+CHI!W33+NMM!W32+PPA!W33+FBT!W13+TRE!W13+MAE!W13+TEL!W13+WWP!W13+OIS!W13</f>
        <v>577.24935511607919</v>
      </c>
    </row>
    <row r="32" spans="1:23" ht="12" customHeight="1" x14ac:dyDescent="0.25">
      <c r="A32" s="18" t="s">
        <v>40</v>
      </c>
      <c r="B32" s="206">
        <f>ISI!B28</f>
        <v>335.54196044711949</v>
      </c>
      <c r="C32" s="206">
        <f>ISI!C28</f>
        <v>452.17420464316422</v>
      </c>
      <c r="D32" s="206">
        <f>ISI!D28</f>
        <v>393.83430782459152</v>
      </c>
      <c r="E32" s="206">
        <f>ISI!E28</f>
        <v>364.47274290627689</v>
      </c>
      <c r="F32" s="206">
        <f>ISI!F28</f>
        <v>232.56233877901971</v>
      </c>
      <c r="G32" s="206">
        <f>ISI!G28</f>
        <v>300.77463456577811</v>
      </c>
      <c r="H32" s="206">
        <f>ISI!H28</f>
        <v>305.24600171969041</v>
      </c>
      <c r="I32" s="206">
        <f>ISI!I28</f>
        <v>266.31306964746352</v>
      </c>
      <c r="J32" s="206">
        <f>ISI!J28</f>
        <v>196.94772141014619</v>
      </c>
      <c r="K32" s="206">
        <f>ISI!K28</f>
        <v>258.71478933791923</v>
      </c>
      <c r="L32" s="206">
        <f>ISI!L28</f>
        <v>244.02201203783321</v>
      </c>
      <c r="M32" s="206">
        <f>ISI!M28</f>
        <v>257.42072226999142</v>
      </c>
      <c r="N32" s="206">
        <f>ISI!N28</f>
        <v>240.8468615649183</v>
      </c>
      <c r="O32" s="206">
        <f>ISI!O28</f>
        <v>209.40146173688731</v>
      </c>
      <c r="P32" s="206">
        <f>ISI!P28</f>
        <v>211.37420464316421</v>
      </c>
      <c r="Q32" s="206">
        <f>ISI!Q28</f>
        <v>222.98624247635419</v>
      </c>
      <c r="R32" s="206">
        <f>ISI!R28</f>
        <v>173.92863284608771</v>
      </c>
      <c r="S32" s="206">
        <f>ISI!S28</f>
        <v>262.7511607910576</v>
      </c>
      <c r="T32" s="206">
        <f>ISI!T28</f>
        <v>237.45889939810829</v>
      </c>
      <c r="U32" s="206">
        <f>ISI!U28</f>
        <v>195.05004299226141</v>
      </c>
      <c r="V32" s="206">
        <f>ISI!V28</f>
        <v>195.01341358555459</v>
      </c>
      <c r="W32" s="206">
        <f>ISI!W28</f>
        <v>188.04961306964739</v>
      </c>
    </row>
    <row r="33" spans="1:23" ht="12" customHeight="1" x14ac:dyDescent="0.25">
      <c r="A33" s="19" t="s">
        <v>31</v>
      </c>
      <c r="B33" s="207">
        <f t="shared" ref="B33:W33" si="1">SUM(B34:B38)</f>
        <v>684.74952708512467</v>
      </c>
      <c r="C33" s="207">
        <f t="shared" si="1"/>
        <v>700.01762682717106</v>
      </c>
      <c r="D33" s="207">
        <f t="shared" si="1"/>
        <v>622.33473774720539</v>
      </c>
      <c r="E33" s="207">
        <f t="shared" si="1"/>
        <v>533.84995700773857</v>
      </c>
      <c r="F33" s="207">
        <f t="shared" si="1"/>
        <v>738.96018916595006</v>
      </c>
      <c r="G33" s="207">
        <f t="shared" si="1"/>
        <v>542.36749785038694</v>
      </c>
      <c r="H33" s="207">
        <f t="shared" si="1"/>
        <v>413.06526225279447</v>
      </c>
      <c r="I33" s="207">
        <f t="shared" si="1"/>
        <v>421.37300085984526</v>
      </c>
      <c r="J33" s="207">
        <f t="shared" si="1"/>
        <v>369.40352536543418</v>
      </c>
      <c r="K33" s="207">
        <f t="shared" si="1"/>
        <v>363.9280309544281</v>
      </c>
      <c r="L33" s="207">
        <f t="shared" si="1"/>
        <v>401.84582975064484</v>
      </c>
      <c r="M33" s="207">
        <f t="shared" si="1"/>
        <v>343.9018056749785</v>
      </c>
      <c r="N33" s="207">
        <f t="shared" si="1"/>
        <v>309.25073086844367</v>
      </c>
      <c r="O33" s="207">
        <f t="shared" si="1"/>
        <v>209.85855546001719</v>
      </c>
      <c r="P33" s="207">
        <f t="shared" si="1"/>
        <v>300.69733447979354</v>
      </c>
      <c r="Q33" s="207">
        <f t="shared" si="1"/>
        <v>305.7741186586415</v>
      </c>
      <c r="R33" s="207">
        <f t="shared" si="1"/>
        <v>146.10859845227859</v>
      </c>
      <c r="S33" s="207">
        <f t="shared" si="1"/>
        <v>128.1571797076526</v>
      </c>
      <c r="T33" s="207">
        <f t="shared" si="1"/>
        <v>157.3194325021496</v>
      </c>
      <c r="U33" s="207">
        <f t="shared" si="1"/>
        <v>141.88030954428203</v>
      </c>
      <c r="V33" s="207">
        <f t="shared" si="1"/>
        <v>187.90335339638864</v>
      </c>
      <c r="W33" s="207">
        <f t="shared" si="1"/>
        <v>215.1529664660361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45.046431642304384</v>
      </c>
      <c r="C35" s="206">
        <f>ISI!C31+NFM!C47+CHI!C36+NMM!C35+PPA!C36+FBT!C16+TRE!C16+MAE!C16+TEL!C16+WWP!C16+OIS!C16</f>
        <v>46.577901977644025</v>
      </c>
      <c r="D35" s="206">
        <f>ISI!D31+NFM!D47+CHI!D36+NMM!D35+PPA!D36+FBT!D16+TRE!D16+MAE!D16+TEL!D16+WWP!D16+OIS!D16</f>
        <v>42.361650902837489</v>
      </c>
      <c r="E35" s="206">
        <f>ISI!E31+NFM!E47+CHI!E36+NMM!E35+PPA!E36+FBT!E16+TRE!E16+MAE!E16+TEL!E16+WWP!E16+OIS!E16</f>
        <v>47.686844368013752</v>
      </c>
      <c r="F35" s="206">
        <f>ISI!F31+NFM!F47+CHI!F36+NMM!F35+PPA!F36+FBT!F16+TRE!F16+MAE!F16+TEL!F16+WWP!F16+OIS!F16</f>
        <v>44.476870163370577</v>
      </c>
      <c r="G35" s="206">
        <f>ISI!G31+NFM!G47+CHI!G36+NMM!G35+PPA!G36+FBT!G16+TRE!G16+MAE!G16+TEL!G16+WWP!G16+OIS!G16</f>
        <v>46.594754944110051</v>
      </c>
      <c r="H35" s="206">
        <f>ISI!H31+NFM!H47+CHI!H36+NMM!H35+PPA!H36+FBT!H16+TRE!H16+MAE!H16+TEL!H16+WWP!H16+OIS!H16</f>
        <v>21.879707652622521</v>
      </c>
      <c r="I35" s="206">
        <f>ISI!I31+NFM!I47+CHI!I36+NMM!I35+PPA!I36+FBT!I16+TRE!I16+MAE!I16+TEL!I16+WWP!I16+OIS!I16</f>
        <v>10.939810834049871</v>
      </c>
      <c r="J35" s="206">
        <f>ISI!J31+NFM!J47+CHI!J36+NMM!J35+PPA!J36+FBT!J16+TRE!J16+MAE!J16+TEL!J16+WWP!J16+OIS!J16</f>
        <v>10.467755803955288</v>
      </c>
      <c r="K35" s="206">
        <f>ISI!K31+NFM!K47+CHI!K36+NMM!K35+PPA!K36+FBT!K16+TRE!K16+MAE!K16+TEL!K16+WWP!K16+OIS!K16</f>
        <v>7.3257953568357692</v>
      </c>
      <c r="L35" s="206">
        <f>ISI!L31+NFM!L47+CHI!L36+NMM!L35+PPA!L36+FBT!L16+TRE!L16+MAE!L16+TEL!L16+WWP!L16+OIS!L16</f>
        <v>7.3268271711092003</v>
      </c>
      <c r="M35" s="206">
        <f>ISI!M31+NFM!M47+CHI!M36+NMM!M35+PPA!M36+FBT!M16+TRE!M16+MAE!M16+TEL!M16+WWP!M16+OIS!M16</f>
        <v>7.3255374032674112</v>
      </c>
      <c r="N35" s="206">
        <f>ISI!N31+NFM!N47+CHI!N36+NMM!N35+PPA!N36+FBT!N16+TRE!N16+MAE!N16+TEL!N16+WWP!N16+OIS!N16</f>
        <v>11.507652622527942</v>
      </c>
      <c r="O35" s="206">
        <f>ISI!O31+NFM!O47+CHI!O36+NMM!O35+PPA!O36+FBT!O16+TRE!O16+MAE!O16+TEL!O16+WWP!O16+OIS!O16</f>
        <v>10.4615649183147</v>
      </c>
      <c r="P35" s="206">
        <f>ISI!P31+NFM!P47+CHI!P36+NMM!P35+PPA!P36+FBT!P16+TRE!P16+MAE!P16+TEL!P16+WWP!P16+OIS!P16</f>
        <v>32.430524505588991</v>
      </c>
      <c r="Q35" s="206">
        <f>ISI!Q31+NFM!Q47+CHI!Q36+NMM!Q35+PPA!Q36+FBT!Q16+TRE!Q16+MAE!Q16+TEL!Q16+WWP!Q16+OIS!Q16</f>
        <v>23.015219260533105</v>
      </c>
      <c r="R35" s="206">
        <f>ISI!R31+NFM!R47+CHI!R36+NMM!R35+PPA!R36+FBT!R16+TRE!R16+MAE!R16+TEL!R16+WWP!R16+OIS!R16</f>
        <v>32.430524505588991</v>
      </c>
      <c r="S35" s="206">
        <f>ISI!S31+NFM!S47+CHI!S36+NMM!S35+PPA!S36+FBT!S16+TRE!S16+MAE!S16+TEL!S16+WWP!S16+OIS!S16</f>
        <v>25.107480653482369</v>
      </c>
      <c r="T35" s="206">
        <f>ISI!T31+NFM!T47+CHI!T36+NMM!T35+PPA!T36+FBT!T16+TRE!T16+MAE!T16+TEL!T16+WWP!T16+OIS!T16</f>
        <v>48.122785898538268</v>
      </c>
      <c r="U35" s="206">
        <f>ISI!U31+NFM!U47+CHI!U36+NMM!U35+PPA!U36+FBT!U16+TRE!U16+MAE!U16+TEL!U16+WWP!U16+OIS!U16</f>
        <v>25.107566638005157</v>
      </c>
      <c r="V35" s="206">
        <f>ISI!V31+NFM!V47+CHI!V36+NMM!V35+PPA!V36+FBT!V16+TRE!V16+MAE!V16+TEL!V16+WWP!V16+OIS!V16</f>
        <v>32.430438521066208</v>
      </c>
      <c r="W35" s="206">
        <f>ISI!W31+NFM!W47+CHI!W36+NMM!W35+PPA!W36+FBT!W16+TRE!W16+MAE!W16+TEL!W16+WWP!W16+OIS!W16</f>
        <v>37.66113499570077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249.81616509028373</v>
      </c>
      <c r="C36" s="206">
        <f>ISI!C32+NFM!C48+CHI!C37+NMM!C36+PPA!C37+FBT!C17+TRE!C17+MAE!C17+TEL!C17+WWP!C17+OIS!C17</f>
        <v>266.33026655202065</v>
      </c>
      <c r="D36" s="206">
        <f>ISI!D32+NFM!D48+CHI!D37+NMM!D36+PPA!D37+FBT!D17+TRE!D17+MAE!D17+TEL!D17+WWP!D17+OIS!D17</f>
        <v>231.39724849527087</v>
      </c>
      <c r="E36" s="206">
        <f>ISI!E32+NFM!E48+CHI!E37+NMM!E36+PPA!E37+FBT!E17+TRE!E17+MAE!E17+TEL!E17+WWP!E17+OIS!E17</f>
        <v>94.137059329320721</v>
      </c>
      <c r="F36" s="206">
        <f>ISI!F32+NFM!F48+CHI!F37+NMM!F36+PPA!F37+FBT!F17+TRE!F17+MAE!F17+TEL!F17+WWP!F17+OIS!F17</f>
        <v>105.01246775580395</v>
      </c>
      <c r="G36" s="206">
        <f>ISI!G32+NFM!G48+CHI!G37+NMM!G36+PPA!G37+FBT!G17+TRE!G17+MAE!G17+TEL!G17+WWP!G17+OIS!G17</f>
        <v>109.8975064488392</v>
      </c>
      <c r="H36" s="206">
        <f>ISI!H32+NFM!H48+CHI!H37+NMM!H36+PPA!H37+FBT!H17+TRE!H17+MAE!H17+TEL!H17+WWP!H17+OIS!H17</f>
        <v>102.17583834909716</v>
      </c>
      <c r="I36" s="206">
        <f>ISI!I32+NFM!I48+CHI!I37+NMM!I36+PPA!I37+FBT!I17+TRE!I17+MAE!I17+TEL!I17+WWP!I17+OIS!I17</f>
        <v>84.74651762682717</v>
      </c>
      <c r="J36" s="206">
        <f>ISI!J32+NFM!J48+CHI!J37+NMM!J36+PPA!J37+FBT!J17+TRE!J17+MAE!J17+TEL!J17+WWP!J17+OIS!J17</f>
        <v>99.321410146173662</v>
      </c>
      <c r="K36" s="206">
        <f>ISI!K32+NFM!K48+CHI!K37+NMM!K36+PPA!K37+FBT!K17+TRE!K17+MAE!K17+TEL!K17+WWP!K17+OIS!K17</f>
        <v>97.514273430782453</v>
      </c>
      <c r="L36" s="206">
        <f>ISI!L32+NFM!L48+CHI!L37+NMM!L36+PPA!L37+FBT!L17+TRE!L17+MAE!L17+TEL!L17+WWP!L17+OIS!L17</f>
        <v>95.596732588134131</v>
      </c>
      <c r="M36" s="206">
        <f>ISI!M32+NFM!M48+CHI!M37+NMM!M36+PPA!M37+FBT!M17+TRE!M17+MAE!M17+TEL!M17+WWP!M17+OIS!M17</f>
        <v>102.66784178847806</v>
      </c>
      <c r="N36" s="206">
        <f>ISI!N32+NFM!N48+CHI!N37+NMM!N36+PPA!N37+FBT!N17+TRE!N17+MAE!N17+TEL!N17+WWP!N17+OIS!N17</f>
        <v>64.640326741186584</v>
      </c>
      <c r="O36" s="206">
        <f>ISI!O32+NFM!O48+CHI!O37+NMM!O36+PPA!O37+FBT!O17+TRE!O17+MAE!O17+TEL!O17+WWP!O17+OIS!O17</f>
        <v>52.332674118658652</v>
      </c>
      <c r="P36" s="206">
        <f>ISI!P32+NFM!P48+CHI!P37+NMM!P36+PPA!P37+FBT!P17+TRE!P17+MAE!P17+TEL!P17+WWP!P17+OIS!P17</f>
        <v>49.287532244196036</v>
      </c>
      <c r="Q36" s="206">
        <f>ISI!Q32+NFM!Q48+CHI!Q37+NMM!Q36+PPA!Q37+FBT!Q17+TRE!Q17+MAE!Q17+TEL!Q17+WWP!Q17+OIS!Q17</f>
        <v>59.489251934651755</v>
      </c>
      <c r="R36" s="206">
        <f>ISI!R32+NFM!R48+CHI!R37+NMM!R36+PPA!R37+FBT!R17+TRE!R17+MAE!R17+TEL!R17+WWP!R17+OIS!R17</f>
        <v>76.950902837489252</v>
      </c>
      <c r="S36" s="206">
        <f>ISI!S32+NFM!S48+CHI!S37+NMM!S36+PPA!S37+FBT!S17+TRE!S17+MAE!S17+TEL!S17+WWP!S17+OIS!S17</f>
        <v>52.316766981943253</v>
      </c>
      <c r="T36" s="206">
        <f>ISI!T32+NFM!T48+CHI!T37+NMM!T36+PPA!T37+FBT!T17+TRE!T17+MAE!T17+TEL!T17+WWP!T17+OIS!T17</f>
        <v>50.248667239896804</v>
      </c>
      <c r="U36" s="206">
        <f>ISI!U32+NFM!U48+CHI!U37+NMM!U36+PPA!U37+FBT!U17+TRE!U17+MAE!U17+TEL!U17+WWP!U17+OIS!U17</f>
        <v>48.222613929492695</v>
      </c>
      <c r="V36" s="206">
        <f>ISI!V32+NFM!V48+CHI!V37+NMM!V36+PPA!V37+FBT!V17+TRE!V17+MAE!V17+TEL!V17+WWP!V17+OIS!V17</f>
        <v>40.088993981083405</v>
      </c>
      <c r="W36" s="206">
        <f>ISI!W32+NFM!W48+CHI!W37+NMM!W36+PPA!W37+FBT!W17+TRE!W17+MAE!W17+TEL!W17+WWP!W17+OIS!W17</f>
        <v>42.322957867583845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343.7776440240757</v>
      </c>
      <c r="C37" s="206">
        <f>ISI!C33+NFM!C49+CHI!C38+NMM!C37+PPA!C38+FBT!C18+TRE!C18+MAE!C18+TEL!C18+WWP!C18+OIS!C18</f>
        <v>318.97196904557177</v>
      </c>
      <c r="D37" s="206">
        <f>ISI!D33+NFM!D49+CHI!D38+NMM!D37+PPA!D38+FBT!D18+TRE!D18+MAE!D18+TEL!D18+WWP!D18+OIS!D18</f>
        <v>278.56552020636281</v>
      </c>
      <c r="E37" s="206">
        <f>ISI!E33+NFM!E49+CHI!E38+NMM!E37+PPA!E38+FBT!E18+TRE!E18+MAE!E18+TEL!E18+WWP!E18+OIS!E18</f>
        <v>271.60378331900256</v>
      </c>
      <c r="F37" s="206">
        <f>ISI!F33+NFM!F49+CHI!F38+NMM!F37+PPA!F38+FBT!F18+TRE!F18+MAE!F18+TEL!F18+WWP!F18+OIS!F18</f>
        <v>445.17540842648322</v>
      </c>
      <c r="G37" s="206">
        <f>ISI!G33+NFM!G49+CHI!G38+NMM!G37+PPA!G38+FBT!G18+TRE!G18+MAE!G18+TEL!G18+WWP!G18+OIS!G18</f>
        <v>382.94505588993985</v>
      </c>
      <c r="H37" s="206">
        <f>ISI!H33+NFM!H49+CHI!H38+NMM!H37+PPA!H38+FBT!H18+TRE!H18+MAE!H18+TEL!H18+WWP!H18+OIS!H18</f>
        <v>214.85520206362852</v>
      </c>
      <c r="I37" s="206">
        <f>ISI!I33+NFM!I49+CHI!I38+NMM!I37+PPA!I38+FBT!I18+TRE!I18+MAE!I18+TEL!I18+WWP!I18+OIS!I18</f>
        <v>234.63619948409286</v>
      </c>
      <c r="J37" s="206">
        <f>ISI!J33+NFM!J49+CHI!J38+NMM!J37+PPA!J38+FBT!J18+TRE!J18+MAE!J18+TEL!J18+WWP!J18+OIS!J18</f>
        <v>165.03138435081686</v>
      </c>
      <c r="K37" s="206">
        <f>ISI!K33+NFM!K49+CHI!K38+NMM!K37+PPA!K38+FBT!K18+TRE!K18+MAE!K18+TEL!K18+WWP!K18+OIS!K18</f>
        <v>132.74402407566635</v>
      </c>
      <c r="L37" s="206">
        <f>ISI!L33+NFM!L49+CHI!L38+NMM!L37+PPA!L38+FBT!L18+TRE!L18+MAE!L18+TEL!L18+WWP!L18+OIS!L18</f>
        <v>122.96732588134134</v>
      </c>
      <c r="M37" s="206">
        <f>ISI!M33+NFM!M49+CHI!M38+NMM!M37+PPA!M38+FBT!M18+TRE!M18+MAE!M18+TEL!M18+WWP!M18+OIS!M18</f>
        <v>70.725795356835775</v>
      </c>
      <c r="N37" s="206">
        <f>ISI!N33+NFM!N49+CHI!N38+NMM!N37+PPA!N38+FBT!N18+TRE!N18+MAE!N18+TEL!N18+WWP!N18+OIS!N18</f>
        <v>51.901117798796207</v>
      </c>
      <c r="O37" s="206">
        <f>ISI!O33+NFM!O49+CHI!O38+NMM!O37+PPA!O38+FBT!O18+TRE!O18+MAE!O18+TEL!O18+WWP!O18+OIS!O18</f>
        <v>40.542132416165089</v>
      </c>
      <c r="P37" s="206">
        <f>ISI!P33+NFM!P49+CHI!P38+NMM!P37+PPA!P38+FBT!P18+TRE!P18+MAE!P18+TEL!P18+WWP!P18+OIS!P18</f>
        <v>25.472828890799654</v>
      </c>
      <c r="Q37" s="206">
        <f>ISI!Q33+NFM!Q49+CHI!Q38+NMM!Q37+PPA!Q38+FBT!Q18+TRE!Q18+MAE!Q18+TEL!Q18+WWP!Q18+OIS!Q18</f>
        <v>16.038349097162506</v>
      </c>
      <c r="R37" s="206">
        <f>ISI!R33+NFM!R49+CHI!R38+NMM!R37+PPA!R38+FBT!R18+TRE!R18+MAE!R18+TEL!R18+WWP!R18+OIS!R18</f>
        <v>27.359673258813412</v>
      </c>
      <c r="S37" s="206">
        <f>ISI!S33+NFM!S49+CHI!S38+NMM!S37+PPA!S38+FBT!S18+TRE!S18+MAE!S18+TEL!S18+WWP!S18+OIS!S18</f>
        <v>22.642476354256232</v>
      </c>
      <c r="T37" s="206">
        <f>ISI!T33+NFM!T49+CHI!T38+NMM!T37+PPA!T38+FBT!T18+TRE!T18+MAE!T18+TEL!T18+WWP!T18+OIS!T18</f>
        <v>20.755546001719686</v>
      </c>
      <c r="U37" s="206">
        <f>ISI!U33+NFM!U49+CHI!U38+NMM!U37+PPA!U38+FBT!U18+TRE!U18+MAE!U18+TEL!U18+WWP!U18+OIS!U18</f>
        <v>8.4908856405846933</v>
      </c>
      <c r="V37" s="206">
        <f>ISI!V33+NFM!V49+CHI!V38+NMM!V37+PPA!V38+FBT!V18+TRE!V18+MAE!V18+TEL!V18+WWP!V18+OIS!V18</f>
        <v>29.247635425623379</v>
      </c>
      <c r="W37" s="206">
        <f>ISI!W33+NFM!W49+CHI!W38+NMM!W37+PPA!W38+FBT!W18+TRE!W18+MAE!W18+TEL!W18+WWP!W18+OIS!W18</f>
        <v>36.794153052450554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46.109286328460875</v>
      </c>
      <c r="C38" s="206">
        <f>ISI!C34+NFM!C50+CHI!C39+NMM!C38+PPA!C39+FBT!C19+TRE!C19+MAE!C19+TEL!C19+WWP!C19+OIS!C19</f>
        <v>68.137489251934639</v>
      </c>
      <c r="D38" s="206">
        <f>ISI!D34+NFM!D50+CHI!D39+NMM!D38+PPA!D39+FBT!D19+TRE!D19+MAE!D19+TEL!D19+WWP!D19+OIS!D19</f>
        <v>70.010318142734292</v>
      </c>
      <c r="E38" s="206">
        <f>ISI!E34+NFM!E50+CHI!E39+NMM!E38+PPA!E39+FBT!E19+TRE!E19+MAE!E19+TEL!E19+WWP!E19+OIS!E19</f>
        <v>120.42226999140149</v>
      </c>
      <c r="F38" s="206">
        <f>ISI!F34+NFM!F50+CHI!F39+NMM!F38+PPA!F39+FBT!F19+TRE!F19+MAE!F19+TEL!F19+WWP!F19+OIS!F19</f>
        <v>144.29544282029232</v>
      </c>
      <c r="G38" s="206">
        <f>ISI!G34+NFM!G50+CHI!G39+NMM!G38+PPA!G39+FBT!G19+TRE!G19+MAE!G19+TEL!G19+WWP!G19+OIS!G19</f>
        <v>2.9301805674978505</v>
      </c>
      <c r="H38" s="206">
        <f>ISI!H34+NFM!H50+CHI!H39+NMM!H38+PPA!H39+FBT!H19+TRE!H19+MAE!H19+TEL!H19+WWP!H19+OIS!H19</f>
        <v>74.154514187446267</v>
      </c>
      <c r="I38" s="206">
        <f>ISI!I34+NFM!I50+CHI!I39+NMM!I38+PPA!I39+FBT!I19+TRE!I19+MAE!I19+TEL!I19+WWP!I19+OIS!I19</f>
        <v>91.050472914875328</v>
      </c>
      <c r="J38" s="206">
        <f>ISI!J34+NFM!J50+CHI!J39+NMM!J38+PPA!J39+FBT!J19+TRE!J19+MAE!J19+TEL!J19+WWP!J19+OIS!J19</f>
        <v>94.582975064488394</v>
      </c>
      <c r="K38" s="206">
        <f>ISI!K34+NFM!K50+CHI!K39+NMM!K38+PPA!K39+FBT!K19+TRE!K19+MAE!K19+TEL!K19+WWP!K19+OIS!K19</f>
        <v>126.34393809114354</v>
      </c>
      <c r="L38" s="206">
        <f>ISI!L34+NFM!L50+CHI!L39+NMM!L38+PPA!L39+FBT!L19+TRE!L19+MAE!L19+TEL!L19+WWP!L19+OIS!L19</f>
        <v>175.95494411006018</v>
      </c>
      <c r="M38" s="206">
        <f>ISI!M34+NFM!M50+CHI!M39+NMM!M38+PPA!M39+FBT!M19+TRE!M19+MAE!M19+TEL!M19+WWP!M19+OIS!M19</f>
        <v>163.18263112639727</v>
      </c>
      <c r="N38" s="206">
        <f>ISI!N34+NFM!N50+CHI!N39+NMM!N38+PPA!N39+FBT!N19+TRE!N19+MAE!N19+TEL!N19+WWP!N19+OIS!N19</f>
        <v>181.20163370593292</v>
      </c>
      <c r="O38" s="206">
        <f>ISI!O34+NFM!O50+CHI!O39+NMM!O38+PPA!O39+FBT!O19+TRE!O19+MAE!O19+TEL!O19+WWP!O19+OIS!O19</f>
        <v>106.52218400687875</v>
      </c>
      <c r="P38" s="206">
        <f>ISI!P34+NFM!P50+CHI!P39+NMM!P38+PPA!P39+FBT!P19+TRE!P19+MAE!P19+TEL!P19+WWP!P19+OIS!P19</f>
        <v>193.50644883920887</v>
      </c>
      <c r="Q38" s="206">
        <f>ISI!Q34+NFM!Q50+CHI!Q39+NMM!Q38+PPA!Q39+FBT!Q19+TRE!Q19+MAE!Q19+TEL!Q19+WWP!Q19+OIS!Q19</f>
        <v>207.23129836629414</v>
      </c>
      <c r="R38" s="206">
        <f>ISI!R34+NFM!R50+CHI!R39+NMM!R38+PPA!R39+FBT!R19+TRE!R19+MAE!R19+TEL!R19+WWP!R19+OIS!R19</f>
        <v>9.3674978503869291</v>
      </c>
      <c r="S38" s="206">
        <f>ISI!S34+NFM!S50+CHI!S39+NMM!S38+PPA!S39+FBT!S19+TRE!S19+MAE!S19+TEL!S19+WWP!S19+OIS!S19</f>
        <v>28.090455717970759</v>
      </c>
      <c r="T38" s="206">
        <f>ISI!T34+NFM!T50+CHI!T39+NMM!T38+PPA!T39+FBT!T19+TRE!T19+MAE!T19+TEL!T19+WWP!T19+OIS!T19</f>
        <v>38.192433361994837</v>
      </c>
      <c r="U38" s="206">
        <f>ISI!U34+NFM!U50+CHI!U39+NMM!U38+PPA!U39+FBT!U19+TRE!U19+MAE!U19+TEL!U19+WWP!U19+OIS!U19</f>
        <v>60.059243336199494</v>
      </c>
      <c r="V38" s="206">
        <f>ISI!V34+NFM!V50+CHI!V39+NMM!V38+PPA!V39+FBT!V19+TRE!V19+MAE!V19+TEL!V19+WWP!V19+OIS!V19</f>
        <v>86.13628546861564</v>
      </c>
      <c r="W38" s="206">
        <f>ISI!W34+NFM!W50+CHI!W39+NMM!W38+PPA!W39+FBT!W19+TRE!W19+MAE!W19+TEL!W19+WWP!W19+OIS!W19</f>
        <v>98.374720550300935</v>
      </c>
    </row>
    <row r="39" spans="1:23" ht="12" customHeight="1" x14ac:dyDescent="0.25">
      <c r="A39" s="19" t="s">
        <v>71</v>
      </c>
      <c r="B39" s="207">
        <f t="shared" ref="B39:W39" si="2">B40+B41</f>
        <v>3177.0946689595871</v>
      </c>
      <c r="C39" s="207">
        <f t="shared" si="2"/>
        <v>3239.5241616509029</v>
      </c>
      <c r="D39" s="207">
        <f t="shared" si="2"/>
        <v>3054.5595872742906</v>
      </c>
      <c r="E39" s="207">
        <f t="shared" si="2"/>
        <v>3030.8206362854685</v>
      </c>
      <c r="F39" s="207">
        <f t="shared" si="2"/>
        <v>2987.2217540842648</v>
      </c>
      <c r="G39" s="207">
        <f t="shared" si="2"/>
        <v>2882.2728288907997</v>
      </c>
      <c r="H39" s="207">
        <f t="shared" si="2"/>
        <v>2933.1732588134128</v>
      </c>
      <c r="I39" s="207">
        <f t="shared" si="2"/>
        <v>2860.0028374892522</v>
      </c>
      <c r="J39" s="207">
        <f t="shared" si="2"/>
        <v>2760.246517626827</v>
      </c>
      <c r="K39" s="207">
        <f t="shared" si="2"/>
        <v>2304.9130696474635</v>
      </c>
      <c r="L39" s="207">
        <f t="shared" si="2"/>
        <v>2552.1447979363711</v>
      </c>
      <c r="M39" s="207">
        <f t="shared" si="2"/>
        <v>2404.9847807394667</v>
      </c>
      <c r="N39" s="207">
        <f t="shared" si="2"/>
        <v>2368.042476354256</v>
      </c>
      <c r="O39" s="207">
        <f t="shared" si="2"/>
        <v>2365.2790197764398</v>
      </c>
      <c r="P39" s="207">
        <f t="shared" si="2"/>
        <v>2229.519002579535</v>
      </c>
      <c r="Q39" s="207">
        <f t="shared" si="2"/>
        <v>2293.5871023215818</v>
      </c>
      <c r="R39" s="207">
        <f t="shared" si="2"/>
        <v>2319.1453998280308</v>
      </c>
      <c r="S39" s="207">
        <f t="shared" si="2"/>
        <v>2420.2243336199481</v>
      </c>
      <c r="T39" s="207">
        <f t="shared" si="2"/>
        <v>2345.3757523645745</v>
      </c>
      <c r="U39" s="207">
        <f t="shared" si="2"/>
        <v>2295.6501289767839</v>
      </c>
      <c r="V39" s="207">
        <f t="shared" si="2"/>
        <v>2299.8161650902834</v>
      </c>
      <c r="W39" s="207">
        <f t="shared" si="2"/>
        <v>2546.2527085124675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2601.6337059329321</v>
      </c>
      <c r="C40" s="206">
        <f>ISI!C36+NFM!C52+CHI!C41+NMM!C40+PPA!C41+FBT!C21+TRE!C21+MAE!C21+TEL!C21+WWP!C21+OIS!C21</f>
        <v>2611.6294067067925</v>
      </c>
      <c r="D40" s="206">
        <f>ISI!D36+NFM!D52+CHI!D41+NMM!D40+PPA!D41+FBT!D21+TRE!D21+MAE!D21+TEL!D21+WWP!D21+OIS!D21</f>
        <v>2581.3628546861564</v>
      </c>
      <c r="E40" s="206">
        <f>ISI!E36+NFM!E52+CHI!E41+NMM!E40+PPA!E41+FBT!E21+TRE!E21+MAE!E21+TEL!E21+WWP!E21+OIS!E21</f>
        <v>2522.3989681857265</v>
      </c>
      <c r="F40" s="206">
        <f>ISI!F36+NFM!F52+CHI!F41+NMM!F40+PPA!F41+FBT!F21+TRE!F21+MAE!F21+TEL!F21+WWP!F21+OIS!F21</f>
        <v>2483.2545141874461</v>
      </c>
      <c r="G40" s="206">
        <f>ISI!G36+NFM!G52+CHI!G41+NMM!G40+PPA!G41+FBT!G21+TRE!G21+MAE!G21+TEL!G21+WWP!G21+OIS!G21</f>
        <v>2418.2287188306104</v>
      </c>
      <c r="H40" s="206">
        <f>ISI!H36+NFM!H52+CHI!H41+NMM!H40+PPA!H41+FBT!H21+TRE!H21+MAE!H21+TEL!H21+WWP!H21+OIS!H21</f>
        <v>2460.8340498710227</v>
      </c>
      <c r="I40" s="206">
        <f>ISI!I36+NFM!I52+CHI!I41+NMM!I40+PPA!I41+FBT!I21+TRE!I21+MAE!I21+TEL!I21+WWP!I21+OIS!I21</f>
        <v>2424.6130696474638</v>
      </c>
      <c r="J40" s="206">
        <f>ISI!J36+NFM!J52+CHI!J41+NMM!J40+PPA!J41+FBT!J21+TRE!J21+MAE!J21+TEL!J21+WWP!J21+OIS!J21</f>
        <v>2242.6053310404127</v>
      </c>
      <c r="K40" s="206">
        <f>ISI!K36+NFM!K52+CHI!K41+NMM!K40+PPA!K41+FBT!K21+TRE!K21+MAE!K21+TEL!K21+WWP!K21+OIS!K21</f>
        <v>1954.3422184006879</v>
      </c>
      <c r="L40" s="206">
        <f>ISI!L36+NFM!L52+CHI!L41+NMM!L40+PPA!L41+FBT!L21+TRE!L21+MAE!L21+TEL!L21+WWP!L21+OIS!L21</f>
        <v>2216.5090283748923</v>
      </c>
      <c r="M40" s="206">
        <f>ISI!M36+NFM!M52+CHI!M41+NMM!M40+PPA!M41+FBT!M21+TRE!M21+MAE!M21+TEL!M21+WWP!M21+OIS!M21</f>
        <v>2064.0154772141013</v>
      </c>
      <c r="N40" s="206">
        <f>ISI!N36+NFM!N52+CHI!N41+NMM!N40+PPA!N41+FBT!N21+TRE!N21+MAE!N21+TEL!N21+WWP!N21+OIS!N21</f>
        <v>2037.2742906276867</v>
      </c>
      <c r="O40" s="206">
        <f>ISI!O36+NFM!O52+CHI!O41+NMM!O40+PPA!O41+FBT!O21+TRE!O21+MAE!O21+TEL!O21+WWP!O21+OIS!O21</f>
        <v>2052.3860705073084</v>
      </c>
      <c r="P40" s="206">
        <f>ISI!P36+NFM!P52+CHI!P41+NMM!P40+PPA!P41+FBT!P21+TRE!P21+MAE!P21+TEL!P21+WWP!P21+OIS!P21</f>
        <v>1905.9544282029231</v>
      </c>
      <c r="Q40" s="206">
        <f>ISI!Q36+NFM!Q52+CHI!Q41+NMM!Q40+PPA!Q41+FBT!Q21+TRE!Q21+MAE!Q21+TEL!Q21+WWP!Q21+OIS!Q21</f>
        <v>1982.2871883061048</v>
      </c>
      <c r="R40" s="206">
        <f>ISI!R36+NFM!R52+CHI!R41+NMM!R40+PPA!R41+FBT!R21+TRE!R21+MAE!R21+TEL!R21+WWP!R21+OIS!R21</f>
        <v>2015.2251074806534</v>
      </c>
      <c r="S40" s="206">
        <f>ISI!S36+NFM!S52+CHI!S41+NMM!S40+PPA!S41+FBT!S21+TRE!S21+MAE!S21+TEL!S21+WWP!S21+OIS!S21</f>
        <v>2140.7996560619085</v>
      </c>
      <c r="T40" s="206">
        <f>ISI!T36+NFM!T52+CHI!T41+NMM!T40+PPA!T41+FBT!T21+TRE!T21+MAE!T21+TEL!T21+WWP!T21+OIS!T21</f>
        <v>2023.730094582975</v>
      </c>
      <c r="U40" s="206">
        <f>ISI!U36+NFM!U52+CHI!U41+NMM!U40+PPA!U41+FBT!U21+TRE!U21+MAE!U21+TEL!U21+WWP!U21+OIS!U21</f>
        <v>2029.4553740326737</v>
      </c>
      <c r="V40" s="206">
        <f>ISI!V36+NFM!V52+CHI!V41+NMM!V40+PPA!V41+FBT!V21+TRE!V21+MAE!V21+TEL!V21+WWP!V21+OIS!V21</f>
        <v>2033.9258813413585</v>
      </c>
      <c r="W40" s="206">
        <f>ISI!W36+NFM!W52+CHI!W41+NMM!W40+PPA!W41+FBT!W21+TRE!W21+MAE!W21+TEL!W21+WWP!W21+OIS!W21</f>
        <v>2231.8931212381767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575.46096302665501</v>
      </c>
      <c r="C41" s="206">
        <f>ISI!C37+NFM!C53+CHI!C42+NMM!C41+PPA!C42+FBT!C22+TRE!C22+MAE!C22+TEL!C22+WWP!C22+OIS!C22</f>
        <v>627.89475494411022</v>
      </c>
      <c r="D41" s="206">
        <f>ISI!D37+NFM!D53+CHI!D42+NMM!D41+PPA!D42+FBT!D22+TRE!D22+MAE!D22+TEL!D22+WWP!D22+OIS!D22</f>
        <v>473.19673258813401</v>
      </c>
      <c r="E41" s="206">
        <f>ISI!E37+NFM!E53+CHI!E42+NMM!E41+PPA!E42+FBT!E22+TRE!E22+MAE!E22+TEL!E22+WWP!E22+OIS!E22</f>
        <v>508.42166809974202</v>
      </c>
      <c r="F41" s="206">
        <f>ISI!F37+NFM!F53+CHI!F42+NMM!F41+PPA!F42+FBT!F22+TRE!F22+MAE!F22+TEL!F22+WWP!F22+OIS!F22</f>
        <v>503.96723989681846</v>
      </c>
      <c r="G41" s="206">
        <f>ISI!G37+NFM!G53+CHI!G42+NMM!G41+PPA!G42+FBT!G22+TRE!G22+MAE!G22+TEL!G22+WWP!G22+OIS!G22</f>
        <v>464.0441100601891</v>
      </c>
      <c r="H41" s="206">
        <f>ISI!H37+NFM!H53+CHI!H42+NMM!H41+PPA!H42+FBT!H22+TRE!H22+MAE!H22+TEL!H22+WWP!H22+OIS!H22</f>
        <v>472.33920894239031</v>
      </c>
      <c r="I41" s="206">
        <f>ISI!I37+NFM!I53+CHI!I42+NMM!I41+PPA!I42+FBT!I22+TRE!I22+MAE!I22+TEL!I22+WWP!I22+OIS!I22</f>
        <v>435.38976784178851</v>
      </c>
      <c r="J41" s="206">
        <f>ISI!J37+NFM!J53+CHI!J42+NMM!J41+PPA!J42+FBT!J22+TRE!J22+MAE!J22+TEL!J22+WWP!J22+OIS!J22</f>
        <v>517.64118658641439</v>
      </c>
      <c r="K41" s="206">
        <f>ISI!K37+NFM!K53+CHI!K42+NMM!K41+PPA!K42+FBT!K22+TRE!K22+MAE!K22+TEL!K22+WWP!K22+OIS!K22</f>
        <v>350.57085124677553</v>
      </c>
      <c r="L41" s="206">
        <f>ISI!L37+NFM!L53+CHI!L42+NMM!L41+PPA!L42+FBT!L22+TRE!L22+MAE!L22+TEL!L22+WWP!L22+OIS!L22</f>
        <v>335.63576956147892</v>
      </c>
      <c r="M41" s="206">
        <f>ISI!M37+NFM!M53+CHI!M42+NMM!M41+PPA!M42+FBT!M22+TRE!M22+MAE!M22+TEL!M22+WWP!M22+OIS!M22</f>
        <v>340.96930352536543</v>
      </c>
      <c r="N41" s="206">
        <f>ISI!N37+NFM!N53+CHI!N42+NMM!N41+PPA!N42+FBT!N22+TRE!N22+MAE!N22+TEL!N22+WWP!N22+OIS!N22</f>
        <v>330.76818572656913</v>
      </c>
      <c r="O41" s="206">
        <f>ISI!O37+NFM!O53+CHI!O42+NMM!O41+PPA!O42+FBT!O22+TRE!O22+MAE!O22+TEL!O22+WWP!O22+OIS!O22</f>
        <v>312.89294926913152</v>
      </c>
      <c r="P41" s="206">
        <f>ISI!P37+NFM!P53+CHI!P42+NMM!P41+PPA!P42+FBT!P22+TRE!P22+MAE!P22+TEL!P22+WWP!P22+OIS!P22</f>
        <v>323.56457437661214</v>
      </c>
      <c r="Q41" s="206">
        <f>ISI!Q37+NFM!Q53+CHI!Q42+NMM!Q41+PPA!Q42+FBT!Q22+TRE!Q22+MAE!Q22+TEL!Q22+WWP!Q22+OIS!Q22</f>
        <v>311.29991401547721</v>
      </c>
      <c r="R41" s="206">
        <f>ISI!R37+NFM!R53+CHI!R42+NMM!R41+PPA!R42+FBT!R22+TRE!R22+MAE!R22+TEL!R22+WWP!R22+OIS!R22</f>
        <v>303.92029234737743</v>
      </c>
      <c r="S41" s="206">
        <f>ISI!S37+NFM!S53+CHI!S42+NMM!S41+PPA!S42+FBT!S22+TRE!S22+MAE!S22+TEL!S22+WWP!S22+OIS!S22</f>
        <v>279.42467755803955</v>
      </c>
      <c r="T41" s="206">
        <f>ISI!T37+NFM!T53+CHI!T42+NMM!T41+PPA!T42+FBT!T22+TRE!T22+MAE!T22+TEL!T22+WWP!T22+OIS!T22</f>
        <v>321.64565778159931</v>
      </c>
      <c r="U41" s="206">
        <f>ISI!U37+NFM!U53+CHI!U42+NMM!U41+PPA!U42+FBT!U22+TRE!U22+MAE!U22+TEL!U22+WWP!U22+OIS!U22</f>
        <v>266.19475494411006</v>
      </c>
      <c r="V41" s="206">
        <f>ISI!V37+NFM!V53+CHI!V42+NMM!V41+PPA!V42+FBT!V22+TRE!V22+MAE!V22+TEL!V22+WWP!V22+OIS!V22</f>
        <v>265.89028374892513</v>
      </c>
      <c r="W41" s="206">
        <f>ISI!W37+NFM!W53+CHI!W42+NMM!W41+PPA!W42+FBT!W22+TRE!W22+MAE!W22+TEL!W22+WWP!W22+OIS!W22</f>
        <v>314.35958727429062</v>
      </c>
    </row>
    <row r="42" spans="1:23" ht="12" customHeight="1" x14ac:dyDescent="0.25">
      <c r="A42" s="19" t="s">
        <v>37</v>
      </c>
      <c r="B42" s="207">
        <f t="shared" ref="B42:W42" si="3">SUM(B43:B48)</f>
        <v>176.78933791917453</v>
      </c>
      <c r="C42" s="207">
        <f t="shared" si="3"/>
        <v>241.55503009458295</v>
      </c>
      <c r="D42" s="207">
        <f t="shared" si="3"/>
        <v>356.70361134995699</v>
      </c>
      <c r="E42" s="207">
        <f t="shared" si="3"/>
        <v>279.47626827171109</v>
      </c>
      <c r="F42" s="207">
        <f t="shared" si="3"/>
        <v>354.98263112639722</v>
      </c>
      <c r="G42" s="207">
        <f t="shared" si="3"/>
        <v>501.11883061049002</v>
      </c>
      <c r="H42" s="207">
        <f t="shared" si="3"/>
        <v>507.73069647463473</v>
      </c>
      <c r="I42" s="207">
        <f t="shared" si="3"/>
        <v>528.3350816852967</v>
      </c>
      <c r="J42" s="207">
        <f t="shared" si="3"/>
        <v>521.92141014617368</v>
      </c>
      <c r="K42" s="207">
        <f t="shared" si="3"/>
        <v>534.12261392949256</v>
      </c>
      <c r="L42" s="207">
        <f t="shared" si="3"/>
        <v>545.07661220980219</v>
      </c>
      <c r="M42" s="207">
        <f t="shared" si="3"/>
        <v>533.39398108340492</v>
      </c>
      <c r="N42" s="207">
        <f t="shared" si="3"/>
        <v>561.6125537403268</v>
      </c>
      <c r="O42" s="207">
        <f t="shared" si="3"/>
        <v>586.35864144454001</v>
      </c>
      <c r="P42" s="207">
        <f t="shared" si="3"/>
        <v>627.77377472055014</v>
      </c>
      <c r="Q42" s="207">
        <f t="shared" si="3"/>
        <v>677.10885640584695</v>
      </c>
      <c r="R42" s="207">
        <f t="shared" si="3"/>
        <v>709.69828030954432</v>
      </c>
      <c r="S42" s="207">
        <f t="shared" si="3"/>
        <v>674.28177128116931</v>
      </c>
      <c r="T42" s="207">
        <f t="shared" si="3"/>
        <v>696.25649183147027</v>
      </c>
      <c r="U42" s="207">
        <f t="shared" si="3"/>
        <v>760.26569217540862</v>
      </c>
      <c r="V42" s="207">
        <f t="shared" si="3"/>
        <v>799.41917454858117</v>
      </c>
      <c r="W42" s="207">
        <f t="shared" si="3"/>
        <v>811.10137575236433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176.19664660361133</v>
      </c>
      <c r="C43" s="206">
        <f>ISI!C39+NFM!C55+CHI!C44+NMM!C43+PPA!C44+FBT!C24+TRE!C24+MAE!C24+TEL!C24+WWP!C24+OIS!C24</f>
        <v>239.99251934651758</v>
      </c>
      <c r="D43" s="206">
        <f>ISI!D39+NFM!D55+CHI!D44+NMM!D43+PPA!D44+FBT!D24+TRE!D24+MAE!D24+TEL!D24+WWP!D24+OIS!D24</f>
        <v>355.61762682717108</v>
      </c>
      <c r="E43" s="206">
        <f>ISI!E39+NFM!E55+CHI!E44+NMM!E43+PPA!E44+FBT!E24+TRE!E24+MAE!E24+TEL!E24+WWP!E24+OIS!E24</f>
        <v>277.10911435941529</v>
      </c>
      <c r="F43" s="206">
        <f>ISI!F39+NFM!F55+CHI!F44+NMM!F43+PPA!F44+FBT!F24+TRE!F24+MAE!F24+TEL!F24+WWP!F24+OIS!F24</f>
        <v>352.29776440240749</v>
      </c>
      <c r="G43" s="206">
        <f>ISI!G39+NFM!G55+CHI!G44+NMM!G43+PPA!G44+FBT!G24+TRE!G24+MAE!G24+TEL!G24+WWP!G24+OIS!G24</f>
        <v>498.66233877901971</v>
      </c>
      <c r="H43" s="206">
        <f>ISI!H39+NFM!H55+CHI!H44+NMM!H43+PPA!H44+FBT!H24+TRE!H24+MAE!H24+TEL!H24+WWP!H24+OIS!H24</f>
        <v>504.96792777300101</v>
      </c>
      <c r="I43" s="206">
        <f>ISI!I39+NFM!I55+CHI!I44+NMM!I43+PPA!I44+FBT!I24+TRE!I24+MAE!I24+TEL!I24+WWP!I24+OIS!I24</f>
        <v>527.01349957007744</v>
      </c>
      <c r="J43" s="206">
        <f>ISI!J39+NFM!J55+CHI!J44+NMM!J43+PPA!J44+FBT!J24+TRE!J24+MAE!J24+TEL!J24+WWP!J24+OIS!J24</f>
        <v>519.99140154772147</v>
      </c>
      <c r="K43" s="206">
        <f>ISI!K39+NFM!K55+CHI!K44+NMM!K43+PPA!K44+FBT!K24+TRE!K24+MAE!K24+TEL!K24+WWP!K24+OIS!K24</f>
        <v>531.67093723129824</v>
      </c>
      <c r="L43" s="206">
        <f>ISI!L39+NFM!L55+CHI!L44+NMM!L43+PPA!L44+FBT!L24+TRE!L24+MAE!L24+TEL!L24+WWP!L24+OIS!L24</f>
        <v>541.34436801375739</v>
      </c>
      <c r="M43" s="206">
        <f>ISI!M39+NFM!M55+CHI!M44+NMM!M43+PPA!M44+FBT!M24+TRE!M24+MAE!M24+TEL!M24+WWP!M24+OIS!M24</f>
        <v>527.70610490111767</v>
      </c>
      <c r="N43" s="206">
        <f>ISI!N39+NFM!N55+CHI!N44+NMM!N43+PPA!N44+FBT!N24+TRE!N24+MAE!N24+TEL!N24+WWP!N24+OIS!N24</f>
        <v>554.02699914015477</v>
      </c>
      <c r="O43" s="206">
        <f>ISI!O39+NFM!O55+CHI!O44+NMM!O43+PPA!O44+FBT!O24+TRE!O24+MAE!O24+TEL!O24+WWP!O24+OIS!O24</f>
        <v>577.19501289767845</v>
      </c>
      <c r="P43" s="206">
        <f>ISI!P39+NFM!P55+CHI!P44+NMM!P43+PPA!P44+FBT!P24+TRE!P24+MAE!P24+TEL!P24+WWP!P24+OIS!P24</f>
        <v>615.62536543422175</v>
      </c>
      <c r="Q43" s="206">
        <f>ISI!Q39+NFM!Q55+CHI!Q44+NMM!Q43+PPA!Q44+FBT!Q24+TRE!Q24+MAE!Q24+TEL!Q24+WWP!Q24+OIS!Q24</f>
        <v>662.77351676698186</v>
      </c>
      <c r="R43" s="206">
        <f>ISI!R39+NFM!R55+CHI!R44+NMM!R43+PPA!R44+FBT!R24+TRE!R24+MAE!R24+TEL!R24+WWP!R24+OIS!R24</f>
        <v>692.19931212381778</v>
      </c>
      <c r="S43" s="206">
        <f>ISI!S39+NFM!S55+CHI!S44+NMM!S43+PPA!S44+FBT!S24+TRE!S24+MAE!S24+TEL!S24+WWP!S24+OIS!S24</f>
        <v>654.49398108340495</v>
      </c>
      <c r="T43" s="206">
        <f>ISI!T39+NFM!T55+CHI!T44+NMM!T43+PPA!T44+FBT!T24+TRE!T24+MAE!T24+TEL!T24+WWP!T24+OIS!T24</f>
        <v>675.13955288048146</v>
      </c>
      <c r="U43" s="206">
        <f>ISI!U39+NFM!U55+CHI!U44+NMM!U43+PPA!U44+FBT!U24+TRE!U24+MAE!U24+TEL!U24+WWP!U24+OIS!U24</f>
        <v>736.71160791057628</v>
      </c>
      <c r="V43" s="206">
        <f>ISI!V39+NFM!V55+CHI!V44+NMM!V43+PPA!V44+FBT!V24+TRE!V24+MAE!V24+TEL!V24+WWP!V24+OIS!V24</f>
        <v>772.80679277729996</v>
      </c>
      <c r="W43" s="206">
        <f>ISI!W39+NFM!W55+CHI!W44+NMM!W43+PPA!W44+FBT!W24+TRE!W24+MAE!W24+TEL!W24+WWP!W24+OIS!W24</f>
        <v>779.67824591573503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0.45374032674118658</v>
      </c>
      <c r="C44" s="206">
        <f>ISI!C40+NFM!C56+CHI!C45+NMM!C44+PPA!C45+FBT!C25+TRE!C25+MAE!C25+TEL!C25+WWP!C25+OIS!C25</f>
        <v>1.3136715391229581</v>
      </c>
      <c r="D44" s="206">
        <f>ISI!D40+NFM!D56+CHI!D45+NMM!D44+PPA!D45+FBT!D25+TRE!D25+MAE!D25+TEL!D25+WWP!D25+OIS!D25</f>
        <v>0.57325881341358564</v>
      </c>
      <c r="E44" s="206">
        <f>ISI!E40+NFM!E56+CHI!E45+NMM!E44+PPA!E45+FBT!E25+TRE!E25+MAE!E25+TEL!E25+WWP!E25+OIS!E25</f>
        <v>1.6002579535683574</v>
      </c>
      <c r="F44" s="206">
        <f>ISI!F40+NFM!F56+CHI!F45+NMM!F44+PPA!F45+FBT!F25+TRE!F25+MAE!F25+TEL!F25+WWP!F25+OIS!F25</f>
        <v>1.6241616509028372</v>
      </c>
      <c r="G44" s="206">
        <f>ISI!G40+NFM!G56+CHI!G45+NMM!G44+PPA!G45+FBT!G25+TRE!G25+MAE!G25+TEL!G25+WWP!G25+OIS!G25</f>
        <v>1.1226139294926909</v>
      </c>
      <c r="H44" s="206">
        <f>ISI!H40+NFM!H56+CHI!H45+NMM!H44+PPA!H45+FBT!H25+TRE!H25+MAE!H25+TEL!H25+WWP!H25+OIS!H25</f>
        <v>0.93155631986242471</v>
      </c>
      <c r="I44" s="206">
        <f>ISI!I40+NFM!I56+CHI!I45+NMM!I44+PPA!I45+FBT!I25+TRE!I25+MAE!I25+TEL!I25+WWP!I25+OIS!I25</f>
        <v>0.90765262252794476</v>
      </c>
      <c r="J44" s="206">
        <f>ISI!J40+NFM!J56+CHI!J45+NMM!J44+PPA!J45+FBT!J25+TRE!J25+MAE!J25+TEL!J25+WWP!J25+OIS!J25</f>
        <v>1.1225279449699053</v>
      </c>
      <c r="K44" s="206">
        <f>ISI!K40+NFM!K56+CHI!K45+NMM!K44+PPA!K45+FBT!K25+TRE!K25+MAE!K25+TEL!K25+WWP!K25+OIS!K25</f>
        <v>0.85984522785898532</v>
      </c>
      <c r="L44" s="206">
        <f>ISI!L40+NFM!L56+CHI!L45+NMM!L44+PPA!L45+FBT!L25+TRE!L25+MAE!L25+TEL!L25+WWP!L25+OIS!L25</f>
        <v>1.1942390369733447</v>
      </c>
      <c r="M44" s="206">
        <f>ISI!M40+NFM!M56+CHI!M45+NMM!M44+PPA!M45+FBT!M25+TRE!M25+MAE!M25+TEL!M25+WWP!M25+OIS!M25</f>
        <v>1.6957867583834907</v>
      </c>
      <c r="N44" s="206">
        <f>ISI!N40+NFM!N56+CHI!N45+NMM!N44+PPA!N45+FBT!N25+TRE!N25+MAE!N25+TEL!N25+WWP!N25+OIS!N25</f>
        <v>2.4840068787618228</v>
      </c>
      <c r="O44" s="206">
        <f>ISI!O40+NFM!O56+CHI!O45+NMM!O44+PPA!O45+FBT!O25+TRE!O25+MAE!O25+TEL!O25+WWP!O25+OIS!O25</f>
        <v>2.5794496990541704</v>
      </c>
      <c r="P44" s="206">
        <f>ISI!P40+NFM!P56+CHI!P45+NMM!P44+PPA!P45+FBT!P25+TRE!P25+MAE!P25+TEL!P25+WWP!P25+OIS!P25</f>
        <v>4.5380911435941531</v>
      </c>
      <c r="Q44" s="206">
        <f>ISI!Q40+NFM!Q56+CHI!Q45+NMM!Q44+PPA!Q45+FBT!Q25+TRE!Q25+MAE!Q25+TEL!Q25+WWP!Q25+OIS!Q25</f>
        <v>5.1590713671539126</v>
      </c>
      <c r="R44" s="206">
        <f>ISI!R40+NFM!R56+CHI!R45+NMM!R44+PPA!R45+FBT!R25+TRE!R25+MAE!R25+TEL!R25+WWP!R25+OIS!R25</f>
        <v>6.3772141014617363</v>
      </c>
      <c r="S44" s="206">
        <f>ISI!S40+NFM!S56+CHI!S45+NMM!S44+PPA!S45+FBT!S25+TRE!S25+MAE!S25+TEL!S25+WWP!S25+OIS!S25</f>
        <v>7.2226139294926899</v>
      </c>
      <c r="T44" s="206">
        <f>ISI!T40+NFM!T56+CHI!T45+NMM!T44+PPA!T45+FBT!T25+TRE!T25+MAE!T25+TEL!T25+WWP!T25+OIS!T25</f>
        <v>6.1061908856405847</v>
      </c>
      <c r="U44" s="206">
        <f>ISI!U40+NFM!U56+CHI!U45+NMM!U44+PPA!U45+FBT!U25+TRE!U25+MAE!U25+TEL!U25+WWP!U25+OIS!U25</f>
        <v>5.887790197764402</v>
      </c>
      <c r="V44" s="206">
        <f>ISI!V40+NFM!V56+CHI!V45+NMM!V44+PPA!V45+FBT!V25+TRE!V25+MAE!V25+TEL!V25+WWP!V25+OIS!V25</f>
        <v>5.7364574376612207</v>
      </c>
      <c r="W44" s="206">
        <f>ISI!W40+NFM!W56+CHI!W45+NMM!W44+PPA!W45+FBT!W25+TRE!W25+MAE!W25+TEL!W25+WWP!W25+OIS!W25</f>
        <v>5.4873602751504729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1.7674978503869301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0.13895098882201198</v>
      </c>
      <c r="C48" s="206">
        <f>ISI!C44+NFM!C60+CHI!C49+NMM!C48+PPA!C49+FBT!C29+TRE!C29+MAE!C29+TEL!C29+WWP!C29+OIS!C29</f>
        <v>0.24883920894239042</v>
      </c>
      <c r="D48" s="206">
        <f>ISI!D44+NFM!D60+CHI!D49+NMM!D48+PPA!D49+FBT!D29+TRE!D29+MAE!D29+TEL!D29+WWP!D29+OIS!D29</f>
        <v>0.51272570937231299</v>
      </c>
      <c r="E48" s="206">
        <f>ISI!E44+NFM!E60+CHI!E49+NMM!E48+PPA!E49+FBT!E29+TRE!E29+MAE!E29+TEL!E29+WWP!E29+OIS!E29</f>
        <v>0.76689595872742933</v>
      </c>
      <c r="F48" s="206">
        <f>ISI!F44+NFM!F60+CHI!F49+NMM!F48+PPA!F49+FBT!F29+TRE!F29+MAE!F29+TEL!F29+WWP!F29+OIS!F29</f>
        <v>1.0607050730868439</v>
      </c>
      <c r="G48" s="206">
        <f>ISI!G44+NFM!G60+CHI!G49+NMM!G48+PPA!G49+FBT!G29+TRE!G29+MAE!G29+TEL!G29+WWP!G29+OIS!G29</f>
        <v>1.3338779019776443</v>
      </c>
      <c r="H48" s="206">
        <f>ISI!H44+NFM!H60+CHI!H49+NMM!H48+PPA!H49+FBT!H29+TRE!H29+MAE!H29+TEL!H29+WWP!H29+OIS!H29</f>
        <v>1.8312123817712807</v>
      </c>
      <c r="I48" s="206">
        <f>ISI!I44+NFM!I60+CHI!I49+NMM!I48+PPA!I49+FBT!I29+TRE!I29+MAE!I29+TEL!I29+WWP!I29+OIS!I29</f>
        <v>0.41392949269131546</v>
      </c>
      <c r="J48" s="206">
        <f>ISI!J44+NFM!J60+CHI!J49+NMM!J48+PPA!J49+FBT!J29+TRE!J29+MAE!J29+TEL!J29+WWP!J29+OIS!J29</f>
        <v>0.80748065348237297</v>
      </c>
      <c r="K48" s="206">
        <f>ISI!K44+NFM!K60+CHI!K49+NMM!K48+PPA!K49+FBT!K29+TRE!K29+MAE!K29+TEL!K29+WWP!K29+OIS!K29</f>
        <v>1.5918314703353398</v>
      </c>
      <c r="L48" s="206">
        <f>ISI!L44+NFM!L60+CHI!L49+NMM!L48+PPA!L49+FBT!L29+TRE!L29+MAE!L29+TEL!L29+WWP!L29+OIS!L29</f>
        <v>2.5380051590713677</v>
      </c>
      <c r="M48" s="206">
        <f>ISI!M44+NFM!M60+CHI!M49+NMM!M48+PPA!M49+FBT!M29+TRE!M29+MAE!M29+TEL!M29+WWP!M29+OIS!M29</f>
        <v>3.9920894239036966</v>
      </c>
      <c r="N48" s="206">
        <f>ISI!N44+NFM!N60+CHI!N49+NMM!N48+PPA!N49+FBT!N29+TRE!N29+MAE!N29+TEL!N29+WWP!N29+OIS!N29</f>
        <v>5.101547721410145</v>
      </c>
      <c r="O48" s="206">
        <f>ISI!O44+NFM!O60+CHI!O49+NMM!O48+PPA!O49+FBT!O29+TRE!O29+MAE!O29+TEL!O29+WWP!O29+OIS!O29</f>
        <v>6.5841788478073937</v>
      </c>
      <c r="P48" s="206">
        <f>ISI!P44+NFM!P60+CHI!P49+NMM!P48+PPA!P49+FBT!P29+TRE!P29+MAE!P29+TEL!P29+WWP!P29+OIS!P29</f>
        <v>7.6103181427343065</v>
      </c>
      <c r="Q48" s="206">
        <f>ISI!Q44+NFM!Q60+CHI!Q49+NMM!Q48+PPA!Q49+FBT!Q29+TRE!Q29+MAE!Q29+TEL!Q29+WWP!Q29+OIS!Q29</f>
        <v>9.1762682717110913</v>
      </c>
      <c r="R48" s="206">
        <f>ISI!R44+NFM!R60+CHI!R49+NMM!R48+PPA!R49+FBT!R29+TRE!R29+MAE!R29+TEL!R29+WWP!R29+OIS!R29</f>
        <v>11.121754084264833</v>
      </c>
      <c r="S48" s="206">
        <f>ISI!S44+NFM!S60+CHI!S49+NMM!S48+PPA!S49+FBT!S29+TRE!S29+MAE!S29+TEL!S29+WWP!S29+OIS!S29</f>
        <v>12.565176268271713</v>
      </c>
      <c r="T48" s="206">
        <f>ISI!T44+NFM!T60+CHI!T49+NMM!T48+PPA!T49+FBT!T29+TRE!T29+MAE!T29+TEL!T29+WWP!T29+OIS!T29</f>
        <v>15.010748065348228</v>
      </c>
      <c r="U48" s="206">
        <f>ISI!U44+NFM!U60+CHI!U49+NMM!U48+PPA!U49+FBT!U29+TRE!U29+MAE!U29+TEL!U29+WWP!U29+OIS!U29</f>
        <v>17.66629406706793</v>
      </c>
      <c r="V48" s="206">
        <f>ISI!V44+NFM!V60+CHI!V49+NMM!V48+PPA!V49+FBT!V29+TRE!V29+MAE!V29+TEL!V29+WWP!V29+OIS!V29</f>
        <v>20.875924333619949</v>
      </c>
      <c r="W48" s="206">
        <f>ISI!W44+NFM!W60+CHI!W49+NMM!W48+PPA!W49+FBT!W29+TRE!W29+MAE!W29+TEL!W29+WWP!W29+OIS!W29</f>
        <v>24.168271711091997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780.59621668099737</v>
      </c>
      <c r="C49" s="208">
        <f>ISI!C45+NFM!C61+CHI!C50+NMM!C49+PPA!C50+FBT!C30+TRE!C30+MAE!C30+TEL!C30+WWP!C30+OIS!C30</f>
        <v>788.90799656061893</v>
      </c>
      <c r="D49" s="208">
        <f>ISI!D45+NFM!D61+CHI!D50+NMM!D49+PPA!D50+FBT!D30+TRE!D30+MAE!D30+TEL!D30+WWP!D30+OIS!D30</f>
        <v>754.10808254514177</v>
      </c>
      <c r="E49" s="208">
        <f>ISI!E45+NFM!E61+CHI!E50+NMM!E49+PPA!E50+FBT!E30+TRE!E30+MAE!E30+TEL!E30+WWP!E30+OIS!E30</f>
        <v>783.65331040412707</v>
      </c>
      <c r="F49" s="208">
        <f>ISI!F45+NFM!F61+CHI!F50+NMM!F49+PPA!F50+FBT!F30+TRE!F30+MAE!F30+TEL!F30+WWP!F30+OIS!F30</f>
        <v>800.53972484952715</v>
      </c>
      <c r="G49" s="208">
        <f>ISI!G45+NFM!G61+CHI!G50+NMM!G49+PPA!G50+FBT!G30+TRE!G30+MAE!G30+TEL!G30+WWP!G30+OIS!G30</f>
        <v>691.50670679277721</v>
      </c>
      <c r="H49" s="208">
        <f>ISI!H45+NFM!H61+CHI!H50+NMM!H49+PPA!H50+FBT!H30+TRE!H30+MAE!H30+TEL!H30+WWP!H30+OIS!H30</f>
        <v>704.14170249355118</v>
      </c>
      <c r="I49" s="208">
        <f>ISI!I45+NFM!I61+CHI!I50+NMM!I49+PPA!I50+FBT!I30+TRE!I30+MAE!I30+TEL!I30+WWP!I30+OIS!I30</f>
        <v>690.64677558039546</v>
      </c>
      <c r="J49" s="208">
        <f>ISI!J45+NFM!J61+CHI!J50+NMM!J49+PPA!J50+FBT!J30+TRE!J30+MAE!J30+TEL!J30+WWP!J30+OIS!J30</f>
        <v>639.9159931212381</v>
      </c>
      <c r="K49" s="208">
        <f>ISI!K45+NFM!K61+CHI!K50+NMM!K49+PPA!K50+FBT!K30+TRE!K30+MAE!K30+TEL!K30+WWP!K30+OIS!K30</f>
        <v>531.33654342218404</v>
      </c>
      <c r="L49" s="208">
        <f>ISI!L45+NFM!L61+CHI!L50+NMM!L49+PPA!L50+FBT!L30+TRE!L30+MAE!L30+TEL!L30+WWP!L30+OIS!L30</f>
        <v>633.46698194325006</v>
      </c>
      <c r="M49" s="208">
        <f>ISI!M45+NFM!M61+CHI!M50+NMM!M49+PPA!M50+FBT!M30+TRE!M30+MAE!M30+TEL!M30+WWP!M30+OIS!M30</f>
        <v>654.22261392949258</v>
      </c>
      <c r="N49" s="208">
        <f>ISI!N45+NFM!N61+CHI!N50+NMM!N49+PPA!N50+FBT!N30+TRE!N30+MAE!N30+TEL!N30+WWP!N30+OIS!N30</f>
        <v>645.24221840068788</v>
      </c>
      <c r="O49" s="208">
        <f>ISI!O45+NFM!O61+CHI!O50+NMM!O49+PPA!O50+FBT!O30+TRE!O30+MAE!O30+TEL!O30+WWP!O30+OIS!O30</f>
        <v>598.11788478073947</v>
      </c>
      <c r="P49" s="208">
        <f>ISI!P45+NFM!P61+CHI!P50+NMM!P49+PPA!P50+FBT!P30+TRE!P30+MAE!P30+TEL!P30+WWP!P30+OIS!P30</f>
        <v>540.55606190885635</v>
      </c>
      <c r="Q49" s="208">
        <f>ISI!Q45+NFM!Q61+CHI!Q50+NMM!Q49+PPA!Q50+FBT!Q30+TRE!Q30+MAE!Q30+TEL!Q30+WWP!Q30+OIS!Q30</f>
        <v>546.09733447979363</v>
      </c>
      <c r="R49" s="208">
        <f>ISI!R45+NFM!R61+CHI!R50+NMM!R49+PPA!R50+FBT!R30+TRE!R30+MAE!R30+TEL!R30+WWP!R30+OIS!R30</f>
        <v>558.66061908856409</v>
      </c>
      <c r="S49" s="208">
        <f>ISI!S45+NFM!S61+CHI!S50+NMM!S49+PPA!S50+FBT!S30+TRE!S30+MAE!S30+TEL!S30+WWP!S30+OIS!S30</f>
        <v>578.58847807394659</v>
      </c>
      <c r="T49" s="208">
        <f>ISI!T45+NFM!T61+CHI!T50+NMM!T49+PPA!T50+FBT!T30+TRE!T30+MAE!T30+TEL!T30+WWP!T30+OIS!T30</f>
        <v>571.05288048151328</v>
      </c>
      <c r="U49" s="208">
        <f>ISI!U45+NFM!U61+CHI!U50+NMM!U49+PPA!U50+FBT!U30+TRE!U30+MAE!U30+TEL!U30+WWP!U30+OIS!U30</f>
        <v>576.13267411865866</v>
      </c>
      <c r="V49" s="208">
        <f>ISI!V45+NFM!V61+CHI!V50+NMM!V49+PPA!V50+FBT!V30+TRE!V30+MAE!V30+TEL!V30+WWP!V30+OIS!V30</f>
        <v>538.99079965606177</v>
      </c>
      <c r="W49" s="208">
        <f>ISI!W45+NFM!W61+CHI!W50+NMM!W49+PPA!W50+FBT!W30+TRE!W30+MAE!W30+TEL!W30+WWP!W30+OIS!W30</f>
        <v>562.8396388650043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1628.8907996560617</v>
      </c>
      <c r="C50" s="209">
        <f>ISI!C46+NFM!C62+CHI!C51+NMM!C50+PPA!C51+FBT!C31+TRE!C31+MAE!C31+TEL!C31+WWP!C31+OIS!C31</f>
        <v>1714.4453998280305</v>
      </c>
      <c r="D50" s="209">
        <f>ISI!D46+NFM!D62+CHI!D51+NMM!D50+PPA!D51+FBT!D31+TRE!D31+MAE!D31+TEL!D31+WWP!D31+OIS!D31</f>
        <v>1767.6698194325022</v>
      </c>
      <c r="E50" s="209">
        <f>ISI!E46+NFM!E62+CHI!E51+NMM!E50+PPA!E51+FBT!E31+TRE!E31+MAE!E31+TEL!E31+WWP!E31+OIS!E31</f>
        <v>1766.9819432502145</v>
      </c>
      <c r="F50" s="209">
        <f>ISI!F46+NFM!F62+CHI!F51+NMM!F50+PPA!F51+FBT!F31+TRE!F31+MAE!F31+TEL!F31+WWP!F31+OIS!F31</f>
        <v>1922.4419604471193</v>
      </c>
      <c r="G50" s="209">
        <f>ISI!G46+NFM!G62+CHI!G51+NMM!G50+PPA!G51+FBT!G31+TRE!G31+MAE!G31+TEL!G31+WWP!G31+OIS!G31</f>
        <v>1990.1117798796215</v>
      </c>
      <c r="H50" s="209">
        <f>ISI!H46+NFM!H62+CHI!H51+NMM!H50+PPA!H51+FBT!H31+TRE!H31+MAE!H31+TEL!H31+WWP!H31+OIS!H31</f>
        <v>2030.352536543422</v>
      </c>
      <c r="I50" s="209">
        <f>ISI!I46+NFM!I62+CHI!I51+NMM!I50+PPA!I51+FBT!I31+TRE!I31+MAE!I31+TEL!I31+WWP!I31+OIS!I31</f>
        <v>2078.5038693035249</v>
      </c>
      <c r="J50" s="209">
        <f>ISI!J46+NFM!J62+CHI!J51+NMM!J50+PPA!J51+FBT!J31+TRE!J31+MAE!J31+TEL!J31+WWP!J31+OIS!J31</f>
        <v>2093.379191745486</v>
      </c>
      <c r="K50" s="209">
        <f>ISI!K46+NFM!K62+CHI!K51+NMM!K50+PPA!K51+FBT!K31+TRE!K31+MAE!K31+TEL!K31+WWP!K31+OIS!K31</f>
        <v>1876.2682717110918</v>
      </c>
      <c r="L50" s="209">
        <f>ISI!L46+NFM!L62+CHI!L51+NMM!L50+PPA!L51+FBT!L31+TRE!L31+MAE!L31+TEL!L31+WWP!L31+OIS!L31</f>
        <v>1873.860705073087</v>
      </c>
      <c r="M50" s="209">
        <f>ISI!M46+NFM!M62+CHI!M51+NMM!M50+PPA!M51+FBT!M31+TRE!M31+MAE!M31+TEL!M31+WWP!M31+OIS!M31</f>
        <v>1934.1358555460017</v>
      </c>
      <c r="N50" s="209">
        <f>ISI!N46+NFM!N62+CHI!N51+NMM!N50+PPA!N51+FBT!N31+TRE!N31+MAE!N31+TEL!N31+WWP!N31+OIS!N31</f>
        <v>1924.0756663800512</v>
      </c>
      <c r="O50" s="209">
        <f>ISI!O46+NFM!O62+CHI!O51+NMM!O50+PPA!O51+FBT!O31+TRE!O31+MAE!O31+TEL!O31+WWP!O31+OIS!O31</f>
        <v>1830.2665520206365</v>
      </c>
      <c r="P50" s="209">
        <f>ISI!P46+NFM!P62+CHI!P51+NMM!P50+PPA!P51+FBT!P31+TRE!P31+MAE!P31+TEL!P31+WWP!P31+OIS!P31</f>
        <v>1902.8374892519341</v>
      </c>
      <c r="Q50" s="209">
        <f>ISI!Q46+NFM!Q62+CHI!Q51+NMM!Q50+PPA!Q51+FBT!Q31+TRE!Q31+MAE!Q31+TEL!Q31+WWP!Q31+OIS!Q31</f>
        <v>1947.1195184866724</v>
      </c>
      <c r="R50" s="209">
        <f>ISI!R46+NFM!R62+CHI!R51+NMM!R50+PPA!R51+FBT!R31+TRE!R31+MAE!R31+TEL!R31+WWP!R31+OIS!R31</f>
        <v>1978.1599312123817</v>
      </c>
      <c r="S50" s="209">
        <f>ISI!S46+NFM!S62+CHI!S51+NMM!S50+PPA!S51+FBT!S31+TRE!S31+MAE!S31+TEL!S31+WWP!S31+OIS!S31</f>
        <v>2055.2437661220979</v>
      </c>
      <c r="T50" s="209">
        <f>ISI!T46+NFM!T62+CHI!T51+NMM!T50+PPA!T51+FBT!T31+TRE!T31+MAE!T31+TEL!T31+WWP!T31+OIS!T31</f>
        <v>2089.5908856405845</v>
      </c>
      <c r="U50" s="209">
        <f>ISI!U46+NFM!U62+CHI!U51+NMM!U50+PPA!U51+FBT!U31+TRE!U31+MAE!U31+TEL!U31+WWP!U31+OIS!U31</f>
        <v>2087.4460017196907</v>
      </c>
      <c r="V50" s="209">
        <f>ISI!V46+NFM!V62+CHI!V51+NMM!V50+PPA!V51+FBT!V31+TRE!V31+MAE!V31+TEL!V31+WWP!V31+OIS!V31</f>
        <v>1988.1356835769559</v>
      </c>
      <c r="W50" s="209">
        <f>ISI!W46+NFM!W62+CHI!W51+NMM!W50+PPA!W51+FBT!W31+TRE!W31+MAE!W31+TEL!W31+WWP!W31+OIS!W31</f>
        <v>2112.6251934651764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9195.503353396387</v>
      </c>
      <c r="C51" s="212">
        <f t="shared" si="4"/>
        <v>8912.4468615649184</v>
      </c>
      <c r="D51" s="212">
        <f t="shared" si="4"/>
        <v>8622.7818572656925</v>
      </c>
      <c r="E51" s="212">
        <f t="shared" si="4"/>
        <v>8509.411521926053</v>
      </c>
      <c r="F51" s="212">
        <f t="shared" si="4"/>
        <v>8796.7815133275999</v>
      </c>
      <c r="G51" s="212">
        <f t="shared" si="4"/>
        <v>8685.3693035253636</v>
      </c>
      <c r="H51" s="212">
        <f t="shared" si="4"/>
        <v>8627.3216680997411</v>
      </c>
      <c r="I51" s="212">
        <f t="shared" si="4"/>
        <v>8303.8981943250201</v>
      </c>
      <c r="J51" s="212">
        <f t="shared" si="4"/>
        <v>7946.5230438521066</v>
      </c>
      <c r="K51" s="212">
        <f t="shared" si="4"/>
        <v>7355.3630266552009</v>
      </c>
      <c r="L51" s="212">
        <f t="shared" si="4"/>
        <v>6888.6980223559767</v>
      </c>
      <c r="M51" s="212">
        <f t="shared" si="4"/>
        <v>6771.9880481513337</v>
      </c>
      <c r="N51" s="212">
        <f t="shared" si="4"/>
        <v>6726.2994840928641</v>
      </c>
      <c r="O51" s="212">
        <f t="shared" si="4"/>
        <v>6426.7440240756669</v>
      </c>
      <c r="P51" s="212">
        <f t="shared" si="4"/>
        <v>6331.755374032673</v>
      </c>
      <c r="Q51" s="212">
        <f t="shared" si="4"/>
        <v>6477.9404127257085</v>
      </c>
      <c r="R51" s="212">
        <f t="shared" si="4"/>
        <v>6412.0907136715377</v>
      </c>
      <c r="S51" s="212">
        <f t="shared" si="4"/>
        <v>6734.1215821152191</v>
      </c>
      <c r="T51" s="212">
        <f t="shared" si="4"/>
        <v>6699.1060189165964</v>
      </c>
      <c r="U51" s="212">
        <f t="shared" si="4"/>
        <v>6618.6188306104905</v>
      </c>
      <c r="V51" s="212">
        <f t="shared" si="4"/>
        <v>6567.0692175408421</v>
      </c>
      <c r="W51" s="212">
        <f t="shared" si="4"/>
        <v>7013.2708512467771</v>
      </c>
    </row>
    <row r="52" spans="1:23" ht="12" customHeight="1" x14ac:dyDescent="0.25">
      <c r="A52" s="17" t="s">
        <v>16</v>
      </c>
      <c r="B52" s="211">
        <f>ISI!B$47</f>
        <v>2155.2444327403255</v>
      </c>
      <c r="C52" s="211">
        <f>ISI!C$47</f>
        <v>2336.617172152366</v>
      </c>
      <c r="D52" s="211">
        <f>ISI!D$47</f>
        <v>2130.5492925888948</v>
      </c>
      <c r="E52" s="211">
        <f>ISI!E$47</f>
        <v>1949.0359128173147</v>
      </c>
      <c r="F52" s="211">
        <f>ISI!F$47</f>
        <v>2015.7328791183518</v>
      </c>
      <c r="G52" s="211">
        <f>ISI!G$47</f>
        <v>1999.9019338561413</v>
      </c>
      <c r="H52" s="211">
        <f>ISI!H$47</f>
        <v>1915.086714535551</v>
      </c>
      <c r="I52" s="211">
        <f>ISI!I$47</f>
        <v>1824.9741131024271</v>
      </c>
      <c r="J52" s="211">
        <f>ISI!J$47</f>
        <v>1738.830670439233</v>
      </c>
      <c r="K52" s="211">
        <f>ISI!K$47</f>
        <v>1545.1121334075197</v>
      </c>
      <c r="L52" s="211">
        <f>ISI!L$47</f>
        <v>1193.4094317239558</v>
      </c>
      <c r="M52" s="211">
        <f>ISI!M$47</f>
        <v>1243.0700197346084</v>
      </c>
      <c r="N52" s="211">
        <f>ISI!N$47</f>
        <v>1170.853050212409</v>
      </c>
      <c r="O52" s="211">
        <f>ISI!O$47</f>
        <v>1132.0769369571142</v>
      </c>
      <c r="P52" s="211">
        <f>ISI!P$47</f>
        <v>1043.4009112385527</v>
      </c>
      <c r="Q52" s="211">
        <f>ISI!Q$47</f>
        <v>1009.0379838434174</v>
      </c>
      <c r="R52" s="211">
        <f>ISI!R$47</f>
        <v>986.38392815018483</v>
      </c>
      <c r="S52" s="211">
        <f>ISI!S$47</f>
        <v>1023.1830705249138</v>
      </c>
      <c r="T52" s="211">
        <f>ISI!T$47</f>
        <v>1038.9330603975573</v>
      </c>
      <c r="U52" s="211">
        <f>ISI!U$47</f>
        <v>912.67863084764588</v>
      </c>
      <c r="V52" s="211">
        <f>ISI!V$47</f>
        <v>933.7381135379502</v>
      </c>
      <c r="W52" s="211">
        <f>ISI!W$47</f>
        <v>1042.9193849526641</v>
      </c>
    </row>
    <row r="53" spans="1:23" ht="12" customHeight="1" x14ac:dyDescent="0.25">
      <c r="A53" s="18" t="s">
        <v>41</v>
      </c>
      <c r="B53" s="206">
        <f>ISI!B$48</f>
        <v>2075.9522535362562</v>
      </c>
      <c r="C53" s="206">
        <f>ISI!C$48</f>
        <v>2245.316892112075</v>
      </c>
      <c r="D53" s="206">
        <f>ISI!D$48</f>
        <v>2053.81876775411</v>
      </c>
      <c r="E53" s="206">
        <f>ISI!E$48</f>
        <v>1887.931989194755</v>
      </c>
      <c r="F53" s="206">
        <f>ISI!F$48</f>
        <v>1946.5481483650069</v>
      </c>
      <c r="G53" s="206">
        <f>ISI!G$48</f>
        <v>1919.3067179574441</v>
      </c>
      <c r="H53" s="206">
        <f>ISI!H$48</f>
        <v>1839.9311163966061</v>
      </c>
      <c r="I53" s="206">
        <f>ISI!I$48</f>
        <v>1743.2199514566821</v>
      </c>
      <c r="J53" s="206">
        <f>ISI!J$48</f>
        <v>1657.966849317394</v>
      </c>
      <c r="K53" s="206">
        <f>ISI!K$48</f>
        <v>1495.0070151101941</v>
      </c>
      <c r="L53" s="206">
        <f>ISI!L$48</f>
        <v>1146.078144230054</v>
      </c>
      <c r="M53" s="206">
        <f>ISI!M$48</f>
        <v>1192.7374801403921</v>
      </c>
      <c r="N53" s="206">
        <f>ISI!N$48</f>
        <v>1128.914552735715</v>
      </c>
      <c r="O53" s="206">
        <f>ISI!O$48</f>
        <v>1092.1940046790501</v>
      </c>
      <c r="P53" s="206">
        <f>ISI!P$48</f>
        <v>1008.082812617143</v>
      </c>
      <c r="Q53" s="206">
        <f>ISI!Q$48</f>
        <v>973.45287038256151</v>
      </c>
      <c r="R53" s="206">
        <f>ISI!R$48</f>
        <v>958.02147392340328</v>
      </c>
      <c r="S53" s="206">
        <f>ISI!S$48</f>
        <v>996.28232343929903</v>
      </c>
      <c r="T53" s="206">
        <f>ISI!T$48</f>
        <v>1012.99967501635</v>
      </c>
      <c r="U53" s="206">
        <f>ISI!U$48</f>
        <v>888.49503009438286</v>
      </c>
      <c r="V53" s="206">
        <f>ISI!V$48</f>
        <v>912.3185270843677</v>
      </c>
      <c r="W53" s="206">
        <f>ISI!W$48</f>
        <v>1019.236307687431</v>
      </c>
    </row>
    <row r="54" spans="1:23" ht="12" customHeight="1" x14ac:dyDescent="0.25">
      <c r="A54" s="18" t="s">
        <v>42</v>
      </c>
      <c r="B54" s="206">
        <f>ISI!B$49</f>
        <v>79.292179204069072</v>
      </c>
      <c r="C54" s="206">
        <f>ISI!C$49</f>
        <v>91.300280040290929</v>
      </c>
      <c r="D54" s="206">
        <f>ISI!D$49</f>
        <v>76.730524834784745</v>
      </c>
      <c r="E54" s="206">
        <f>ISI!E$49</f>
        <v>61.103923622559797</v>
      </c>
      <c r="F54" s="206">
        <f>ISI!F$49</f>
        <v>69.18473075334488</v>
      </c>
      <c r="G54" s="206">
        <f>ISI!G$49</f>
        <v>80.595215898697305</v>
      </c>
      <c r="H54" s="206">
        <f>ISI!H$49</f>
        <v>75.155598138944924</v>
      </c>
      <c r="I54" s="206">
        <f>ISI!I$49</f>
        <v>81.754161645744873</v>
      </c>
      <c r="J54" s="206">
        <f>ISI!J$49</f>
        <v>80.86382112183891</v>
      </c>
      <c r="K54" s="206">
        <f>ISI!K$49</f>
        <v>50.10511829732549</v>
      </c>
      <c r="L54" s="206">
        <f>ISI!L$49</f>
        <v>47.331287493901698</v>
      </c>
      <c r="M54" s="206">
        <f>ISI!M$49</f>
        <v>50.332539594216307</v>
      </c>
      <c r="N54" s="206">
        <f>ISI!N$49</f>
        <v>41.938497476693897</v>
      </c>
      <c r="O54" s="206">
        <f>ISI!O$49</f>
        <v>39.882932278064118</v>
      </c>
      <c r="P54" s="206">
        <f>ISI!P$49</f>
        <v>35.318098621409703</v>
      </c>
      <c r="Q54" s="206">
        <f>ISI!Q$49</f>
        <v>35.585113460855887</v>
      </c>
      <c r="R54" s="206">
        <f>ISI!R$49</f>
        <v>28.362454226781558</v>
      </c>
      <c r="S54" s="206">
        <f>ISI!S$49</f>
        <v>26.900747085614729</v>
      </c>
      <c r="T54" s="206">
        <f>ISI!T$49</f>
        <v>25.933385381207241</v>
      </c>
      <c r="U54" s="206">
        <f>ISI!U$49</f>
        <v>24.18360075326299</v>
      </c>
      <c r="V54" s="206">
        <f>ISI!V$49</f>
        <v>21.41958645358255</v>
      </c>
      <c r="W54" s="206">
        <f>ISI!W$49</f>
        <v>23.683077265233081</v>
      </c>
    </row>
    <row r="55" spans="1:23" ht="12" customHeight="1" x14ac:dyDescent="0.25">
      <c r="A55" s="19" t="s">
        <v>20</v>
      </c>
      <c r="B55" s="207">
        <f>NFM!B$63</f>
        <v>82.939516371076024</v>
      </c>
      <c r="C55" s="207">
        <f>NFM!C$63</f>
        <v>85.140210271293398</v>
      </c>
      <c r="D55" s="207">
        <f>NFM!D$63</f>
        <v>73.151382984672253</v>
      </c>
      <c r="E55" s="207">
        <f>NFM!E$63</f>
        <v>88.755891629119461</v>
      </c>
      <c r="F55" s="207">
        <f>NFM!F$63</f>
        <v>84.559377983731423</v>
      </c>
      <c r="G55" s="207">
        <f>NFM!G$63</f>
        <v>89.903486896067733</v>
      </c>
      <c r="H55" s="207">
        <f>NFM!H$63</f>
        <v>92.441457283856025</v>
      </c>
      <c r="I55" s="207">
        <f>NFM!I$63</f>
        <v>89.455533728884546</v>
      </c>
      <c r="J55" s="207">
        <f>NFM!J$63</f>
        <v>69.333097831122871</v>
      </c>
      <c r="K55" s="207">
        <f>NFM!K$63</f>
        <v>59.672842665474683</v>
      </c>
      <c r="L55" s="207">
        <f>NFM!L$63</f>
        <v>64.152603876528445</v>
      </c>
      <c r="M55" s="207">
        <f>NFM!M$63</f>
        <v>64.217369543746941</v>
      </c>
      <c r="N55" s="207">
        <f>NFM!N$63</f>
        <v>62.611251968512576</v>
      </c>
      <c r="O55" s="207">
        <f>NFM!O$63</f>
        <v>74.315611068732835</v>
      </c>
      <c r="P55" s="207">
        <f>NFM!P$63</f>
        <v>68.00769547722615</v>
      </c>
      <c r="Q55" s="207">
        <f>NFM!Q$63</f>
        <v>71.751796417924595</v>
      </c>
      <c r="R55" s="207">
        <f>NFM!R$63</f>
        <v>86.142534484496778</v>
      </c>
      <c r="S55" s="207">
        <f>NFM!S$63</f>
        <v>99.265269331744236</v>
      </c>
      <c r="T55" s="207">
        <f>NFM!T$63</f>
        <v>92.838341279113592</v>
      </c>
      <c r="U55" s="207">
        <f>NFM!U$63</f>
        <v>90.448088119432597</v>
      </c>
      <c r="V55" s="207">
        <f>NFM!V$63</f>
        <v>81.938753852265194</v>
      </c>
      <c r="W55" s="207">
        <f>NFM!W$63</f>
        <v>96.988197064354054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12.80224069399787</v>
      </c>
      <c r="C57" s="206">
        <f>NFM!C$65</f>
        <v>6.372463506022167</v>
      </c>
      <c r="D57" s="206">
        <f>NFM!D$65</f>
        <v>5.5773139303568744</v>
      </c>
      <c r="E57" s="206">
        <f>NFM!E$65</f>
        <v>6.4449758058986628</v>
      </c>
      <c r="F57" s="206">
        <f>NFM!F$65</f>
        <v>7.8035115143417144</v>
      </c>
      <c r="G57" s="206">
        <f>NFM!G$65</f>
        <v>9.7581825390395736</v>
      </c>
      <c r="H57" s="206">
        <f>NFM!H$65</f>
        <v>12.425821966040001</v>
      </c>
      <c r="I57" s="206">
        <f>NFM!I$65</f>
        <v>13.53785843719214</v>
      </c>
      <c r="J57" s="206">
        <f>NFM!J$65</f>
        <v>11.938481043516511</v>
      </c>
      <c r="K57" s="206">
        <f>NFM!K$65</f>
        <v>6.2239442844469322</v>
      </c>
      <c r="L57" s="206">
        <f>NFM!L$65</f>
        <v>9.2275907709425073</v>
      </c>
      <c r="M57" s="206">
        <f>NFM!M$65</f>
        <v>10.617707330323711</v>
      </c>
      <c r="N57" s="206">
        <f>NFM!N$65</f>
        <v>12.55368225204562</v>
      </c>
      <c r="O57" s="206">
        <f>NFM!O$65</f>
        <v>13.679384695651491</v>
      </c>
      <c r="P57" s="206">
        <f>NFM!P$65</f>
        <v>12.448029200779651</v>
      </c>
      <c r="Q57" s="206">
        <f>NFM!Q$65</f>
        <v>12.8939382691298</v>
      </c>
      <c r="R57" s="206">
        <f>NFM!R$65</f>
        <v>14.6386946236179</v>
      </c>
      <c r="S57" s="206">
        <f>NFM!S$65</f>
        <v>13.382716755736981</v>
      </c>
      <c r="T57" s="206">
        <f>NFM!T$65</f>
        <v>13.41550238353712</v>
      </c>
      <c r="U57" s="206">
        <f>NFM!U$65</f>
        <v>13.070101479997151</v>
      </c>
      <c r="V57" s="206">
        <f>NFM!V$65</f>
        <v>15.09100371823766</v>
      </c>
      <c r="W57" s="206">
        <f>NFM!W$65</f>
        <v>15.137177835651469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12.80224069399787</v>
      </c>
      <c r="C59" s="214">
        <f>NFM!C$67</f>
        <v>6.372463506022167</v>
      </c>
      <c r="D59" s="214">
        <f>NFM!D$67</f>
        <v>5.5773139303568744</v>
      </c>
      <c r="E59" s="214">
        <f>NFM!E$67</f>
        <v>6.4449758058986628</v>
      </c>
      <c r="F59" s="214">
        <f>NFM!F$67</f>
        <v>7.8035115143417144</v>
      </c>
      <c r="G59" s="214">
        <f>NFM!G$67</f>
        <v>9.7581825390395736</v>
      </c>
      <c r="H59" s="214">
        <f>NFM!H$67</f>
        <v>12.425821966040001</v>
      </c>
      <c r="I59" s="214">
        <f>NFM!I$67</f>
        <v>13.53785843719214</v>
      </c>
      <c r="J59" s="214">
        <f>NFM!J$67</f>
        <v>11.938481043516511</v>
      </c>
      <c r="K59" s="214">
        <f>NFM!K$67</f>
        <v>6.2239442844469322</v>
      </c>
      <c r="L59" s="214">
        <f>NFM!L$67</f>
        <v>9.2275907709425073</v>
      </c>
      <c r="M59" s="214">
        <f>NFM!M$67</f>
        <v>10.617707330323711</v>
      </c>
      <c r="N59" s="214">
        <f>NFM!N$67</f>
        <v>12.55368225204562</v>
      </c>
      <c r="O59" s="214">
        <f>NFM!O$67</f>
        <v>13.679384695651491</v>
      </c>
      <c r="P59" s="214">
        <f>NFM!P$67</f>
        <v>12.448029200779651</v>
      </c>
      <c r="Q59" s="214">
        <f>NFM!Q$67</f>
        <v>12.8939382691298</v>
      </c>
      <c r="R59" s="214">
        <f>NFM!R$67</f>
        <v>14.6386946236179</v>
      </c>
      <c r="S59" s="214">
        <f>NFM!S$67</f>
        <v>13.382716755736981</v>
      </c>
      <c r="T59" s="214">
        <f>NFM!T$67</f>
        <v>13.41550238353712</v>
      </c>
      <c r="U59" s="214">
        <f>NFM!U$67</f>
        <v>13.070101479997151</v>
      </c>
      <c r="V59" s="214">
        <f>NFM!V$67</f>
        <v>15.09100371823766</v>
      </c>
      <c r="W59" s="214">
        <f>NFM!W$67</f>
        <v>15.137177835651469</v>
      </c>
    </row>
    <row r="60" spans="1:23" ht="12" customHeight="1" x14ac:dyDescent="0.25">
      <c r="A60" s="18" t="s">
        <v>45</v>
      </c>
      <c r="B60" s="206">
        <f>NFM!B$68</f>
        <v>70.137275677078151</v>
      </c>
      <c r="C60" s="206">
        <f>NFM!C$68</f>
        <v>78.767746765271227</v>
      </c>
      <c r="D60" s="206">
        <f>NFM!D$68</f>
        <v>67.574069054315373</v>
      </c>
      <c r="E60" s="206">
        <f>NFM!E$68</f>
        <v>82.310915823220796</v>
      </c>
      <c r="F60" s="206">
        <f>NFM!F$68</f>
        <v>76.755866469389716</v>
      </c>
      <c r="G60" s="206">
        <f>NFM!G$68</f>
        <v>80.145304357028152</v>
      </c>
      <c r="H60" s="206">
        <f>NFM!H$68</f>
        <v>80.01563531781602</v>
      </c>
      <c r="I60" s="206">
        <f>NFM!I$68</f>
        <v>75.917675291692404</v>
      </c>
      <c r="J60" s="206">
        <f>NFM!J$68</f>
        <v>57.394616787606367</v>
      </c>
      <c r="K60" s="206">
        <f>NFM!K$68</f>
        <v>53.448898381027753</v>
      </c>
      <c r="L60" s="206">
        <f>NFM!L$68</f>
        <v>54.925013105585933</v>
      </c>
      <c r="M60" s="206">
        <f>NFM!M$68</f>
        <v>53.599662213423223</v>
      </c>
      <c r="N60" s="206">
        <f>NFM!N$68</f>
        <v>50.057569716466958</v>
      </c>
      <c r="O60" s="206">
        <f>NFM!O$68</f>
        <v>60.636226373081342</v>
      </c>
      <c r="P60" s="206">
        <f>NFM!P$68</f>
        <v>55.559666276446507</v>
      </c>
      <c r="Q60" s="206">
        <f>NFM!Q$68</f>
        <v>58.85785814879479</v>
      </c>
      <c r="R60" s="206">
        <f>NFM!R$68</f>
        <v>71.503839860878884</v>
      </c>
      <c r="S60" s="206">
        <f>NFM!S$68</f>
        <v>85.882552576007257</v>
      </c>
      <c r="T60" s="206">
        <f>NFM!T$68</f>
        <v>79.422838895576476</v>
      </c>
      <c r="U60" s="206">
        <f>NFM!U$68</f>
        <v>77.377986639435449</v>
      </c>
      <c r="V60" s="206">
        <f>NFM!V$68</f>
        <v>66.847750134027535</v>
      </c>
      <c r="W60" s="206">
        <f>NFM!W$68</f>
        <v>81.851019228702583</v>
      </c>
    </row>
    <row r="61" spans="1:23" ht="12" customHeight="1" x14ac:dyDescent="0.25">
      <c r="A61" s="19" t="s">
        <v>21</v>
      </c>
      <c r="B61" s="207">
        <f>CHI!B$52</f>
        <v>1582.9842808604551</v>
      </c>
      <c r="C61" s="207">
        <f>CHI!C$52</f>
        <v>1276.334774954531</v>
      </c>
      <c r="D61" s="207">
        <f>CHI!D$52</f>
        <v>1272.845414570306</v>
      </c>
      <c r="E61" s="207">
        <f>CHI!E$52</f>
        <v>1528.7726752778087</v>
      </c>
      <c r="F61" s="207">
        <f>CHI!F$52</f>
        <v>1861.4154777526323</v>
      </c>
      <c r="G61" s="207">
        <f>CHI!G$52</f>
        <v>1861.3741275355262</v>
      </c>
      <c r="H61" s="207">
        <f>CHI!H$52</f>
        <v>1753.8260097413283</v>
      </c>
      <c r="I61" s="207">
        <f>CHI!I$52</f>
        <v>1424.4949938143043</v>
      </c>
      <c r="J61" s="207">
        <f>CHI!J$52</f>
        <v>1333.129690358468</v>
      </c>
      <c r="K61" s="207">
        <f>CHI!K$52</f>
        <v>1510.4416050559748</v>
      </c>
      <c r="L61" s="207">
        <f>CHI!L$52</f>
        <v>1116.4005022178285</v>
      </c>
      <c r="M61" s="207">
        <f>CHI!M$52</f>
        <v>1078.2611420980734</v>
      </c>
      <c r="N61" s="207">
        <f>CHI!N$52</f>
        <v>1083.3894294670599</v>
      </c>
      <c r="O61" s="207">
        <f>CHI!O$52</f>
        <v>1039.5652310704454</v>
      </c>
      <c r="P61" s="207">
        <f>CHI!P$52</f>
        <v>976.4216213535733</v>
      </c>
      <c r="Q61" s="207">
        <f>CHI!Q$52</f>
        <v>933.05199507892928</v>
      </c>
      <c r="R61" s="207">
        <f>CHI!R$52</f>
        <v>866.65555341076379</v>
      </c>
      <c r="S61" s="207">
        <f>CHI!S$52</f>
        <v>1048.3417922208687</v>
      </c>
      <c r="T61" s="207">
        <f>CHI!T$52</f>
        <v>1044.5331122901689</v>
      </c>
      <c r="U61" s="207">
        <f>CHI!U$52</f>
        <v>1045.5037609890942</v>
      </c>
      <c r="V61" s="207">
        <f>CHI!V$52</f>
        <v>1055.8851909682135</v>
      </c>
      <c r="W61" s="207">
        <f>CHI!W$52</f>
        <v>1103.3860283357715</v>
      </c>
    </row>
    <row r="62" spans="1:23" ht="12" customHeight="1" x14ac:dyDescent="0.25">
      <c r="A62" s="18" t="s">
        <v>57</v>
      </c>
      <c r="B62" s="206">
        <f>CHI!B$53</f>
        <v>973.13523614601104</v>
      </c>
      <c r="C62" s="206">
        <f>CHI!C$53</f>
        <v>770.78246589139712</v>
      </c>
      <c r="D62" s="206">
        <f>CHI!D$53</f>
        <v>989.27792684446399</v>
      </c>
      <c r="E62" s="206">
        <f>CHI!E$53</f>
        <v>1170.1575566904726</v>
      </c>
      <c r="F62" s="206">
        <f>CHI!F$53</f>
        <v>1542.6825707830574</v>
      </c>
      <c r="G62" s="206">
        <f>CHI!G$53</f>
        <v>1534.5590343644194</v>
      </c>
      <c r="H62" s="206">
        <f>CHI!H$53</f>
        <v>1384.0286022204664</v>
      </c>
      <c r="I62" s="206">
        <f>CHI!I$53</f>
        <v>1012.9982312870104</v>
      </c>
      <c r="J62" s="206">
        <f>CHI!J$53</f>
        <v>924.30734958078506</v>
      </c>
      <c r="K62" s="206">
        <f>CHI!K$53</f>
        <v>1070.4521194174133</v>
      </c>
      <c r="L62" s="206">
        <f>CHI!L$53</f>
        <v>780.09217788444539</v>
      </c>
      <c r="M62" s="206">
        <f>CHI!M$53</f>
        <v>751.00916026088203</v>
      </c>
      <c r="N62" s="206">
        <f>CHI!N$53</f>
        <v>754.05050388470454</v>
      </c>
      <c r="O62" s="206">
        <f>CHI!O$53</f>
        <v>708.79301476018736</v>
      </c>
      <c r="P62" s="206">
        <f>CHI!P$53</f>
        <v>672.56488425922544</v>
      </c>
      <c r="Q62" s="206">
        <f>CHI!Q$53</f>
        <v>645.89418562623791</v>
      </c>
      <c r="R62" s="206">
        <f>CHI!R$53</f>
        <v>584.50474884479991</v>
      </c>
      <c r="S62" s="206">
        <f>CHI!S$53</f>
        <v>730.77426594307599</v>
      </c>
      <c r="T62" s="206">
        <f>CHI!T$53</f>
        <v>725.76989974910975</v>
      </c>
      <c r="U62" s="206">
        <f>CHI!U$53</f>
        <v>720.34398873895088</v>
      </c>
      <c r="V62" s="206">
        <f>CHI!V$53</f>
        <v>697.05632082708325</v>
      </c>
      <c r="W62" s="206">
        <f>CHI!W$53</f>
        <v>773.12410272346142</v>
      </c>
    </row>
    <row r="63" spans="1:23" ht="12" customHeight="1" x14ac:dyDescent="0.25">
      <c r="A63" s="18" t="s">
        <v>47</v>
      </c>
      <c r="B63" s="206">
        <f>CHI!B$54</f>
        <v>572.66394792355129</v>
      </c>
      <c r="C63" s="206">
        <f>CHI!C$54</f>
        <v>469.53412220622351</v>
      </c>
      <c r="D63" s="206">
        <f>CHI!D$54</f>
        <v>247.21338253277909</v>
      </c>
      <c r="E63" s="206">
        <f>CHI!E$54</f>
        <v>320.15871279242509</v>
      </c>
      <c r="F63" s="206">
        <f>CHI!F$54</f>
        <v>278.80968740138343</v>
      </c>
      <c r="G63" s="206">
        <f>CHI!G$54</f>
        <v>280.83462055861838</v>
      </c>
      <c r="H63" s="206">
        <f>CHI!H$54</f>
        <v>321.68566397661561</v>
      </c>
      <c r="I63" s="206">
        <f>CHI!I$54</f>
        <v>366.01979198194351</v>
      </c>
      <c r="J63" s="206">
        <f>CHI!J$54</f>
        <v>365.96673973019779</v>
      </c>
      <c r="K63" s="206">
        <f>CHI!K$54</f>
        <v>394.63864363676248</v>
      </c>
      <c r="L63" s="206">
        <f>CHI!L$54</f>
        <v>284.83738184103908</v>
      </c>
      <c r="M63" s="206">
        <f>CHI!M$54</f>
        <v>279.28777303174388</v>
      </c>
      <c r="N63" s="206">
        <f>CHI!N$54</f>
        <v>280.06632498201742</v>
      </c>
      <c r="O63" s="206">
        <f>CHI!O$54</f>
        <v>281.40634776137279</v>
      </c>
      <c r="P63" s="206">
        <f>CHI!P$54</f>
        <v>250.18806412214951</v>
      </c>
      <c r="Q63" s="206">
        <f>CHI!Q$54</f>
        <v>248.68212396496801</v>
      </c>
      <c r="R63" s="206">
        <f>CHI!R$54</f>
        <v>239.85119627323431</v>
      </c>
      <c r="S63" s="206">
        <f>CHI!S$54</f>
        <v>274.17161531954292</v>
      </c>
      <c r="T63" s="206">
        <f>CHI!T$54</f>
        <v>271.92553221240712</v>
      </c>
      <c r="U63" s="206">
        <f>CHI!U$54</f>
        <v>276.55224382748162</v>
      </c>
      <c r="V63" s="206">
        <f>CHI!V$54</f>
        <v>312.00074364834342</v>
      </c>
      <c r="W63" s="206">
        <f>CHI!W$54</f>
        <v>286.06589567960191</v>
      </c>
    </row>
    <row r="64" spans="1:23" ht="12" customHeight="1" x14ac:dyDescent="0.25">
      <c r="A64" s="18" t="s">
        <v>48</v>
      </c>
      <c r="B64" s="206">
        <f>CHI!B$55</f>
        <v>37.185096790892793</v>
      </c>
      <c r="C64" s="206">
        <f>CHI!C$55</f>
        <v>36.018186856910233</v>
      </c>
      <c r="D64" s="206">
        <f>CHI!D$55</f>
        <v>36.354105193062793</v>
      </c>
      <c r="E64" s="206">
        <f>CHI!E$55</f>
        <v>38.456405794910907</v>
      </c>
      <c r="F64" s="206">
        <f>CHI!F$55</f>
        <v>39.923219568191641</v>
      </c>
      <c r="G64" s="206">
        <f>CHI!G$55</f>
        <v>45.980472612488413</v>
      </c>
      <c r="H64" s="206">
        <f>CHI!H$55</f>
        <v>48.111743544246252</v>
      </c>
      <c r="I64" s="206">
        <f>CHI!I$55</f>
        <v>45.476970545350198</v>
      </c>
      <c r="J64" s="206">
        <f>CHI!J$55</f>
        <v>42.855601047485202</v>
      </c>
      <c r="K64" s="206">
        <f>CHI!K$55</f>
        <v>45.350842001799137</v>
      </c>
      <c r="L64" s="206">
        <f>CHI!L$55</f>
        <v>51.470942492343937</v>
      </c>
      <c r="M64" s="206">
        <f>CHI!M$55</f>
        <v>47.96420880544752</v>
      </c>
      <c r="N64" s="206">
        <f>CHI!N$55</f>
        <v>49.272600600337931</v>
      </c>
      <c r="O64" s="206">
        <f>CHI!O$55</f>
        <v>49.36586854888516</v>
      </c>
      <c r="P64" s="206">
        <f>CHI!P$55</f>
        <v>53.668672972198337</v>
      </c>
      <c r="Q64" s="206">
        <f>CHI!Q$55</f>
        <v>38.475685487723332</v>
      </c>
      <c r="R64" s="206">
        <f>CHI!R$55</f>
        <v>42.299608292729523</v>
      </c>
      <c r="S64" s="206">
        <f>CHI!S$55</f>
        <v>43.395910958249743</v>
      </c>
      <c r="T64" s="206">
        <f>CHI!T$55</f>
        <v>46.83768032865197</v>
      </c>
      <c r="U64" s="206">
        <f>CHI!U$55</f>
        <v>48.607528422661701</v>
      </c>
      <c r="V64" s="206">
        <f>CHI!V$55</f>
        <v>46.828126492786858</v>
      </c>
      <c r="W64" s="206">
        <f>CHI!W$55</f>
        <v>44.196029932708093</v>
      </c>
    </row>
    <row r="65" spans="1:23" ht="12" customHeight="1" x14ac:dyDescent="0.25">
      <c r="A65" s="19" t="s">
        <v>22</v>
      </c>
      <c r="B65" s="207">
        <f>NMM!B$51</f>
        <v>1181.5488942369564</v>
      </c>
      <c r="C65" s="207">
        <f>NMM!C$51</f>
        <v>1217.8456957010624</v>
      </c>
      <c r="D65" s="207">
        <f>NMM!D$51</f>
        <v>1146.5061743653773</v>
      </c>
      <c r="E65" s="207">
        <f>NMM!E$51</f>
        <v>1146.2116315168382</v>
      </c>
      <c r="F65" s="207">
        <f>NMM!F$51</f>
        <v>1189.9532680303846</v>
      </c>
      <c r="G65" s="207">
        <f>NMM!G$51</f>
        <v>1171.1022693823652</v>
      </c>
      <c r="H65" s="207">
        <f>NMM!H$51</f>
        <v>1184.4891103559771</v>
      </c>
      <c r="I65" s="207">
        <f>NMM!I$51</f>
        <v>1270.8773625151875</v>
      </c>
      <c r="J65" s="207">
        <f>NMM!J$51</f>
        <v>1255.4241167514942</v>
      </c>
      <c r="K65" s="207">
        <f>NMM!K$51</f>
        <v>977.90316338667992</v>
      </c>
      <c r="L65" s="207">
        <f>NMM!L$51</f>
        <v>1059.7345765390528</v>
      </c>
      <c r="M65" s="207">
        <f>NMM!M$51</f>
        <v>1044.4785563683122</v>
      </c>
      <c r="N65" s="207">
        <f>NMM!N$51</f>
        <v>1038.4841156352015</v>
      </c>
      <c r="O65" s="207">
        <f>NMM!O$51</f>
        <v>951.23889200746135</v>
      </c>
      <c r="P65" s="207">
        <f>NMM!P$51</f>
        <v>1004.7224920013083</v>
      </c>
      <c r="Q65" s="207">
        <f>NMM!Q$51</f>
        <v>1059.1016641938256</v>
      </c>
      <c r="R65" s="207">
        <f>NMM!R$51</f>
        <v>1120.4757808135669</v>
      </c>
      <c r="S65" s="207">
        <f>NMM!S$51</f>
        <v>1150.0887259111437</v>
      </c>
      <c r="T65" s="207">
        <f>NMM!T$51</f>
        <v>1173.2910541193094</v>
      </c>
      <c r="U65" s="207">
        <f>NMM!U$51</f>
        <v>1175.5863356701698</v>
      </c>
      <c r="V65" s="207">
        <f>NMM!V$51</f>
        <v>1143.6174540781651</v>
      </c>
      <c r="W65" s="207">
        <f>NMM!W$51</f>
        <v>1154.9141485951336</v>
      </c>
    </row>
    <row r="66" spans="1:23" ht="12" customHeight="1" x14ac:dyDescent="0.25">
      <c r="A66" s="18" t="s">
        <v>49</v>
      </c>
      <c r="B66" s="206">
        <f>NMM!B$52</f>
        <v>332.9857412207358</v>
      </c>
      <c r="C66" s="206">
        <f>NMM!C$52</f>
        <v>285.62547866958658</v>
      </c>
      <c r="D66" s="206">
        <f>NMM!D$52</f>
        <v>278.93302383810999</v>
      </c>
      <c r="E66" s="206">
        <f>NMM!E$52</f>
        <v>287.28893675246269</v>
      </c>
      <c r="F66" s="206">
        <f>NMM!F$52</f>
        <v>338.81975924268158</v>
      </c>
      <c r="G66" s="206">
        <f>NMM!G$52</f>
        <v>343.96177430819989</v>
      </c>
      <c r="H66" s="206">
        <f>NMM!H$52</f>
        <v>370.55516324264022</v>
      </c>
      <c r="I66" s="206">
        <f>NMM!I$52</f>
        <v>380.9497772587842</v>
      </c>
      <c r="J66" s="206">
        <f>NMM!J$52</f>
        <v>408.67245808631912</v>
      </c>
      <c r="K66" s="206">
        <f>NMM!K$52</f>
        <v>286.40674873923831</v>
      </c>
      <c r="L66" s="206">
        <f>NMM!L$52</f>
        <v>285.93346156486302</v>
      </c>
      <c r="M66" s="206">
        <f>NMM!M$52</f>
        <v>318.20514179621131</v>
      </c>
      <c r="N66" s="206">
        <f>NMM!N$52</f>
        <v>277.50487281102983</v>
      </c>
      <c r="O66" s="206">
        <f>NMM!O$52</f>
        <v>249.54300933810441</v>
      </c>
      <c r="P66" s="206">
        <f>NMM!P$52</f>
        <v>290.54743870713259</v>
      </c>
      <c r="Q66" s="206">
        <f>NMM!Q$52</f>
        <v>298.40557746273868</v>
      </c>
      <c r="R66" s="206">
        <f>NMM!R$52</f>
        <v>327.19055005527639</v>
      </c>
      <c r="S66" s="206">
        <f>NMM!S$52</f>
        <v>336.44416880849661</v>
      </c>
      <c r="T66" s="206">
        <f>NMM!T$52</f>
        <v>341.82595430217009</v>
      </c>
      <c r="U66" s="206">
        <f>NMM!U$52</f>
        <v>358.50583891304399</v>
      </c>
      <c r="V66" s="206">
        <f>NMM!V$52</f>
        <v>358.11937050795331</v>
      </c>
      <c r="W66" s="206">
        <f>NMM!W$52</f>
        <v>361.56202982165343</v>
      </c>
    </row>
    <row r="67" spans="1:23" ht="12" customHeight="1" x14ac:dyDescent="0.25">
      <c r="A67" s="18" t="s">
        <v>50</v>
      </c>
      <c r="B67" s="206">
        <f>NMM!B$53</f>
        <v>594.33342066551972</v>
      </c>
      <c r="C67" s="206">
        <f>NMM!C$53</f>
        <v>685.37616877407095</v>
      </c>
      <c r="D67" s="206">
        <f>NMM!D$53</f>
        <v>582.46356470496096</v>
      </c>
      <c r="E67" s="206">
        <f>NMM!E$53</f>
        <v>584.35958606452482</v>
      </c>
      <c r="F67" s="206">
        <f>NMM!F$53</f>
        <v>519.52370119746513</v>
      </c>
      <c r="G67" s="206">
        <f>NMM!G$53</f>
        <v>513.85931116841016</v>
      </c>
      <c r="H67" s="206">
        <f>NMM!H$53</f>
        <v>472.21727945478432</v>
      </c>
      <c r="I67" s="206">
        <f>NMM!I$53</f>
        <v>571.5228479001014</v>
      </c>
      <c r="J67" s="206">
        <f>NMM!J$53</f>
        <v>530.84702566901069</v>
      </c>
      <c r="K67" s="206">
        <f>NMM!K$53</f>
        <v>425.30693251107073</v>
      </c>
      <c r="L67" s="206">
        <f>NMM!L$53</f>
        <v>494.73332497624841</v>
      </c>
      <c r="M67" s="206">
        <f>NMM!M$53</f>
        <v>509.82988466935211</v>
      </c>
      <c r="N67" s="206">
        <f>NMM!N$53</f>
        <v>473.24838344893118</v>
      </c>
      <c r="O67" s="206">
        <f>NMM!O$53</f>
        <v>428.91060663083522</v>
      </c>
      <c r="P67" s="206">
        <f>NMM!P$53</f>
        <v>444.53886501144927</v>
      </c>
      <c r="Q67" s="206">
        <f>NMM!Q$53</f>
        <v>469.34901936017297</v>
      </c>
      <c r="R67" s="206">
        <f>NMM!R$53</f>
        <v>505.27674697077953</v>
      </c>
      <c r="S67" s="206">
        <f>NMM!S$53</f>
        <v>529.77150557255072</v>
      </c>
      <c r="T67" s="206">
        <f>NMM!T$53</f>
        <v>552.47629130449741</v>
      </c>
      <c r="U67" s="206">
        <f>NMM!U$53</f>
        <v>601.86232633038549</v>
      </c>
      <c r="V67" s="206">
        <f>NMM!V$53</f>
        <v>572.88625373679406</v>
      </c>
      <c r="W67" s="206">
        <f>NMM!W$53</f>
        <v>587.92887528665119</v>
      </c>
    </row>
    <row r="68" spans="1:23" ht="12" customHeight="1" x14ac:dyDescent="0.25">
      <c r="A68" s="18" t="s">
        <v>58</v>
      </c>
      <c r="B68" s="206">
        <f>NMM!B$54</f>
        <v>254.22973235070091</v>
      </c>
      <c r="C68" s="206">
        <f>NMM!C$54</f>
        <v>246.84404825740481</v>
      </c>
      <c r="D68" s="206">
        <f>NMM!D$54</f>
        <v>285.10958582230631</v>
      </c>
      <c r="E68" s="206">
        <f>NMM!E$54</f>
        <v>274.56310869985072</v>
      </c>
      <c r="F68" s="206">
        <f>NMM!F$54</f>
        <v>331.60980759023778</v>
      </c>
      <c r="G68" s="206">
        <f>NMM!G$54</f>
        <v>313.28118390575509</v>
      </c>
      <c r="H68" s="206">
        <f>NMM!H$54</f>
        <v>341.71666765855241</v>
      </c>
      <c r="I68" s="206">
        <f>NMM!I$54</f>
        <v>318.40473735630201</v>
      </c>
      <c r="J68" s="206">
        <f>NMM!J$54</f>
        <v>315.90463299616442</v>
      </c>
      <c r="K68" s="206">
        <f>NMM!K$54</f>
        <v>266.18948213637088</v>
      </c>
      <c r="L68" s="206">
        <f>NMM!L$54</f>
        <v>279.0677899979413</v>
      </c>
      <c r="M68" s="206">
        <f>NMM!M$54</f>
        <v>216.44352990274871</v>
      </c>
      <c r="N68" s="206">
        <f>NMM!N$54</f>
        <v>287.73085937524053</v>
      </c>
      <c r="O68" s="206">
        <f>NMM!O$54</f>
        <v>272.78527603852172</v>
      </c>
      <c r="P68" s="206">
        <f>NMM!P$54</f>
        <v>269.63618828272649</v>
      </c>
      <c r="Q68" s="206">
        <f>NMM!Q$54</f>
        <v>291.34706737091398</v>
      </c>
      <c r="R68" s="206">
        <f>NMM!R$54</f>
        <v>288.00848378751101</v>
      </c>
      <c r="S68" s="206">
        <f>NMM!S$54</f>
        <v>283.87305153009629</v>
      </c>
      <c r="T68" s="206">
        <f>NMM!T$54</f>
        <v>278.98880851264192</v>
      </c>
      <c r="U68" s="206">
        <f>NMM!U$54</f>
        <v>215.21817042674019</v>
      </c>
      <c r="V68" s="206">
        <f>NMM!V$54</f>
        <v>212.61182983341769</v>
      </c>
      <c r="W68" s="206">
        <f>NMM!W$54</f>
        <v>205.42324348682911</v>
      </c>
    </row>
    <row r="69" spans="1:23" ht="12" customHeight="1" x14ac:dyDescent="0.25">
      <c r="A69" s="19" t="s">
        <v>23</v>
      </c>
      <c r="B69" s="207">
        <f>PPA!B$52</f>
        <v>485.01429356623947</v>
      </c>
      <c r="C69" s="207">
        <f>PPA!C$52</f>
        <v>534.26977474310229</v>
      </c>
      <c r="D69" s="207">
        <f>PPA!D$52</f>
        <v>625.23201610871013</v>
      </c>
      <c r="E69" s="207">
        <f>PPA!E$52</f>
        <v>403.97535527826284</v>
      </c>
      <c r="F69" s="207">
        <f>PPA!F$52</f>
        <v>428.13364682987373</v>
      </c>
      <c r="G69" s="207">
        <f>PPA!G$52</f>
        <v>630.09004604556935</v>
      </c>
      <c r="H69" s="207">
        <f>PPA!H$52</f>
        <v>629.81387779856163</v>
      </c>
      <c r="I69" s="207">
        <f>PPA!I$52</f>
        <v>661.38524541645711</v>
      </c>
      <c r="J69" s="207">
        <f>PPA!J$52</f>
        <v>611.67719614703071</v>
      </c>
      <c r="K69" s="207">
        <f>PPA!K$52</f>
        <v>593.42908869355051</v>
      </c>
      <c r="L69" s="207">
        <f>PPA!L$52</f>
        <v>589.62532434945456</v>
      </c>
      <c r="M69" s="207">
        <f>PPA!M$52</f>
        <v>581.70771913492831</v>
      </c>
      <c r="N69" s="207">
        <f>PPA!N$52</f>
        <v>587.34487496338477</v>
      </c>
      <c r="O69" s="207">
        <f>PPA!O$52</f>
        <v>574.35910812904865</v>
      </c>
      <c r="P69" s="207">
        <f>PPA!P$52</f>
        <v>603.08702404008511</v>
      </c>
      <c r="Q69" s="207">
        <f>PPA!Q$52</f>
        <v>609.49448287218502</v>
      </c>
      <c r="R69" s="207">
        <f>PPA!R$52</f>
        <v>594.2897142244276</v>
      </c>
      <c r="S69" s="207">
        <f>PPA!S$52</f>
        <v>600.68855490034707</v>
      </c>
      <c r="T69" s="207">
        <f>PPA!T$52</f>
        <v>588.80616164058597</v>
      </c>
      <c r="U69" s="207">
        <f>PPA!U$52</f>
        <v>676.87066885461275</v>
      </c>
      <c r="V69" s="207">
        <f>PPA!V$52</f>
        <v>705.35870476834646</v>
      </c>
      <c r="W69" s="207">
        <f>PPA!W$52</f>
        <v>751.94815043184087</v>
      </c>
    </row>
    <row r="70" spans="1:23" ht="12" customHeight="1" x14ac:dyDescent="0.25">
      <c r="A70" s="18" t="s">
        <v>52</v>
      </c>
      <c r="B70" s="206">
        <f>PPA!B$53</f>
        <v>243.60310925207571</v>
      </c>
      <c r="C70" s="206">
        <f>PPA!C$53</f>
        <v>271.10531090773372</v>
      </c>
      <c r="D70" s="206">
        <f>PPA!D$53</f>
        <v>320.21742702008481</v>
      </c>
      <c r="E70" s="206">
        <f>PPA!E$53</f>
        <v>206.69466095822929</v>
      </c>
      <c r="F70" s="206">
        <f>PPA!F$53</f>
        <v>219.3026377183879</v>
      </c>
      <c r="G70" s="206">
        <f>PPA!G$53</f>
        <v>320.87433830910379</v>
      </c>
      <c r="H70" s="206">
        <f>PPA!H$53</f>
        <v>315.18888727823821</v>
      </c>
      <c r="I70" s="206">
        <f>PPA!I$53</f>
        <v>331.47183449318572</v>
      </c>
      <c r="J70" s="206">
        <f>PPA!J$53</f>
        <v>303.95413353051032</v>
      </c>
      <c r="K70" s="206">
        <f>PPA!K$53</f>
        <v>321.39710434536482</v>
      </c>
      <c r="L70" s="206">
        <f>PPA!L$53</f>
        <v>321.0113540115679</v>
      </c>
      <c r="M70" s="206">
        <f>PPA!M$53</f>
        <v>312.70759268776487</v>
      </c>
      <c r="N70" s="206">
        <f>PPA!N$53</f>
        <v>304.39516026291892</v>
      </c>
      <c r="O70" s="206">
        <f>PPA!O$53</f>
        <v>269.89776213711929</v>
      </c>
      <c r="P70" s="206">
        <f>PPA!P$53</f>
        <v>264.78563592763021</v>
      </c>
      <c r="Q70" s="206">
        <f>PPA!Q$53</f>
        <v>257.31449998140931</v>
      </c>
      <c r="R70" s="206">
        <f>PPA!R$53</f>
        <v>245.36788516897141</v>
      </c>
      <c r="S70" s="206">
        <f>PPA!S$53</f>
        <v>249.1634388302792</v>
      </c>
      <c r="T70" s="206">
        <f>PPA!T$53</f>
        <v>214.21671982281211</v>
      </c>
      <c r="U70" s="206">
        <f>PPA!U$53</f>
        <v>303.63515136697828</v>
      </c>
      <c r="V70" s="206">
        <f>PPA!V$53</f>
        <v>330.35389883374489</v>
      </c>
      <c r="W70" s="206">
        <f>PPA!W$53</f>
        <v>361.93941902843937</v>
      </c>
    </row>
    <row r="71" spans="1:23" ht="12" customHeight="1" x14ac:dyDescent="0.25">
      <c r="A71" s="18" t="s">
        <v>59</v>
      </c>
      <c r="B71" s="206">
        <f>PPA!B$54</f>
        <v>208.47829555116289</v>
      </c>
      <c r="C71" s="206">
        <f>PPA!C$54</f>
        <v>226.88708542725129</v>
      </c>
      <c r="D71" s="206">
        <f>PPA!D$54</f>
        <v>262.56079605466221</v>
      </c>
      <c r="E71" s="206">
        <f>PPA!E$54</f>
        <v>169.8504193470016</v>
      </c>
      <c r="F71" s="206">
        <f>PPA!F$54</f>
        <v>179.76036531030371</v>
      </c>
      <c r="G71" s="206">
        <f>PPA!G$54</f>
        <v>266.43205028069019</v>
      </c>
      <c r="H71" s="206">
        <f>PPA!H$54</f>
        <v>271.86008512666092</v>
      </c>
      <c r="I71" s="206">
        <f>PPA!I$54</f>
        <v>285.00478244423152</v>
      </c>
      <c r="J71" s="206">
        <f>PPA!J$54</f>
        <v>266.18965354633337</v>
      </c>
      <c r="K71" s="206">
        <f>PPA!K$54</f>
        <v>231.7376375095092</v>
      </c>
      <c r="L71" s="206">
        <f>PPA!L$54</f>
        <v>228.5779023781763</v>
      </c>
      <c r="M71" s="206">
        <f>PPA!M$54</f>
        <v>229.50167070890339</v>
      </c>
      <c r="N71" s="206">
        <f>PPA!N$54</f>
        <v>243.06849122051059</v>
      </c>
      <c r="O71" s="206">
        <f>PPA!O$54</f>
        <v>265.46186727770652</v>
      </c>
      <c r="P71" s="206">
        <f>PPA!P$54</f>
        <v>297.35125913567077</v>
      </c>
      <c r="Q71" s="206">
        <f>PPA!Q$54</f>
        <v>321.42379678205299</v>
      </c>
      <c r="R71" s="206">
        <f>PPA!R$54</f>
        <v>317.33923614440238</v>
      </c>
      <c r="S71" s="206">
        <f>PPA!S$54</f>
        <v>318.41390942059809</v>
      </c>
      <c r="T71" s="206">
        <f>PPA!T$54</f>
        <v>336.4147021598011</v>
      </c>
      <c r="U71" s="206">
        <f>PPA!U$54</f>
        <v>336.03049216996948</v>
      </c>
      <c r="V71" s="206">
        <f>PPA!V$54</f>
        <v>328.92187863929252</v>
      </c>
      <c r="W71" s="206">
        <f>PPA!W$54</f>
        <v>340.88199388398141</v>
      </c>
    </row>
    <row r="72" spans="1:23" ht="12" customHeight="1" x14ac:dyDescent="0.25">
      <c r="A72" s="18" t="s">
        <v>60</v>
      </c>
      <c r="B72" s="206">
        <f>PPA!B$55</f>
        <v>32.932888763000904</v>
      </c>
      <c r="C72" s="206">
        <f>PPA!C$55</f>
        <v>36.277378408117237</v>
      </c>
      <c r="D72" s="206">
        <f>PPA!D$55</f>
        <v>42.453793033963052</v>
      </c>
      <c r="E72" s="206">
        <f>PPA!E$55</f>
        <v>27.43027497303196</v>
      </c>
      <c r="F72" s="206">
        <f>PPA!F$55</f>
        <v>29.070643801182161</v>
      </c>
      <c r="G72" s="206">
        <f>PPA!G$55</f>
        <v>42.783657455775312</v>
      </c>
      <c r="H72" s="206">
        <f>PPA!H$55</f>
        <v>42.764905393662467</v>
      </c>
      <c r="I72" s="206">
        <f>PPA!I$55</f>
        <v>44.908628479039898</v>
      </c>
      <c r="J72" s="206">
        <f>PPA!J$55</f>
        <v>41.533409070187098</v>
      </c>
      <c r="K72" s="206">
        <f>PPA!K$55</f>
        <v>40.294346838676447</v>
      </c>
      <c r="L72" s="206">
        <f>PPA!L$55</f>
        <v>40.036067959710437</v>
      </c>
      <c r="M72" s="206">
        <f>PPA!M$55</f>
        <v>39.49845573826002</v>
      </c>
      <c r="N72" s="206">
        <f>PPA!N$55</f>
        <v>39.881223479955253</v>
      </c>
      <c r="O72" s="206">
        <f>PPA!O$55</f>
        <v>38.999478714222803</v>
      </c>
      <c r="P72" s="206">
        <f>PPA!P$55</f>
        <v>40.950128976784178</v>
      </c>
      <c r="Q72" s="206">
        <f>PPA!Q$55</f>
        <v>30.756186108722659</v>
      </c>
      <c r="R72" s="206">
        <f>PPA!R$55</f>
        <v>31.582592911053791</v>
      </c>
      <c r="S72" s="206">
        <f>PPA!S$55</f>
        <v>33.111206649469757</v>
      </c>
      <c r="T72" s="206">
        <f>PPA!T$55</f>
        <v>38.17473965797268</v>
      </c>
      <c r="U72" s="206">
        <f>PPA!U$55</f>
        <v>37.20502531766504</v>
      </c>
      <c r="V72" s="206">
        <f>PPA!V$55</f>
        <v>46.082927295309076</v>
      </c>
      <c r="W72" s="206">
        <f>PPA!W$55</f>
        <v>49.12673751942004</v>
      </c>
    </row>
    <row r="73" spans="1:23" ht="12" customHeight="1" x14ac:dyDescent="0.25">
      <c r="A73" s="20" t="s">
        <v>61</v>
      </c>
      <c r="B73" s="208">
        <f>FBT!B$12</f>
        <v>776.35885071054463</v>
      </c>
      <c r="C73" s="208">
        <f>FBT!C$12</f>
        <v>800.96750459313012</v>
      </c>
      <c r="D73" s="208">
        <f>FBT!D$12</f>
        <v>778.03826419609231</v>
      </c>
      <c r="E73" s="208">
        <f>FBT!E$12</f>
        <v>857.55741647729872</v>
      </c>
      <c r="F73" s="208">
        <f>FBT!F$12</f>
        <v>787.39166385117198</v>
      </c>
      <c r="G73" s="208">
        <f>FBT!G$12</f>
        <v>716.32968570811181</v>
      </c>
      <c r="H73" s="208">
        <f>FBT!H$12</f>
        <v>706.59689610807345</v>
      </c>
      <c r="I73" s="208">
        <f>FBT!I$12</f>
        <v>674.09163973988177</v>
      </c>
      <c r="J73" s="208">
        <f>FBT!J$12</f>
        <v>599.71467373330904</v>
      </c>
      <c r="K73" s="208">
        <f>FBT!K$12</f>
        <v>547.56731686960393</v>
      </c>
      <c r="L73" s="208">
        <f>FBT!L$12</f>
        <v>555.13867647534425</v>
      </c>
      <c r="M73" s="208">
        <f>FBT!M$12</f>
        <v>558.28730016568454</v>
      </c>
      <c r="N73" s="208">
        <f>FBT!N$12</f>
        <v>553.69719027935594</v>
      </c>
      <c r="O73" s="208">
        <f>FBT!O$12</f>
        <v>538.56297116658345</v>
      </c>
      <c r="P73" s="208">
        <f>FBT!P$12</f>
        <v>552.00411751974468</v>
      </c>
      <c r="Q73" s="208">
        <f>FBT!Q$12</f>
        <v>584.61009995849327</v>
      </c>
      <c r="R73" s="208">
        <f>FBT!R$12</f>
        <v>581.17801741729636</v>
      </c>
      <c r="S73" s="208">
        <f>FBT!S$12</f>
        <v>597.40918868389645</v>
      </c>
      <c r="T73" s="208">
        <f>FBT!T$12</f>
        <v>583.52806753370794</v>
      </c>
      <c r="U73" s="208">
        <f>FBT!U$12</f>
        <v>559.06936819532916</v>
      </c>
      <c r="V73" s="208">
        <f>FBT!V$12</f>
        <v>578.90597986065563</v>
      </c>
      <c r="W73" s="208">
        <f>FBT!W$12</f>
        <v>584.97584484782874</v>
      </c>
    </row>
    <row r="74" spans="1:23" ht="12" customHeight="1" x14ac:dyDescent="0.25">
      <c r="A74" s="14" t="s">
        <v>62</v>
      </c>
      <c r="B74" s="206">
        <f>TRE!B$12</f>
        <v>303.28618212462737</v>
      </c>
      <c r="C74" s="206">
        <f>TRE!C$12</f>
        <v>326.23438779261232</v>
      </c>
      <c r="D74" s="206">
        <f>TRE!D$12</f>
        <v>326.1733919784308</v>
      </c>
      <c r="E74" s="206">
        <f>TRE!E$12</f>
        <v>347.41987185014301</v>
      </c>
      <c r="F74" s="206">
        <f>TRE!F$12</f>
        <v>325.74331426598178</v>
      </c>
      <c r="G74" s="206">
        <f>TRE!G$12</f>
        <v>325.48058934529718</v>
      </c>
      <c r="H74" s="206">
        <f>TRE!H$12</f>
        <v>373.61901142075612</v>
      </c>
      <c r="I74" s="206">
        <f>TRE!I$12</f>
        <v>379.82950874602301</v>
      </c>
      <c r="J74" s="206">
        <f>TRE!J$12</f>
        <v>409.53094791416288</v>
      </c>
      <c r="K74" s="206">
        <f>TRE!K$12</f>
        <v>379.98522721728688</v>
      </c>
      <c r="L74" s="206">
        <f>TRE!L$12</f>
        <v>449.7779465974117</v>
      </c>
      <c r="M74" s="206">
        <f>TRE!M$12</f>
        <v>457.39225995094438</v>
      </c>
      <c r="N74" s="206">
        <f>TRE!N$12</f>
        <v>453.59071171073509</v>
      </c>
      <c r="O74" s="206">
        <f>TRE!O$12</f>
        <v>424.98180848829742</v>
      </c>
      <c r="P74" s="206">
        <f>TRE!P$12</f>
        <v>403.71345707179103</v>
      </c>
      <c r="Q74" s="206">
        <f>TRE!Q$12</f>
        <v>422.17275951884352</v>
      </c>
      <c r="R74" s="206">
        <f>TRE!R$12</f>
        <v>458.58552552864188</v>
      </c>
      <c r="S74" s="206">
        <f>TRE!S$12</f>
        <v>477.46068633581831</v>
      </c>
      <c r="T74" s="206">
        <f>TRE!T$12</f>
        <v>485.41680239372869</v>
      </c>
      <c r="U74" s="206">
        <f>TRE!U$12</f>
        <v>515.52921359819334</v>
      </c>
      <c r="V74" s="206">
        <f>TRE!V$12</f>
        <v>492.43497968655191</v>
      </c>
      <c r="W74" s="206">
        <f>TRE!W$12</f>
        <v>525.79323369671806</v>
      </c>
    </row>
    <row r="75" spans="1:23" ht="12" customHeight="1" x14ac:dyDescent="0.25">
      <c r="A75" s="14" t="s">
        <v>63</v>
      </c>
      <c r="B75" s="206">
        <f>MAE!B$12</f>
        <v>646.91949154370548</v>
      </c>
      <c r="C75" s="206">
        <f>MAE!C$12</f>
        <v>639.35181435394645</v>
      </c>
      <c r="D75" s="206">
        <f>MAE!D$12</f>
        <v>616.00532821138393</v>
      </c>
      <c r="E75" s="206">
        <f>MAE!E$12</f>
        <v>702.03144939150798</v>
      </c>
      <c r="F75" s="206">
        <f>MAE!F$12</f>
        <v>642.59578876251544</v>
      </c>
      <c r="G75" s="206">
        <f>MAE!G$12</f>
        <v>758.64073997168248</v>
      </c>
      <c r="H75" s="206">
        <f>MAE!H$12</f>
        <v>775.39326684415278</v>
      </c>
      <c r="I75" s="206">
        <f>MAE!I$12</f>
        <v>812.64299984816364</v>
      </c>
      <c r="J75" s="206">
        <f>MAE!J$12</f>
        <v>786.93894153418751</v>
      </c>
      <c r="K75" s="206">
        <f>MAE!K$12</f>
        <v>670.74667784024246</v>
      </c>
      <c r="L75" s="206">
        <f>MAE!L$12</f>
        <v>723.9101203917171</v>
      </c>
      <c r="M75" s="206">
        <f>MAE!M$12</f>
        <v>690.12326918685972</v>
      </c>
      <c r="N75" s="206">
        <f>MAE!N$12</f>
        <v>702.52563241405142</v>
      </c>
      <c r="O75" s="206">
        <f>MAE!O$12</f>
        <v>677.38759631562334</v>
      </c>
      <c r="P75" s="206">
        <f>MAE!P$12</f>
        <v>638.13864729672684</v>
      </c>
      <c r="Q75" s="206">
        <f>MAE!Q$12</f>
        <v>695.53338501469011</v>
      </c>
      <c r="R75" s="206">
        <f>MAE!R$12</f>
        <v>686.76048875961988</v>
      </c>
      <c r="S75" s="206">
        <f>MAE!S$12</f>
        <v>729.65600378411978</v>
      </c>
      <c r="T75" s="206">
        <f>MAE!T$12</f>
        <v>685.9451753480389</v>
      </c>
      <c r="U75" s="206">
        <f>MAE!U$12</f>
        <v>687.90037447589964</v>
      </c>
      <c r="V75" s="206">
        <f>MAE!V$12</f>
        <v>655.99600785938333</v>
      </c>
      <c r="W75" s="206">
        <f>MAE!W$12</f>
        <v>722.53285716111736</v>
      </c>
    </row>
    <row r="76" spans="1:23" ht="12" customHeight="1" x14ac:dyDescent="0.25">
      <c r="A76" s="14" t="s">
        <v>64</v>
      </c>
      <c r="B76" s="206">
        <f>TEL!B$12</f>
        <v>298.37914323164119</v>
      </c>
      <c r="C76" s="206">
        <f>TEL!C$12</f>
        <v>274.47438721702792</v>
      </c>
      <c r="D76" s="206">
        <f>TEL!D$12</f>
        <v>273.76133325034289</v>
      </c>
      <c r="E76" s="206">
        <f>TEL!E$12</f>
        <v>266.40534852256661</v>
      </c>
      <c r="F76" s="206">
        <f>TEL!F$12</f>
        <v>265.08501222220241</v>
      </c>
      <c r="G76" s="206">
        <f>TEL!G$12</f>
        <v>257.49465540991463</v>
      </c>
      <c r="H76" s="206">
        <f>TEL!H$12</f>
        <v>229.43140526086819</v>
      </c>
      <c r="I76" s="206">
        <f>TEL!I$12</f>
        <v>206.16891796023211</v>
      </c>
      <c r="J76" s="206">
        <f>TEL!J$12</f>
        <v>179.4614842212782</v>
      </c>
      <c r="K76" s="206">
        <f>TEL!K$12</f>
        <v>130.91818072192359</v>
      </c>
      <c r="L76" s="206">
        <f>TEL!L$12</f>
        <v>139.3905457027281</v>
      </c>
      <c r="M76" s="206">
        <f>TEL!M$12</f>
        <v>137.0242364682467</v>
      </c>
      <c r="N76" s="206">
        <f>TEL!N$12</f>
        <v>131.50034839572089</v>
      </c>
      <c r="O76" s="206">
        <f>TEL!O$12</f>
        <v>128.71350290112579</v>
      </c>
      <c r="P76" s="206">
        <f>TEL!P$12</f>
        <v>128.3416046162792</v>
      </c>
      <c r="Q76" s="206">
        <f>TEL!Q$12</f>
        <v>124.9940915746118</v>
      </c>
      <c r="R76" s="206">
        <f>TEL!R$12</f>
        <v>124.3294630327303</v>
      </c>
      <c r="S76" s="206">
        <f>TEL!S$12</f>
        <v>129.68925735189251</v>
      </c>
      <c r="T76" s="206">
        <f>TEL!T$12</f>
        <v>127.3691100572711</v>
      </c>
      <c r="U76" s="206">
        <f>TEL!U$12</f>
        <v>122.99569557218079</v>
      </c>
      <c r="V76" s="206">
        <f>TEL!V$12</f>
        <v>116.15163880201411</v>
      </c>
      <c r="W76" s="206">
        <f>TEL!W$12</f>
        <v>167.70793595835681</v>
      </c>
    </row>
    <row r="77" spans="1:23" ht="12" customHeight="1" x14ac:dyDescent="0.25">
      <c r="A77" s="14" t="s">
        <v>65</v>
      </c>
      <c r="B77" s="206">
        <f>WWP!B$12</f>
        <v>93.25833093653776</v>
      </c>
      <c r="C77" s="206">
        <f>WWP!C$12</f>
        <v>140.16822986898171</v>
      </c>
      <c r="D77" s="206">
        <f>WWP!D$12</f>
        <v>152.2834311184175</v>
      </c>
      <c r="E77" s="206">
        <f>WWP!E$12</f>
        <v>185.25581732021379</v>
      </c>
      <c r="F77" s="206">
        <f>WWP!F$12</f>
        <v>203.34377651991221</v>
      </c>
      <c r="G77" s="206">
        <f>WWP!G$12</f>
        <v>211.1827289089108</v>
      </c>
      <c r="H77" s="206">
        <f>WWP!H$12</f>
        <v>212.94140548651731</v>
      </c>
      <c r="I77" s="206">
        <f>WWP!I$12</f>
        <v>199.12574660012089</v>
      </c>
      <c r="J77" s="206">
        <f>WWP!J$12</f>
        <v>222.06013743673299</v>
      </c>
      <c r="K77" s="206">
        <f>WWP!K$12</f>
        <v>207.14404610042061</v>
      </c>
      <c r="L77" s="206">
        <f>WWP!L$12</f>
        <v>215.99580117243269</v>
      </c>
      <c r="M77" s="206">
        <f>WWP!M$12</f>
        <v>189.7946211784583</v>
      </c>
      <c r="N77" s="206">
        <f>WWP!N$12</f>
        <v>211.05014700643201</v>
      </c>
      <c r="O77" s="206">
        <f>WWP!O$12</f>
        <v>216.191079832729</v>
      </c>
      <c r="P77" s="206">
        <f>WWP!P$12</f>
        <v>210.07790480246379</v>
      </c>
      <c r="Q77" s="206">
        <f>WWP!Q$12</f>
        <v>229.91292462519539</v>
      </c>
      <c r="R77" s="206">
        <f>WWP!R$12</f>
        <v>237.0087453964552</v>
      </c>
      <c r="S77" s="206">
        <f>WWP!S$12</f>
        <v>218.17581088380771</v>
      </c>
      <c r="T77" s="206">
        <f>WWP!T$12</f>
        <v>217.88764739089089</v>
      </c>
      <c r="U77" s="206">
        <f>WWP!U$12</f>
        <v>213.00323022235861</v>
      </c>
      <c r="V77" s="206">
        <f>WWP!V$12</f>
        <v>226.383832421379</v>
      </c>
      <c r="W77" s="206">
        <f>WWP!W$12</f>
        <v>235.92061241819681</v>
      </c>
    </row>
    <row r="78" spans="1:23" ht="12" customHeight="1" x14ac:dyDescent="0.25">
      <c r="A78" s="21" t="s">
        <v>66</v>
      </c>
      <c r="B78" s="209">
        <f>OIS!B$12</f>
        <v>1589.569937074278</v>
      </c>
      <c r="C78" s="209">
        <f>OIS!C$12</f>
        <v>1281.0429099168639</v>
      </c>
      <c r="D78" s="209">
        <f>OIS!D$12</f>
        <v>1228.235827893064</v>
      </c>
      <c r="E78" s="209">
        <f>OIS!E$12</f>
        <v>1033.990151844979</v>
      </c>
      <c r="F78" s="209">
        <f>OIS!F$12</f>
        <v>992.82730799084152</v>
      </c>
      <c r="G78" s="209">
        <f>OIS!G$12</f>
        <v>663.86904046577729</v>
      </c>
      <c r="H78" s="209">
        <f>OIS!H$12</f>
        <v>753.68251326409938</v>
      </c>
      <c r="I78" s="209">
        <f>OIS!I$12</f>
        <v>760.85213285334032</v>
      </c>
      <c r="J78" s="209">
        <f>OIS!J$12</f>
        <v>740.42208748508665</v>
      </c>
      <c r="K78" s="209">
        <f>OIS!K$12</f>
        <v>732.44274469652419</v>
      </c>
      <c r="L78" s="209">
        <f>OIS!L$12</f>
        <v>781.16249330952155</v>
      </c>
      <c r="M78" s="209">
        <f>OIS!M$12</f>
        <v>727.63155432147096</v>
      </c>
      <c r="N78" s="209">
        <f>OIS!N$12</f>
        <v>731.25273203999996</v>
      </c>
      <c r="O78" s="209">
        <f>OIS!O$12</f>
        <v>669.35128613850497</v>
      </c>
      <c r="P78" s="209">
        <f>OIS!P$12</f>
        <v>703.83989861492148</v>
      </c>
      <c r="Q78" s="209">
        <f>OIS!Q$12</f>
        <v>738.27922962759328</v>
      </c>
      <c r="R78" s="209">
        <f>OIS!R$12</f>
        <v>670.28096245335496</v>
      </c>
      <c r="S78" s="209">
        <f>OIS!S$12</f>
        <v>660.16322218666562</v>
      </c>
      <c r="T78" s="209">
        <f>OIS!T$12</f>
        <v>660.55748646622328</v>
      </c>
      <c r="U78" s="209">
        <f>OIS!U$12</f>
        <v>619.03346406557398</v>
      </c>
      <c r="V78" s="209">
        <f>OIS!V$12</f>
        <v>576.6585617059186</v>
      </c>
      <c r="W78" s="209">
        <f>OIS!W$12</f>
        <v>626.184457784796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1951.1636285468617</v>
      </c>
      <c r="C81" s="212">
        <v>1994.8705932932071</v>
      </c>
      <c r="D81" s="212">
        <v>2107.9165090283745</v>
      </c>
      <c r="E81" s="212">
        <v>2178.2293207222697</v>
      </c>
      <c r="F81" s="212">
        <v>2772.3311263972482</v>
      </c>
      <c r="G81" s="212">
        <v>2857.0417024935509</v>
      </c>
      <c r="H81" s="212">
        <v>2892.3488392089416</v>
      </c>
      <c r="I81" s="212">
        <v>2612.4662940670673</v>
      </c>
      <c r="J81" s="212">
        <v>2916.9385210662081</v>
      </c>
      <c r="K81" s="212">
        <v>2501.5314703353392</v>
      </c>
      <c r="L81" s="212">
        <v>2730.9247635425618</v>
      </c>
      <c r="M81" s="212">
        <v>2536.4461736887361</v>
      </c>
      <c r="N81" s="212">
        <v>2655.3650902837485</v>
      </c>
      <c r="O81" s="212">
        <v>2555.0048151332758</v>
      </c>
      <c r="P81" s="212">
        <v>2805.7285468615646</v>
      </c>
      <c r="Q81" s="212">
        <v>2351.5524505588992</v>
      </c>
      <c r="R81" s="212">
        <v>1642.7434221840072</v>
      </c>
      <c r="S81" s="212">
        <v>2798.2854686156488</v>
      </c>
      <c r="T81" s="212">
        <v>2798.3099742046429</v>
      </c>
      <c r="U81" s="212">
        <v>2811.9349957007744</v>
      </c>
      <c r="V81" s="212">
        <v>2352.3218400687874</v>
      </c>
      <c r="W81" s="212">
        <v>2770.0840928632842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309.6553740326741</v>
      </c>
      <c r="E82" s="215">
        <v>330.89707652622519</v>
      </c>
      <c r="F82" s="215">
        <v>378.53138435081678</v>
      </c>
      <c r="G82" s="215">
        <v>296.06268271711087</v>
      </c>
      <c r="H82" s="215">
        <v>370.69656061908847</v>
      </c>
      <c r="I82" s="215">
        <v>334.77901977644018</v>
      </c>
      <c r="J82" s="215">
        <v>336.70103181427339</v>
      </c>
      <c r="K82" s="215">
        <v>238.7577815993121</v>
      </c>
      <c r="L82" s="215">
        <v>323.36818572656921</v>
      </c>
      <c r="M82" s="215">
        <v>308.85331040412717</v>
      </c>
      <c r="N82" s="215">
        <v>347.01908856405845</v>
      </c>
      <c r="O82" s="215">
        <v>363.12476354256228</v>
      </c>
      <c r="P82" s="215">
        <v>342.52777300085984</v>
      </c>
      <c r="Q82" s="215">
        <v>376.84694754944104</v>
      </c>
      <c r="R82" s="215">
        <v>363.8490971625107</v>
      </c>
      <c r="S82" s="215">
        <v>343.00825451418746</v>
      </c>
      <c r="T82" s="215">
        <v>331.80662080825448</v>
      </c>
      <c r="U82" s="215">
        <v>327.78056749785037</v>
      </c>
      <c r="V82" s="215">
        <v>265.48856405846942</v>
      </c>
      <c r="W82" s="215">
        <v>305.25262252794499</v>
      </c>
    </row>
    <row r="83" spans="1:23" ht="12" customHeight="1" x14ac:dyDescent="0.25">
      <c r="A83" s="14" t="s">
        <v>31</v>
      </c>
      <c r="B83" s="206">
        <v>1951.1636285468617</v>
      </c>
      <c r="C83" s="206">
        <v>1994.8705932932071</v>
      </c>
      <c r="D83" s="206">
        <v>1798.2611349957003</v>
      </c>
      <c r="E83" s="206">
        <v>1847.3322441960445</v>
      </c>
      <c r="F83" s="206">
        <v>2393.7997420464312</v>
      </c>
      <c r="G83" s="206">
        <v>2560.9790197764401</v>
      </c>
      <c r="H83" s="206">
        <v>2521.6522785898533</v>
      </c>
      <c r="I83" s="206">
        <v>2277.6872742906271</v>
      </c>
      <c r="J83" s="206">
        <v>2483.9348237317281</v>
      </c>
      <c r="K83" s="206">
        <v>2203.8098022355971</v>
      </c>
      <c r="L83" s="206">
        <v>2301.7836629406702</v>
      </c>
      <c r="M83" s="206">
        <v>2115.5000859845227</v>
      </c>
      <c r="N83" s="206">
        <v>2196.5924333619946</v>
      </c>
      <c r="O83" s="206">
        <v>2082.2163370593294</v>
      </c>
      <c r="P83" s="206">
        <v>2349.7656921754083</v>
      </c>
      <c r="Q83" s="206">
        <v>1861.5689595872741</v>
      </c>
      <c r="R83" s="206">
        <v>1160.7489251934653</v>
      </c>
      <c r="S83" s="206">
        <v>2349.0533104041269</v>
      </c>
      <c r="T83" s="206">
        <v>2358.4453138435083</v>
      </c>
      <c r="U83" s="206">
        <v>2363.208254514188</v>
      </c>
      <c r="V83" s="206">
        <v>1977.4900257953568</v>
      </c>
      <c r="W83" s="206">
        <v>2365.2288907996558</v>
      </c>
    </row>
    <row r="84" spans="1:23" ht="12" customHeight="1" x14ac:dyDescent="0.25">
      <c r="A84" s="18" t="s">
        <v>32</v>
      </c>
      <c r="B84" s="206">
        <v>58.259759243336198</v>
      </c>
      <c r="C84" s="206">
        <v>45.068873602751488</v>
      </c>
      <c r="D84" s="206">
        <v>18.68710232158211</v>
      </c>
      <c r="E84" s="206">
        <v>16.488650042992258</v>
      </c>
      <c r="F84" s="206">
        <v>12.091659501289771</v>
      </c>
      <c r="G84" s="206">
        <v>14.29011177987962</v>
      </c>
      <c r="H84" s="206">
        <v>13.190885640584691</v>
      </c>
      <c r="I84" s="206">
        <v>13.190885640584691</v>
      </c>
      <c r="J84" s="206">
        <v>16.488650042992258</v>
      </c>
      <c r="K84" s="206">
        <v>14.29011177987962</v>
      </c>
      <c r="L84" s="206">
        <v>9.8932072226999139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91.191401547721412</v>
      </c>
      <c r="C85" s="206">
        <v>77.276956147893372</v>
      </c>
      <c r="D85" s="206">
        <v>69.896818572656912</v>
      </c>
      <c r="E85" s="206">
        <v>77.358899398108335</v>
      </c>
      <c r="F85" s="206">
        <v>116.48684436801371</v>
      </c>
      <c r="G85" s="206">
        <v>112.25090283748921</v>
      </c>
      <c r="H85" s="206">
        <v>117.0564918314703</v>
      </c>
      <c r="I85" s="206">
        <v>108.3046431642304</v>
      </c>
      <c r="J85" s="206">
        <v>115.1442820292347</v>
      </c>
      <c r="K85" s="206">
        <v>99.422355975924319</v>
      </c>
      <c r="L85" s="206">
        <v>97.340326741186573</v>
      </c>
      <c r="M85" s="206">
        <v>94.183147033533956</v>
      </c>
      <c r="N85" s="206">
        <v>97.29148753224419</v>
      </c>
      <c r="O85" s="206">
        <v>117.168271711092</v>
      </c>
      <c r="P85" s="206">
        <v>163.19862424763539</v>
      </c>
      <c r="Q85" s="206">
        <v>109.8452278589854</v>
      </c>
      <c r="R85" s="206">
        <v>108.79905417024931</v>
      </c>
      <c r="S85" s="206">
        <v>269.9054170249355</v>
      </c>
      <c r="T85" s="206">
        <v>253.16706792777299</v>
      </c>
      <c r="U85" s="206">
        <v>299.19750644883919</v>
      </c>
      <c r="V85" s="206">
        <v>207.13671539122959</v>
      </c>
      <c r="W85" s="206">
        <v>260.49011177987961</v>
      </c>
    </row>
    <row r="86" spans="1:23" ht="12" customHeight="1" x14ac:dyDescent="0.25">
      <c r="A86" s="18" t="s">
        <v>83</v>
      </c>
      <c r="B86" s="206">
        <v>235.54075666380049</v>
      </c>
      <c r="C86" s="206">
        <v>202.25090283748921</v>
      </c>
      <c r="D86" s="206">
        <v>114.1960447119518</v>
      </c>
      <c r="E86" s="206">
        <v>111.16173688736031</v>
      </c>
      <c r="F86" s="206">
        <v>264.03155631986237</v>
      </c>
      <c r="G86" s="206">
        <v>49.953396388650027</v>
      </c>
      <c r="H86" s="206">
        <v>30.652794496990541</v>
      </c>
      <c r="I86" s="206">
        <v>22.462940670679281</v>
      </c>
      <c r="J86" s="206">
        <v>20.478675838349101</v>
      </c>
      <c r="K86" s="206">
        <v>16.423387790197761</v>
      </c>
      <c r="L86" s="206">
        <v>25.698022355975919</v>
      </c>
      <c r="M86" s="206">
        <v>9.2401547721410129</v>
      </c>
      <c r="N86" s="206">
        <v>1.026053310404127</v>
      </c>
      <c r="O86" s="206">
        <v>6.1567497850386923</v>
      </c>
      <c r="P86" s="206">
        <v>7.187790197764401</v>
      </c>
      <c r="Q86" s="206">
        <v>5.1283748925193464</v>
      </c>
      <c r="R86" s="206">
        <v>6.1560619088564046</v>
      </c>
      <c r="S86" s="206">
        <v>2.0516766981943251</v>
      </c>
      <c r="T86" s="206">
        <v>0</v>
      </c>
      <c r="U86" s="206">
        <v>4.104041272570937</v>
      </c>
      <c r="V86" s="206">
        <v>0</v>
      </c>
      <c r="W86" s="206">
        <v>6.1936371453138426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983.12570937231317</v>
      </c>
      <c r="C88" s="206">
        <f t="shared" si="5"/>
        <v>969.42012037833217</v>
      </c>
      <c r="D88" s="206">
        <f t="shared" si="5"/>
        <v>976.17549441100562</v>
      </c>
      <c r="E88" s="206">
        <f t="shared" si="5"/>
        <v>1007.4739466895956</v>
      </c>
      <c r="F88" s="206">
        <f t="shared" si="5"/>
        <v>1186.6908856405842</v>
      </c>
      <c r="G88" s="206">
        <f t="shared" si="5"/>
        <v>1477.894239036973</v>
      </c>
      <c r="H88" s="206">
        <f t="shared" si="5"/>
        <v>1546.2533104041265</v>
      </c>
      <c r="I88" s="206">
        <f t="shared" si="5"/>
        <v>1402.3183147033524</v>
      </c>
      <c r="J88" s="206">
        <f t="shared" si="5"/>
        <v>1439.5343938091146</v>
      </c>
      <c r="K88" s="206">
        <f t="shared" si="5"/>
        <v>1255.9918314703345</v>
      </c>
      <c r="L88" s="206">
        <f t="shared" si="5"/>
        <v>1206.0108340498705</v>
      </c>
      <c r="M88" s="206">
        <f t="shared" si="5"/>
        <v>1125.6832330180569</v>
      </c>
      <c r="N88" s="206">
        <f t="shared" si="5"/>
        <v>1130.5297506448837</v>
      </c>
      <c r="O88" s="206">
        <f t="shared" si="5"/>
        <v>1048.7355975924334</v>
      </c>
      <c r="P88" s="206">
        <f t="shared" si="5"/>
        <v>1088.0255374032672</v>
      </c>
      <c r="Q88" s="206">
        <f t="shared" si="5"/>
        <v>1068.6647463456575</v>
      </c>
      <c r="R88" s="206">
        <f t="shared" si="5"/>
        <v>860.43026655202084</v>
      </c>
      <c r="S88" s="206">
        <f t="shared" si="5"/>
        <v>1096.1274290627687</v>
      </c>
      <c r="T88" s="206">
        <f t="shared" si="5"/>
        <v>1109.7303525365435</v>
      </c>
      <c r="U88" s="206">
        <f t="shared" si="5"/>
        <v>1054.9865004299227</v>
      </c>
      <c r="V88" s="206">
        <f t="shared" si="5"/>
        <v>948.71384350816845</v>
      </c>
      <c r="W88" s="206">
        <f t="shared" si="5"/>
        <v>1030.1014617368874</v>
      </c>
    </row>
    <row r="89" spans="1:23" ht="12" customHeight="1" x14ac:dyDescent="0.25">
      <c r="A89" s="18" t="s">
        <v>84</v>
      </c>
      <c r="B89" s="206">
        <v>583.04600171969037</v>
      </c>
      <c r="C89" s="206">
        <v>700.8537403267411</v>
      </c>
      <c r="D89" s="206">
        <v>619.30567497850382</v>
      </c>
      <c r="E89" s="206">
        <v>634.8490111779879</v>
      </c>
      <c r="F89" s="206">
        <v>814.49879621668083</v>
      </c>
      <c r="G89" s="206">
        <v>906.59036973344803</v>
      </c>
      <c r="H89" s="206">
        <v>814.49879621668083</v>
      </c>
      <c r="I89" s="206">
        <v>731.41049011177984</v>
      </c>
      <c r="J89" s="206">
        <v>892.28882201203771</v>
      </c>
      <c r="K89" s="206">
        <v>817.68211521926048</v>
      </c>
      <c r="L89" s="206">
        <v>962.84127257093712</v>
      </c>
      <c r="M89" s="206">
        <v>886.39355116079093</v>
      </c>
      <c r="N89" s="206">
        <v>967.74514187446255</v>
      </c>
      <c r="O89" s="206">
        <v>910.15571797076529</v>
      </c>
      <c r="P89" s="206">
        <v>1091.353740326741</v>
      </c>
      <c r="Q89" s="206">
        <v>677.93061049011169</v>
      </c>
      <c r="R89" s="206">
        <v>185.36354256233881</v>
      </c>
      <c r="S89" s="206">
        <v>980.96878761822859</v>
      </c>
      <c r="T89" s="206">
        <v>995.54789337919169</v>
      </c>
      <c r="U89" s="206">
        <v>1004.920206362855</v>
      </c>
      <c r="V89" s="206">
        <v>821.63946689595866</v>
      </c>
      <c r="W89" s="206">
        <v>1068.443680137575</v>
      </c>
    </row>
    <row r="90" spans="1:23" ht="12" customHeight="1" x14ac:dyDescent="0.25">
      <c r="A90" s="14" t="s">
        <v>35</v>
      </c>
      <c r="B90" s="206">
        <v>0</v>
      </c>
      <c r="C90" s="206">
        <v>0</v>
      </c>
      <c r="D90" s="206">
        <v>0</v>
      </c>
      <c r="E90" s="206">
        <v>0</v>
      </c>
      <c r="F90" s="206">
        <v>0</v>
      </c>
      <c r="G90" s="206">
        <v>0</v>
      </c>
      <c r="H90" s="206">
        <v>0</v>
      </c>
      <c r="I90" s="206">
        <v>0</v>
      </c>
      <c r="J90" s="206">
        <v>96.302665520206361</v>
      </c>
      <c r="K90" s="206">
        <v>58.963886500429922</v>
      </c>
      <c r="L90" s="206">
        <v>105.77291487532243</v>
      </c>
      <c r="M90" s="206">
        <v>112.09277730008598</v>
      </c>
      <c r="N90" s="206">
        <v>111.75356835769561</v>
      </c>
      <c r="O90" s="206">
        <v>109.66371453138434</v>
      </c>
      <c r="P90" s="206">
        <v>113.43508168529664</v>
      </c>
      <c r="Q90" s="206">
        <v>113.13654342218399</v>
      </c>
      <c r="R90" s="206">
        <v>118.14539982803092</v>
      </c>
      <c r="S90" s="206">
        <v>106.22390369733446</v>
      </c>
      <c r="T90" s="206">
        <v>108.05803955288047</v>
      </c>
      <c r="U90" s="206">
        <v>120.94617368873602</v>
      </c>
      <c r="V90" s="206">
        <v>109.34325021496132</v>
      </c>
      <c r="W90" s="206">
        <v>99.60257953568356</v>
      </c>
    </row>
    <row r="91" spans="1:23" ht="12" customHeight="1" x14ac:dyDescent="0.25">
      <c r="A91" s="18" t="s">
        <v>72</v>
      </c>
      <c r="B91" s="206">
        <v>0</v>
      </c>
      <c r="C91" s="206">
        <v>0</v>
      </c>
      <c r="D91" s="206">
        <v>0</v>
      </c>
      <c r="E91" s="206">
        <v>0</v>
      </c>
      <c r="F91" s="206">
        <v>0</v>
      </c>
      <c r="G91" s="206">
        <v>0</v>
      </c>
      <c r="H91" s="206">
        <v>0</v>
      </c>
      <c r="I91" s="206">
        <v>0</v>
      </c>
      <c r="J91" s="206">
        <v>96.302665520206361</v>
      </c>
      <c r="K91" s="206">
        <v>58.963886500429922</v>
      </c>
      <c r="L91" s="206">
        <v>90.606190885640572</v>
      </c>
      <c r="M91" s="206">
        <v>94.991401547721409</v>
      </c>
      <c r="N91" s="206">
        <v>96.969045571797068</v>
      </c>
      <c r="O91" s="206">
        <v>92.562338779019768</v>
      </c>
      <c r="P91" s="206">
        <v>94.518486672398964</v>
      </c>
      <c r="Q91" s="206">
        <v>95.915735167669808</v>
      </c>
      <c r="R91" s="206">
        <v>100.27970765262251</v>
      </c>
      <c r="S91" s="206">
        <v>88.736027515047283</v>
      </c>
      <c r="T91" s="206">
        <v>89.130438521066196</v>
      </c>
      <c r="U91" s="206">
        <v>97.240326741186578</v>
      </c>
      <c r="V91" s="206">
        <v>95.20533104041273</v>
      </c>
      <c r="W91" s="206">
        <v>82.295356835769553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15.166723989681859</v>
      </c>
      <c r="M92" s="206">
        <v>17.101375752364579</v>
      </c>
      <c r="N92" s="206">
        <v>14.78452278589854</v>
      </c>
      <c r="O92" s="206">
        <v>17.101375752364579</v>
      </c>
      <c r="P92" s="206">
        <v>18.91659501289768</v>
      </c>
      <c r="Q92" s="206">
        <v>17.220808254514189</v>
      </c>
      <c r="R92" s="206">
        <v>17.865692175408419</v>
      </c>
      <c r="S92" s="206">
        <v>17.487876182287181</v>
      </c>
      <c r="T92" s="206">
        <v>18.92760103181427</v>
      </c>
      <c r="U92" s="206">
        <v>23.705846947549439</v>
      </c>
      <c r="V92" s="206">
        <v>14.13791917454858</v>
      </c>
      <c r="W92" s="206">
        <v>17.307222699914011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1951.1636285468617</v>
      </c>
      <c r="C94" s="212">
        <f t="shared" si="6"/>
        <v>1994.8705932932071</v>
      </c>
      <c r="D94" s="212">
        <f t="shared" si="6"/>
        <v>2107.9165090283745</v>
      </c>
      <c r="E94" s="212">
        <f t="shared" si="6"/>
        <v>2178.2293207222697</v>
      </c>
      <c r="F94" s="212">
        <f t="shared" si="6"/>
        <v>2772.3311263972482</v>
      </c>
      <c r="G94" s="212">
        <f t="shared" si="6"/>
        <v>2857.0417024935509</v>
      </c>
      <c r="H94" s="212">
        <f t="shared" si="6"/>
        <v>2892.3488392089416</v>
      </c>
      <c r="I94" s="212">
        <f t="shared" si="6"/>
        <v>2612.4662940670673</v>
      </c>
      <c r="J94" s="212">
        <f t="shared" si="6"/>
        <v>2916.9385210662081</v>
      </c>
      <c r="K94" s="212">
        <f t="shared" si="6"/>
        <v>2501.5314703353392</v>
      </c>
      <c r="L94" s="212">
        <f t="shared" si="6"/>
        <v>2730.9247635425618</v>
      </c>
      <c r="M94" s="212">
        <f t="shared" si="6"/>
        <v>2536.4461736887361</v>
      </c>
      <c r="N94" s="212">
        <f t="shared" si="6"/>
        <v>2655.3650902837485</v>
      </c>
      <c r="O94" s="212">
        <f t="shared" si="6"/>
        <v>2555.0048151332758</v>
      </c>
      <c r="P94" s="212">
        <f t="shared" si="6"/>
        <v>2805.7285468615646</v>
      </c>
      <c r="Q94" s="212">
        <f t="shared" si="6"/>
        <v>2351.5524505588992</v>
      </c>
      <c r="R94" s="212">
        <f t="shared" si="6"/>
        <v>1642.7434221840072</v>
      </c>
      <c r="S94" s="212">
        <f t="shared" si="6"/>
        <v>2798.2854686156488</v>
      </c>
      <c r="T94" s="212">
        <f t="shared" si="6"/>
        <v>2798.3099742046429</v>
      </c>
      <c r="U94" s="212">
        <f t="shared" si="6"/>
        <v>2811.9349957007744</v>
      </c>
      <c r="V94" s="212">
        <f t="shared" si="6"/>
        <v>2352.3218400687874</v>
      </c>
      <c r="W94" s="212">
        <f t="shared" si="6"/>
        <v>2770.0840928632842</v>
      </c>
    </row>
    <row r="95" spans="1:23" ht="12" customHeight="1" x14ac:dyDescent="0.25">
      <c r="A95" s="24" t="s">
        <v>46</v>
      </c>
      <c r="B95" s="215">
        <f>CHI!B58</f>
        <v>1417.8384302338411</v>
      </c>
      <c r="C95" s="215">
        <f>CHI!C58</f>
        <v>1502.3859615155391</v>
      </c>
      <c r="D95" s="215">
        <f>CHI!D58</f>
        <v>1324.786262568661</v>
      </c>
      <c r="E95" s="215">
        <f>CHI!E58</f>
        <v>1276.863503102767</v>
      </c>
      <c r="F95" s="215">
        <f>CHI!F58</f>
        <v>1719.912567618828</v>
      </c>
      <c r="G95" s="215">
        <f>CHI!G58</f>
        <v>1908.3935590878859</v>
      </c>
      <c r="H95" s="215">
        <f>CHI!H58</f>
        <v>1769.551615695771</v>
      </c>
      <c r="I95" s="215">
        <f>CHI!I58</f>
        <v>1585.9593181217281</v>
      </c>
      <c r="J95" s="215">
        <f>CHI!J58</f>
        <v>1877.308576642017</v>
      </c>
      <c r="K95" s="215">
        <f>CHI!K58</f>
        <v>1651.9045122804589</v>
      </c>
      <c r="L95" s="215">
        <f>CHI!L58</f>
        <v>2120.9049810576721</v>
      </c>
      <c r="M95" s="215">
        <f>CHI!M58</f>
        <v>1936.5667996703589</v>
      </c>
      <c r="N95" s="215">
        <f>CHI!N58</f>
        <v>2058.092657474132</v>
      </c>
      <c r="O95" s="215">
        <f>CHI!O58</f>
        <v>1982.0183384282409</v>
      </c>
      <c r="P95" s="215">
        <f>CHI!P58</f>
        <v>2117.5480651017601</v>
      </c>
      <c r="Q95" s="215">
        <f>CHI!Q58</f>
        <v>1581.5747952038639</v>
      </c>
      <c r="R95" s="215">
        <f>CHI!R58</f>
        <v>1051.458389974794</v>
      </c>
      <c r="S95" s="215">
        <f>CHI!S58</f>
        <v>2261.650565383221</v>
      </c>
      <c r="T95" s="215">
        <f>CHI!T58</f>
        <v>2128.7161669140778</v>
      </c>
      <c r="U95" s="215">
        <f>CHI!U58</f>
        <v>2179.943171542418</v>
      </c>
      <c r="V95" s="215">
        <f>CHI!V58</f>
        <v>1689.6998156471891</v>
      </c>
      <c r="W95" s="215">
        <f>CHI!W58</f>
        <v>2049.5730081718252</v>
      </c>
    </row>
    <row r="96" spans="1:23" ht="12" customHeight="1" x14ac:dyDescent="0.25">
      <c r="A96" s="21" t="s">
        <v>29</v>
      </c>
      <c r="B96" s="209">
        <v>533.32519831302056</v>
      </c>
      <c r="C96" s="209">
        <v>492.48463177766803</v>
      </c>
      <c r="D96" s="209">
        <v>783.13024645971359</v>
      </c>
      <c r="E96" s="209">
        <v>901.36581761950265</v>
      </c>
      <c r="F96" s="209">
        <v>1052.4185587784202</v>
      </c>
      <c r="G96" s="209">
        <v>948.648143405665</v>
      </c>
      <c r="H96" s="209">
        <v>1122.7972235131706</v>
      </c>
      <c r="I96" s="209">
        <v>1026.5069759453393</v>
      </c>
      <c r="J96" s="209">
        <v>1039.6299444241911</v>
      </c>
      <c r="K96" s="209">
        <v>849.62695805488033</v>
      </c>
      <c r="L96" s="209">
        <v>610.01978248488967</v>
      </c>
      <c r="M96" s="209">
        <v>599.87937401837712</v>
      </c>
      <c r="N96" s="209">
        <v>597.27243280961648</v>
      </c>
      <c r="O96" s="209">
        <v>572.98647670503487</v>
      </c>
      <c r="P96" s="209">
        <v>688.18048175980448</v>
      </c>
      <c r="Q96" s="209">
        <v>769.97765535503527</v>
      </c>
      <c r="R96" s="209">
        <v>591.28503220921311</v>
      </c>
      <c r="S96" s="209">
        <v>536.63490323242786</v>
      </c>
      <c r="T96" s="209">
        <v>669.59380729056511</v>
      </c>
      <c r="U96" s="209">
        <v>631.99182415835639</v>
      </c>
      <c r="V96" s="209">
        <v>662.62202442159833</v>
      </c>
      <c r="W96" s="209">
        <v>720.51108469145902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36855.806589129643</v>
      </c>
      <c r="C98" s="205">
        <f t="shared" si="7"/>
        <v>34348.085109627798</v>
      </c>
      <c r="D98" s="205">
        <f t="shared" si="7"/>
        <v>32237.231441835433</v>
      </c>
      <c r="E98" s="205">
        <f t="shared" si="7"/>
        <v>33292.713420578526</v>
      </c>
      <c r="F98" s="205">
        <f t="shared" si="7"/>
        <v>34160.739220512543</v>
      </c>
      <c r="G98" s="205">
        <f t="shared" si="7"/>
        <v>32272.96652767681</v>
      </c>
      <c r="H98" s="205">
        <f t="shared" si="7"/>
        <v>32833.970256376153</v>
      </c>
      <c r="I98" s="205">
        <f t="shared" si="7"/>
        <v>31790.59515700287</v>
      </c>
      <c r="J98" s="205">
        <f t="shared" si="7"/>
        <v>30585.293283881794</v>
      </c>
      <c r="K98" s="205">
        <f t="shared" si="7"/>
        <v>27133.927592795895</v>
      </c>
      <c r="L98" s="205">
        <f t="shared" si="7"/>
        <v>24917.46700150397</v>
      </c>
      <c r="M98" s="205">
        <f t="shared" si="7"/>
        <v>24524.662362158786</v>
      </c>
      <c r="N98" s="205">
        <f t="shared" si="7"/>
        <v>23942.395062397725</v>
      </c>
      <c r="O98" s="205">
        <f t="shared" si="7"/>
        <v>23077.463761938765</v>
      </c>
      <c r="P98" s="205">
        <f t="shared" si="7"/>
        <v>23415.06642978717</v>
      </c>
      <c r="Q98" s="205">
        <f t="shared" si="7"/>
        <v>23046.433632368615</v>
      </c>
      <c r="R98" s="205">
        <f t="shared" si="7"/>
        <v>22727.133604989274</v>
      </c>
      <c r="S98" s="205">
        <f t="shared" si="7"/>
        <v>23558.258581570932</v>
      </c>
      <c r="T98" s="205">
        <f t="shared" si="7"/>
        <v>24283.356940447011</v>
      </c>
      <c r="U98" s="205">
        <f t="shared" si="7"/>
        <v>22890.668929750165</v>
      </c>
      <c r="V98" s="205">
        <f t="shared" si="7"/>
        <v>22388.875299853276</v>
      </c>
      <c r="W98" s="205">
        <f t="shared" si="7"/>
        <v>24662.409035754292</v>
      </c>
    </row>
    <row r="99" spans="1:23" ht="12" customHeight="1" x14ac:dyDescent="0.25">
      <c r="A99" s="25" t="s">
        <v>16</v>
      </c>
      <c r="B99" s="211">
        <f>ISI!B$54</f>
        <v>15960.1027641981</v>
      </c>
      <c r="C99" s="211">
        <f>ISI!C$54</f>
        <v>16470.424101890691</v>
      </c>
      <c r="D99" s="211">
        <f>ISI!D$54</f>
        <v>15341.948969379551</v>
      </c>
      <c r="E99" s="211">
        <f>ISI!E$54</f>
        <v>15481.614919169702</v>
      </c>
      <c r="F99" s="211">
        <f>ISI!F$54</f>
        <v>15895.560914208123</v>
      </c>
      <c r="G99" s="211">
        <f>ISI!G$54</f>
        <v>14704.372656352967</v>
      </c>
      <c r="H99" s="211">
        <f>ISI!H$54</f>
        <v>15374.704779851078</v>
      </c>
      <c r="I99" s="211">
        <f>ISI!I$54</f>
        <v>15248.556666891109</v>
      </c>
      <c r="J99" s="211">
        <f>ISI!J$54</f>
        <v>14481.170796363582</v>
      </c>
      <c r="K99" s="211">
        <f>ISI!K$54</f>
        <v>11651.25537884708</v>
      </c>
      <c r="L99" s="211">
        <f>ISI!L$54</f>
        <v>10626.417727189862</v>
      </c>
      <c r="M99" s="211">
        <f>ISI!M$54</f>
        <v>10543.032566910868</v>
      </c>
      <c r="N99" s="211">
        <f>ISI!N$54</f>
        <v>10205.538090647469</v>
      </c>
      <c r="O99" s="211">
        <f>ISI!O$54</f>
        <v>10245.015680338925</v>
      </c>
      <c r="P99" s="211">
        <f>ISI!P$54</f>
        <v>10251.463826616155</v>
      </c>
      <c r="Q99" s="211">
        <f>ISI!Q$54</f>
        <v>9841.3659932251194</v>
      </c>
      <c r="R99" s="211">
        <f>ISI!R$54</f>
        <v>10035.334649913584</v>
      </c>
      <c r="S99" s="211">
        <f>ISI!S$54</f>
        <v>9361.5583076994917</v>
      </c>
      <c r="T99" s="211">
        <f>ISI!T$54</f>
        <v>9999.7622107868938</v>
      </c>
      <c r="U99" s="211">
        <f>ISI!U$54</f>
        <v>8779.2326531524868</v>
      </c>
      <c r="V99" s="211">
        <f>ISI!V$54</f>
        <v>8887.4064658860316</v>
      </c>
      <c r="W99" s="211">
        <f>ISI!W$54</f>
        <v>9978.3201167759416</v>
      </c>
    </row>
    <row r="100" spans="1:23" ht="12" customHeight="1" x14ac:dyDescent="0.25">
      <c r="A100" s="14" t="s">
        <v>41</v>
      </c>
      <c r="B100" s="206">
        <f>ISI!B$55</f>
        <v>15765.373920847647</v>
      </c>
      <c r="C100" s="206">
        <f>ISI!C$55</f>
        <v>16240.421999435637</v>
      </c>
      <c r="D100" s="206">
        <f>ISI!D$55</f>
        <v>15169.883486489323</v>
      </c>
      <c r="E100" s="206">
        <f>ISI!E$55</f>
        <v>15339.680390561425</v>
      </c>
      <c r="F100" s="206">
        <f>ISI!F$55</f>
        <v>15736.584846541427</v>
      </c>
      <c r="G100" s="206">
        <f>ISI!G$55</f>
        <v>14518.816292593468</v>
      </c>
      <c r="H100" s="206">
        <f>ISI!H$55</f>
        <v>15198.927269570086</v>
      </c>
      <c r="I100" s="206">
        <f>ISI!I$55</f>
        <v>15052.857873222945</v>
      </c>
      <c r="J100" s="206">
        <f>ISI!J$55</f>
        <v>14287.413477186394</v>
      </c>
      <c r="K100" s="206">
        <f>ISI!K$55</f>
        <v>11542.163844944091</v>
      </c>
      <c r="L100" s="206">
        <f>ISI!L$55</f>
        <v>10525.893852052826</v>
      </c>
      <c r="M100" s="206">
        <f>ISI!M$55</f>
        <v>10442.354072592701</v>
      </c>
      <c r="N100" s="206">
        <f>ISI!N$55</f>
        <v>10119.603158462209</v>
      </c>
      <c r="O100" s="206">
        <f>ISI!O$55</f>
        <v>10162.23112388027</v>
      </c>
      <c r="P100" s="206">
        <f>ISI!P$55</f>
        <v>10175.53243168792</v>
      </c>
      <c r="Q100" s="206">
        <f>ISI!Q$55</f>
        <v>9765.5845501963595</v>
      </c>
      <c r="R100" s="206">
        <f>ISI!R$55</f>
        <v>9974.5988477547107</v>
      </c>
      <c r="S100" s="206">
        <f>ISI!S$55</f>
        <v>9306.2581741106223</v>
      </c>
      <c r="T100" s="206">
        <f>ISI!T$55</f>
        <v>9944.0543851809598</v>
      </c>
      <c r="U100" s="206">
        <f>ISI!U$55</f>
        <v>8729.5247602647796</v>
      </c>
      <c r="V100" s="206">
        <f>ISI!V$55</f>
        <v>8842.7034281980032</v>
      </c>
      <c r="W100" s="206">
        <f>ISI!W$55</f>
        <v>9927.6706293606876</v>
      </c>
    </row>
    <row r="101" spans="1:23" ht="12" customHeight="1" x14ac:dyDescent="0.25">
      <c r="A101" s="14" t="s">
        <v>42</v>
      </c>
      <c r="B101" s="206">
        <f>ISI!B$56</f>
        <v>194.72884335045273</v>
      </c>
      <c r="C101" s="206">
        <f>ISI!C$56</f>
        <v>230.00210245505332</v>
      </c>
      <c r="D101" s="206">
        <f>ISI!D$56</f>
        <v>172.06548289022723</v>
      </c>
      <c r="E101" s="206">
        <f>ISI!E$56</f>
        <v>141.9345286082775</v>
      </c>
      <c r="F101" s="206">
        <f>ISI!F$56</f>
        <v>158.97606766669526</v>
      </c>
      <c r="G101" s="206">
        <f>ISI!G$56</f>
        <v>185.55636375949928</v>
      </c>
      <c r="H101" s="206">
        <f>ISI!H$56</f>
        <v>175.77751028099141</v>
      </c>
      <c r="I101" s="206">
        <f>ISI!I$56</f>
        <v>195.69879366816326</v>
      </c>
      <c r="J101" s="206">
        <f>ISI!J$56</f>
        <v>193.75731917718883</v>
      </c>
      <c r="K101" s="206">
        <f>ISI!K$56</f>
        <v>109.091533902988</v>
      </c>
      <c r="L101" s="206">
        <f>ISI!L$56</f>
        <v>100.5238751370365</v>
      </c>
      <c r="M101" s="206">
        <f>ISI!M$56</f>
        <v>100.67849431816629</v>
      </c>
      <c r="N101" s="206">
        <f>ISI!N$56</f>
        <v>85.934932185259925</v>
      </c>
      <c r="O101" s="206">
        <f>ISI!O$56</f>
        <v>82.784556458654606</v>
      </c>
      <c r="P101" s="206">
        <f>ISI!P$56</f>
        <v>75.931394928235903</v>
      </c>
      <c r="Q101" s="206">
        <f>ISI!Q$56</f>
        <v>75.781443028760194</v>
      </c>
      <c r="R101" s="206">
        <f>ISI!R$56</f>
        <v>60.735802158873611</v>
      </c>
      <c r="S101" s="206">
        <f>ISI!S$56</f>
        <v>55.30013358886859</v>
      </c>
      <c r="T101" s="206">
        <f>ISI!T$56</f>
        <v>55.707825605934012</v>
      </c>
      <c r="U101" s="206">
        <f>ISI!U$56</f>
        <v>49.707892887707665</v>
      </c>
      <c r="V101" s="206">
        <f>ISI!V$56</f>
        <v>44.703037688029312</v>
      </c>
      <c r="W101" s="206">
        <f>ISI!W$56</f>
        <v>50.649487415253759</v>
      </c>
    </row>
    <row r="102" spans="1:23" ht="12" customHeight="1" x14ac:dyDescent="0.25">
      <c r="A102" s="13" t="s">
        <v>20</v>
      </c>
      <c r="B102" s="207">
        <f>NFM!B$73</f>
        <v>150.95305515074631</v>
      </c>
      <c r="C102" s="207">
        <f>NFM!C$73</f>
        <v>150.02067288448916</v>
      </c>
      <c r="D102" s="207">
        <f>NFM!D$73</f>
        <v>159.71075442745345</v>
      </c>
      <c r="E102" s="207">
        <f>NFM!E$73</f>
        <v>163.36091525144252</v>
      </c>
      <c r="F102" s="207">
        <f>NFM!F$73</f>
        <v>140.44420759973912</v>
      </c>
      <c r="G102" s="207">
        <f>NFM!G$73</f>
        <v>145.08762999980001</v>
      </c>
      <c r="H102" s="207">
        <f>NFM!H$73</f>
        <v>158.72411435637432</v>
      </c>
      <c r="I102" s="207">
        <f>NFM!I$73</f>
        <v>154.52624559155598</v>
      </c>
      <c r="J102" s="207">
        <f>NFM!J$73</f>
        <v>113.37207945898368</v>
      </c>
      <c r="K102" s="207">
        <f>NFM!K$73</f>
        <v>98.501725599590614</v>
      </c>
      <c r="L102" s="207">
        <f>NFM!L$73</f>
        <v>118.39099519910653</v>
      </c>
      <c r="M102" s="207">
        <f>NFM!M$73</f>
        <v>109.92837119872156</v>
      </c>
      <c r="N102" s="207">
        <f>NFM!N$73</f>
        <v>89.004865199129085</v>
      </c>
      <c r="O102" s="207">
        <f>NFM!O$73</f>
        <v>115.26886559976421</v>
      </c>
      <c r="P102" s="207">
        <f>NFM!P$73</f>
        <v>98.125203599275082</v>
      </c>
      <c r="Q102" s="207">
        <f>NFM!Q$73</f>
        <v>106.65549400025907</v>
      </c>
      <c r="R102" s="207">
        <f>NFM!R$73</f>
        <v>132.51096192075835</v>
      </c>
      <c r="S102" s="207">
        <f>NFM!S$73</f>
        <v>165.64804679786272</v>
      </c>
      <c r="T102" s="207">
        <f>NFM!T$73</f>
        <v>148.7549408012961</v>
      </c>
      <c r="U102" s="207">
        <f>NFM!U$73</f>
        <v>146.36911580059902</v>
      </c>
      <c r="V102" s="207">
        <f>NFM!V$73</f>
        <v>132.23066475750517</v>
      </c>
      <c r="W102" s="207">
        <f>NFM!W$73</f>
        <v>159.75206624338921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20.269160260762298</v>
      </c>
      <c r="C104" s="206">
        <f>NFM!C$75</f>
        <v>9.8056678003086226</v>
      </c>
      <c r="D104" s="206">
        <f>NFM!D$75</f>
        <v>10.43205540216919</v>
      </c>
      <c r="E104" s="206">
        <f>NFM!E$75</f>
        <v>10.432872417761089</v>
      </c>
      <c r="F104" s="206">
        <f>NFM!F$75</f>
        <v>12.26990799564863</v>
      </c>
      <c r="G104" s="206">
        <f>NFM!G$75</f>
        <v>15.034066502922229</v>
      </c>
      <c r="H104" s="206">
        <f>NFM!H$75</f>
        <v>19.27980817823379</v>
      </c>
      <c r="I104" s="206">
        <f>NFM!I$75</f>
        <v>21.608289154584551</v>
      </c>
      <c r="J104" s="206">
        <f>NFM!J$75</f>
        <v>16.69773616440742</v>
      </c>
      <c r="K104" s="206">
        <f>NFM!K$75</f>
        <v>8.8834907321066225</v>
      </c>
      <c r="L104" s="206">
        <f>NFM!L$75</f>
        <v>14.817738990417389</v>
      </c>
      <c r="M104" s="206">
        <f>NFM!M$75</f>
        <v>15.95632196506266</v>
      </c>
      <c r="N104" s="206">
        <f>NFM!N$75</f>
        <v>15.01136616393852</v>
      </c>
      <c r="O104" s="206">
        <f>NFM!O$75</f>
        <v>18.933978123332249</v>
      </c>
      <c r="P104" s="206">
        <f>NFM!P$75</f>
        <v>15.77154234871575</v>
      </c>
      <c r="Q104" s="206">
        <f>NFM!Q$75</f>
        <v>17.024734792567759</v>
      </c>
      <c r="R104" s="206">
        <f>NFM!R$75</f>
        <v>20.464316605355261</v>
      </c>
      <c r="S104" s="206">
        <f>NFM!S$75</f>
        <v>20.261008951379729</v>
      </c>
      <c r="T104" s="206">
        <f>NFM!T$75</f>
        <v>19.567945522460072</v>
      </c>
      <c r="U104" s="206">
        <f>NFM!U$75</f>
        <v>19.081322825898589</v>
      </c>
      <c r="V104" s="206">
        <f>NFM!V$75</f>
        <v>21.953813336372789</v>
      </c>
      <c r="W104" s="206">
        <f>NFM!W$75</f>
        <v>22.728817497961739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20.269160260762298</v>
      </c>
      <c r="C106" s="214">
        <f>NFM!C$77</f>
        <v>9.8056678003086226</v>
      </c>
      <c r="D106" s="214">
        <f>NFM!D$77</f>
        <v>10.43205540216919</v>
      </c>
      <c r="E106" s="214">
        <f>NFM!E$77</f>
        <v>10.432872417761089</v>
      </c>
      <c r="F106" s="214">
        <f>NFM!F$77</f>
        <v>12.26990799564863</v>
      </c>
      <c r="G106" s="214">
        <f>NFM!G$77</f>
        <v>15.034066502922229</v>
      </c>
      <c r="H106" s="214">
        <f>NFM!H$77</f>
        <v>19.27980817823379</v>
      </c>
      <c r="I106" s="214">
        <f>NFM!I$77</f>
        <v>21.608289154584551</v>
      </c>
      <c r="J106" s="214">
        <f>NFM!J$77</f>
        <v>16.69773616440742</v>
      </c>
      <c r="K106" s="214">
        <f>NFM!K$77</f>
        <v>8.8834907321066225</v>
      </c>
      <c r="L106" s="214">
        <f>NFM!L$77</f>
        <v>14.817738990417389</v>
      </c>
      <c r="M106" s="214">
        <f>NFM!M$77</f>
        <v>15.95632196506266</v>
      </c>
      <c r="N106" s="214">
        <f>NFM!N$77</f>
        <v>15.01136616393852</v>
      </c>
      <c r="O106" s="214">
        <f>NFM!O$77</f>
        <v>18.933978123332249</v>
      </c>
      <c r="P106" s="214">
        <f>NFM!P$77</f>
        <v>15.77154234871575</v>
      </c>
      <c r="Q106" s="214">
        <f>NFM!Q$77</f>
        <v>17.024734792567759</v>
      </c>
      <c r="R106" s="214">
        <f>NFM!R$77</f>
        <v>20.464316605355261</v>
      </c>
      <c r="S106" s="214">
        <f>NFM!S$77</f>
        <v>20.261008951379729</v>
      </c>
      <c r="T106" s="214">
        <f>NFM!T$77</f>
        <v>19.567945522460072</v>
      </c>
      <c r="U106" s="214">
        <f>NFM!U$77</f>
        <v>19.081322825898589</v>
      </c>
      <c r="V106" s="214">
        <f>NFM!V$77</f>
        <v>21.953813336372789</v>
      </c>
      <c r="W106" s="214">
        <f>NFM!W$77</f>
        <v>22.728817497961739</v>
      </c>
    </row>
    <row r="107" spans="1:23" ht="12" customHeight="1" x14ac:dyDescent="0.25">
      <c r="A107" s="14" t="s">
        <v>45</v>
      </c>
      <c r="B107" s="206">
        <f>NFM!B$78</f>
        <v>130.683894889984</v>
      </c>
      <c r="C107" s="206">
        <f>NFM!C$78</f>
        <v>140.21500508418055</v>
      </c>
      <c r="D107" s="206">
        <f>NFM!D$78</f>
        <v>149.27869902528425</v>
      </c>
      <c r="E107" s="206">
        <f>NFM!E$78</f>
        <v>152.92804283368145</v>
      </c>
      <c r="F107" s="206">
        <f>NFM!F$78</f>
        <v>128.17429960409049</v>
      </c>
      <c r="G107" s="206">
        <f>NFM!G$78</f>
        <v>130.05356349687779</v>
      </c>
      <c r="H107" s="206">
        <f>NFM!H$78</f>
        <v>139.44430617814052</v>
      </c>
      <c r="I107" s="206">
        <f>NFM!I$78</f>
        <v>132.91795643697142</v>
      </c>
      <c r="J107" s="206">
        <f>NFM!J$78</f>
        <v>96.674343294576261</v>
      </c>
      <c r="K107" s="206">
        <f>NFM!K$78</f>
        <v>89.618234867483991</v>
      </c>
      <c r="L107" s="206">
        <f>NFM!L$78</f>
        <v>103.57325620868914</v>
      </c>
      <c r="M107" s="206">
        <f>NFM!M$78</f>
        <v>93.972049233658907</v>
      </c>
      <c r="N107" s="206">
        <f>NFM!N$78</f>
        <v>73.993499035190567</v>
      </c>
      <c r="O107" s="206">
        <f>NFM!O$78</f>
        <v>96.334887476431959</v>
      </c>
      <c r="P107" s="206">
        <f>NFM!P$78</f>
        <v>82.353661250559327</v>
      </c>
      <c r="Q107" s="206">
        <f>NFM!Q$78</f>
        <v>89.630759207691312</v>
      </c>
      <c r="R107" s="206">
        <f>NFM!R$78</f>
        <v>112.04664531540308</v>
      </c>
      <c r="S107" s="206">
        <f>NFM!S$78</f>
        <v>145.387037846483</v>
      </c>
      <c r="T107" s="206">
        <f>NFM!T$78</f>
        <v>129.18699527883604</v>
      </c>
      <c r="U107" s="206">
        <f>NFM!U$78</f>
        <v>127.28779297470042</v>
      </c>
      <c r="V107" s="206">
        <f>NFM!V$78</f>
        <v>110.27685142113236</v>
      </c>
      <c r="W107" s="206">
        <f>NFM!W$78</f>
        <v>137.02324874542748</v>
      </c>
    </row>
    <row r="108" spans="1:23" ht="12" customHeight="1" x14ac:dyDescent="0.25">
      <c r="A108" s="13" t="s">
        <v>21</v>
      </c>
      <c r="B108" s="207">
        <f>CHI!B$79</f>
        <v>5858.704789557637</v>
      </c>
      <c r="C108" s="207">
        <f>CHI!C$79</f>
        <v>4485.3424057723287</v>
      </c>
      <c r="D108" s="207">
        <f>CHI!D$79</f>
        <v>4383.4805620741308</v>
      </c>
      <c r="E108" s="207">
        <f>CHI!E$79</f>
        <v>5507.5193917310635</v>
      </c>
      <c r="F108" s="207">
        <f>CHI!F$79</f>
        <v>6795.7799336478565</v>
      </c>
      <c r="G108" s="207">
        <f>CHI!G$79</f>
        <v>6521.9043182116884</v>
      </c>
      <c r="H108" s="207">
        <f>CHI!H$79</f>
        <v>6135.0214892203612</v>
      </c>
      <c r="I108" s="207">
        <f>CHI!I$79</f>
        <v>4623.6021757561621</v>
      </c>
      <c r="J108" s="207">
        <f>CHI!J$79</f>
        <v>4899.4128765253381</v>
      </c>
      <c r="K108" s="207">
        <f>CHI!K$79</f>
        <v>5629.3753132924849</v>
      </c>
      <c r="L108" s="207">
        <f>CHI!L$79</f>
        <v>4030.3575165679995</v>
      </c>
      <c r="M108" s="207">
        <f>CHI!M$79</f>
        <v>3760.5385883033127</v>
      </c>
      <c r="N108" s="207">
        <f>CHI!N$79</f>
        <v>3786.4995247348015</v>
      </c>
      <c r="O108" s="207">
        <f>CHI!O$79</f>
        <v>3624.0481975845441</v>
      </c>
      <c r="P108" s="207">
        <f>CHI!P$79</f>
        <v>3599.4002204897547</v>
      </c>
      <c r="Q108" s="207">
        <f>CHI!Q$79</f>
        <v>3217.9046415214102</v>
      </c>
      <c r="R108" s="207">
        <f>CHI!R$79</f>
        <v>2690.0871429896551</v>
      </c>
      <c r="S108" s="207">
        <f>CHI!S$79</f>
        <v>3997.2728057461927</v>
      </c>
      <c r="T108" s="207">
        <f>CHI!T$79</f>
        <v>3853.2860736007051</v>
      </c>
      <c r="U108" s="207">
        <f>CHI!U$79</f>
        <v>3798.1951769013181</v>
      </c>
      <c r="V108" s="207">
        <f>CHI!V$79</f>
        <v>3519.4428731837347</v>
      </c>
      <c r="W108" s="207">
        <f>CHI!W$79</f>
        <v>4063.5403099881419</v>
      </c>
    </row>
    <row r="109" spans="1:23" ht="12" customHeight="1" x14ac:dyDescent="0.25">
      <c r="A109" s="14" t="s">
        <v>57</v>
      </c>
      <c r="B109" s="206">
        <f>CHI!B$80</f>
        <v>4304.2957457554221</v>
      </c>
      <c r="C109" s="206">
        <f>CHI!C$80</f>
        <v>3389.5197371318054</v>
      </c>
      <c r="D109" s="206">
        <f>CHI!D$80</f>
        <v>3747.2395901561185</v>
      </c>
      <c r="E109" s="206">
        <f>CHI!E$80</f>
        <v>4617.2528148818319</v>
      </c>
      <c r="F109" s="206">
        <f>CHI!F$80</f>
        <v>5954.9443578975852</v>
      </c>
      <c r="G109" s="206">
        <f>CHI!G$80</f>
        <v>5681.7834743222966</v>
      </c>
      <c r="H109" s="206">
        <f>CHI!H$80</f>
        <v>5193.4038713504124</v>
      </c>
      <c r="I109" s="206">
        <f>CHI!I$80</f>
        <v>3731.476616192675</v>
      </c>
      <c r="J109" s="206">
        <f>CHI!J$80</f>
        <v>3995.6090418426543</v>
      </c>
      <c r="K109" s="206">
        <f>CHI!K$80</f>
        <v>4511.3742882695788</v>
      </c>
      <c r="L109" s="206">
        <f>CHI!L$80</f>
        <v>3398.1185649632207</v>
      </c>
      <c r="M109" s="206">
        <f>CHI!M$80</f>
        <v>3158.322397521054</v>
      </c>
      <c r="N109" s="206">
        <f>CHI!N$80</f>
        <v>3202.6829771495823</v>
      </c>
      <c r="O109" s="206">
        <f>CHI!O$80</f>
        <v>3032.2086505943153</v>
      </c>
      <c r="P109" s="206">
        <f>CHI!P$80</f>
        <v>3100.862958744704</v>
      </c>
      <c r="Q109" s="206">
        <f>CHI!Q$80</f>
        <v>2746.9420573658908</v>
      </c>
      <c r="R109" s="206">
        <f>CHI!R$80</f>
        <v>2211.7869205402208</v>
      </c>
      <c r="S109" s="206">
        <f>CHI!S$80</f>
        <v>3380.0349084554314</v>
      </c>
      <c r="T109" s="206">
        <f>CHI!T$80</f>
        <v>3233.9323766797343</v>
      </c>
      <c r="U109" s="206">
        <f>CHI!U$80</f>
        <v>3182.4873441959098</v>
      </c>
      <c r="V109" s="206">
        <f>CHI!V$80</f>
        <v>2814.8144463492035</v>
      </c>
      <c r="W109" s="206">
        <f>CHI!W$80</f>
        <v>3420.8011251990756</v>
      </c>
    </row>
    <row r="110" spans="1:23" ht="12" customHeight="1" x14ac:dyDescent="0.25">
      <c r="A110" s="14" t="s">
        <v>47</v>
      </c>
      <c r="B110" s="206">
        <f>CHI!B$81</f>
        <v>1459.0680701425981</v>
      </c>
      <c r="C110" s="206">
        <f>CHI!C$81</f>
        <v>1016.607800646386</v>
      </c>
      <c r="D110" s="206">
        <f>CHI!D$81</f>
        <v>553.59738311641115</v>
      </c>
      <c r="E110" s="206">
        <f>CHI!E$81</f>
        <v>794.18831449309425</v>
      </c>
      <c r="F110" s="206">
        <f>CHI!F$81</f>
        <v>735.20086261423705</v>
      </c>
      <c r="G110" s="206">
        <f>CHI!G$81</f>
        <v>721.3023907729164</v>
      </c>
      <c r="H110" s="206">
        <f>CHI!H$81</f>
        <v>818.37699523272317</v>
      </c>
      <c r="I110" s="206">
        <f>CHI!I$81</f>
        <v>791.91319447283547</v>
      </c>
      <c r="J110" s="206">
        <f>CHI!J$81</f>
        <v>808.0353082955271</v>
      </c>
      <c r="K110" s="206">
        <f>CHI!K$81</f>
        <v>1002.2775996185238</v>
      </c>
      <c r="L110" s="206">
        <f>CHI!L$81</f>
        <v>534.38316531646717</v>
      </c>
      <c r="M110" s="206">
        <f>CHI!M$81</f>
        <v>513.05872416860257</v>
      </c>
      <c r="N110" s="206">
        <f>CHI!N$81</f>
        <v>495.06647312771707</v>
      </c>
      <c r="O110" s="206">
        <f>CHI!O$81</f>
        <v>501.8046537673398</v>
      </c>
      <c r="P110" s="206">
        <f>CHI!P$81</f>
        <v>409.50025798450815</v>
      </c>
      <c r="Q110" s="206">
        <f>CHI!Q$81</f>
        <v>408.90464747956656</v>
      </c>
      <c r="R110" s="206">
        <f>CHI!R$81</f>
        <v>406.63070049840474</v>
      </c>
      <c r="S110" s="206">
        <f>CHI!S$81</f>
        <v>532.17214239497196</v>
      </c>
      <c r="T110" s="206">
        <f>CHI!T$81</f>
        <v>528.38800899584589</v>
      </c>
      <c r="U110" s="206">
        <f>CHI!U$81</f>
        <v>524.13523385047802</v>
      </c>
      <c r="V110" s="206">
        <f>CHI!V$81</f>
        <v>613.91298728318759</v>
      </c>
      <c r="W110" s="206">
        <f>CHI!W$81</f>
        <v>558.16341347928301</v>
      </c>
    </row>
    <row r="111" spans="1:23" ht="12" customHeight="1" x14ac:dyDescent="0.25">
      <c r="A111" s="14" t="s">
        <v>48</v>
      </c>
      <c r="B111" s="206">
        <f>CHI!B$82</f>
        <v>95.340973659616637</v>
      </c>
      <c r="C111" s="206">
        <f>CHI!C$82</f>
        <v>79.214867994137137</v>
      </c>
      <c r="D111" s="206">
        <f>CHI!D$82</f>
        <v>82.643588801600941</v>
      </c>
      <c r="E111" s="206">
        <f>CHI!E$82</f>
        <v>96.078262356137301</v>
      </c>
      <c r="F111" s="206">
        <f>CHI!F$82</f>
        <v>105.63471313603441</v>
      </c>
      <c r="G111" s="206">
        <f>CHI!G$82</f>
        <v>118.8184531164756</v>
      </c>
      <c r="H111" s="206">
        <f>CHI!H$82</f>
        <v>123.2406226372256</v>
      </c>
      <c r="I111" s="206">
        <f>CHI!I$82</f>
        <v>100.2123650906512</v>
      </c>
      <c r="J111" s="206">
        <f>CHI!J$82</f>
        <v>95.7685263871563</v>
      </c>
      <c r="K111" s="206">
        <f>CHI!K$82</f>
        <v>115.7234254043822</v>
      </c>
      <c r="L111" s="206">
        <f>CHI!L$82</f>
        <v>97.855786288311805</v>
      </c>
      <c r="M111" s="206">
        <f>CHI!M$82</f>
        <v>89.157466613656339</v>
      </c>
      <c r="N111" s="206">
        <f>CHI!N$82</f>
        <v>88.750074457502464</v>
      </c>
      <c r="O111" s="206">
        <f>CHI!O$82</f>
        <v>90.034893222888797</v>
      </c>
      <c r="P111" s="206">
        <f>CHI!P$82</f>
        <v>89.037003760542717</v>
      </c>
      <c r="Q111" s="206">
        <f>CHI!Q$82</f>
        <v>62.057936675952867</v>
      </c>
      <c r="R111" s="206">
        <f>CHI!R$82</f>
        <v>71.669521951029623</v>
      </c>
      <c r="S111" s="206">
        <f>CHI!S$82</f>
        <v>85.065754895789283</v>
      </c>
      <c r="T111" s="206">
        <f>CHI!T$82</f>
        <v>90.965687925125152</v>
      </c>
      <c r="U111" s="206">
        <f>CHI!U$82</f>
        <v>91.57259885493005</v>
      </c>
      <c r="V111" s="206">
        <f>CHI!V$82</f>
        <v>90.715439551343337</v>
      </c>
      <c r="W111" s="206">
        <f>CHI!W$82</f>
        <v>84.575771309783264</v>
      </c>
    </row>
    <row r="112" spans="1:23" ht="12" customHeight="1" x14ac:dyDescent="0.25">
      <c r="A112" s="13" t="s">
        <v>22</v>
      </c>
      <c r="B112" s="207">
        <f>NMM!B$59</f>
        <v>6559.3573627753103</v>
      </c>
      <c r="C112" s="207">
        <f>NMM!C$59</f>
        <v>6301.058484114852</v>
      </c>
      <c r="D112" s="207">
        <f>NMM!D$59</f>
        <v>5807.4648187268685</v>
      </c>
      <c r="E112" s="207">
        <f>NMM!E$59</f>
        <v>5800.9671415081366</v>
      </c>
      <c r="F112" s="207">
        <f>NMM!F$59</f>
        <v>6182.9990013872721</v>
      </c>
      <c r="G112" s="207">
        <f>NMM!G$59</f>
        <v>6183.1353157658104</v>
      </c>
      <c r="H112" s="207">
        <f>NMM!H$59</f>
        <v>6289.8330947757222</v>
      </c>
      <c r="I112" s="207">
        <f>NMM!I$59</f>
        <v>6972.8624827775893</v>
      </c>
      <c r="J112" s="207">
        <f>NMM!J$59</f>
        <v>6843.254233819468</v>
      </c>
      <c r="K112" s="207">
        <f>NMM!K$59</f>
        <v>5686.0222991492883</v>
      </c>
      <c r="L112" s="207">
        <f>NMM!L$59</f>
        <v>5841.9562277319919</v>
      </c>
      <c r="M112" s="207">
        <f>NMM!M$59</f>
        <v>6149.7039385869139</v>
      </c>
      <c r="N112" s="207">
        <f>NMM!N$59</f>
        <v>5889.7489861696113</v>
      </c>
      <c r="O112" s="207">
        <f>NMM!O$59</f>
        <v>5434.5833117420243</v>
      </c>
      <c r="P112" s="207">
        <f>NMM!P$59</f>
        <v>5780.2671198074313</v>
      </c>
      <c r="Q112" s="207">
        <f>NMM!Q$59</f>
        <v>5996.2108649207694</v>
      </c>
      <c r="R112" s="207">
        <f>NMM!R$59</f>
        <v>6363.3029968621213</v>
      </c>
      <c r="S112" s="207">
        <f>NMM!S$59</f>
        <v>6518.1257371515403</v>
      </c>
      <c r="T112" s="207">
        <f>NMM!T$59</f>
        <v>6921.3360415173629</v>
      </c>
      <c r="U112" s="207">
        <f>NMM!U$59</f>
        <v>6910.0683614485788</v>
      </c>
      <c r="V112" s="207">
        <f>NMM!V$59</f>
        <v>6606.967084289442</v>
      </c>
      <c r="W112" s="207">
        <f>NMM!W$59</f>
        <v>6829.7576563908933</v>
      </c>
    </row>
    <row r="113" spans="1:23" ht="12" customHeight="1" x14ac:dyDescent="0.25">
      <c r="A113" s="14" t="s">
        <v>49</v>
      </c>
      <c r="B113" s="206">
        <f>NMM!B$60</f>
        <v>3679.4196472926083</v>
      </c>
      <c r="C113" s="206">
        <f>NMM!C$60</f>
        <v>3243.9731226089798</v>
      </c>
      <c r="D113" s="206">
        <f>NMM!D$60</f>
        <v>2973.065035855825</v>
      </c>
      <c r="E113" s="206">
        <f>NMM!E$60</f>
        <v>3049.1782259816709</v>
      </c>
      <c r="F113" s="206">
        <f>NMM!F$60</f>
        <v>3381.3712064319639</v>
      </c>
      <c r="G113" s="206">
        <f>NMM!G$60</f>
        <v>3372.7230199910482</v>
      </c>
      <c r="H113" s="206">
        <f>NMM!H$60</f>
        <v>3554.1620752413137</v>
      </c>
      <c r="I113" s="206">
        <f>NMM!I$60</f>
        <v>3938.871758545818</v>
      </c>
      <c r="J113" s="206">
        <f>NMM!J$60</f>
        <v>3944.1789578927728</v>
      </c>
      <c r="K113" s="206">
        <f>NMM!K$60</f>
        <v>3110.4008615766616</v>
      </c>
      <c r="L113" s="206">
        <f>NMM!L$60</f>
        <v>3024.7754033695746</v>
      </c>
      <c r="M113" s="206">
        <f>NMM!M$60</f>
        <v>3341.4911943232537</v>
      </c>
      <c r="N113" s="206">
        <f>NMM!N$60</f>
        <v>3017.1913199192604</v>
      </c>
      <c r="O113" s="206">
        <f>NMM!O$60</f>
        <v>2751.1378670850677</v>
      </c>
      <c r="P113" s="206">
        <f>NMM!P$60</f>
        <v>3080.8417004952344</v>
      </c>
      <c r="Q113" s="206">
        <f>NMM!Q$60</f>
        <v>3183.6255077076726</v>
      </c>
      <c r="R113" s="206">
        <f>NMM!R$60</f>
        <v>3466.8811329219079</v>
      </c>
      <c r="S113" s="206">
        <f>NMM!S$60</f>
        <v>3549.2426347490459</v>
      </c>
      <c r="T113" s="206">
        <f>NMM!T$60</f>
        <v>3839.457675768354</v>
      </c>
      <c r="U113" s="206">
        <f>NMM!U$60</f>
        <v>3927.0907080140096</v>
      </c>
      <c r="V113" s="206">
        <f>NMM!V$60</f>
        <v>3819.9754748760097</v>
      </c>
      <c r="W113" s="206">
        <f>NMM!W$60</f>
        <v>3900.4640734448149</v>
      </c>
    </row>
    <row r="114" spans="1:23" ht="12" customHeight="1" x14ac:dyDescent="0.25">
      <c r="A114" s="14" t="s">
        <v>50</v>
      </c>
      <c r="B114" s="206">
        <f>NMM!B$61</f>
        <v>2199.4981810991621</v>
      </c>
      <c r="C114" s="206">
        <f>NMM!C$61</f>
        <v>2405.6648543478232</v>
      </c>
      <c r="D114" s="206">
        <f>NMM!D$61</f>
        <v>2092.5375252217209</v>
      </c>
      <c r="E114" s="206">
        <f>NMM!E$61</f>
        <v>2061.9332408448277</v>
      </c>
      <c r="F114" s="206">
        <f>NMM!F$61</f>
        <v>1967.1837056187283</v>
      </c>
      <c r="G114" s="206">
        <f>NMM!G$61</f>
        <v>2035.2780976382614</v>
      </c>
      <c r="H114" s="206">
        <f>NMM!H$61</f>
        <v>1885.2788720948515</v>
      </c>
      <c r="I114" s="206">
        <f>NMM!I$61</f>
        <v>2225.8199858569055</v>
      </c>
      <c r="J114" s="206">
        <f>NMM!J$61</f>
        <v>2122.4294140054826</v>
      </c>
      <c r="K114" s="206">
        <f>NMM!K$61</f>
        <v>1905.7519523520066</v>
      </c>
      <c r="L114" s="206">
        <f>NMM!L$61</f>
        <v>2142.1632479855721</v>
      </c>
      <c r="M114" s="206">
        <f>NMM!M$61</f>
        <v>2278.1044342724385</v>
      </c>
      <c r="N114" s="206">
        <f>NMM!N$61</f>
        <v>2174.9600264635219</v>
      </c>
      <c r="O114" s="206">
        <f>NMM!O$61</f>
        <v>2032.8479409335368</v>
      </c>
      <c r="P114" s="206">
        <f>NMM!P$61</f>
        <v>2059.2123250148566</v>
      </c>
      <c r="Q114" s="206">
        <f>NMM!Q$61</f>
        <v>2115.7316152905059</v>
      </c>
      <c r="R114" s="206">
        <f>NMM!R$61</f>
        <v>2220.1707132748161</v>
      </c>
      <c r="S114" s="206">
        <f>NMM!S$61</f>
        <v>2274.5449705265873</v>
      </c>
      <c r="T114" s="206">
        <f>NMM!T$61</f>
        <v>2403.9073122753703</v>
      </c>
      <c r="U114" s="206">
        <f>NMM!U$61</f>
        <v>2432.2925949916967</v>
      </c>
      <c r="V114" s="206">
        <f>NMM!V$61</f>
        <v>2252.6184468893557</v>
      </c>
      <c r="W114" s="206">
        <f>NMM!W$61</f>
        <v>2408.5310225933308</v>
      </c>
    </row>
    <row r="115" spans="1:23" ht="12" customHeight="1" x14ac:dyDescent="0.25">
      <c r="A115" s="14" t="s">
        <v>58</v>
      </c>
      <c r="B115" s="206">
        <f>NMM!B$62</f>
        <v>680.43953438354049</v>
      </c>
      <c r="C115" s="206">
        <f>NMM!C$62</f>
        <v>651.42050715804885</v>
      </c>
      <c r="D115" s="206">
        <f>NMM!D$62</f>
        <v>741.86225764932226</v>
      </c>
      <c r="E115" s="206">
        <f>NMM!E$62</f>
        <v>689.85567468163845</v>
      </c>
      <c r="F115" s="206">
        <f>NMM!F$62</f>
        <v>834.44408933657962</v>
      </c>
      <c r="G115" s="206">
        <f>NMM!G$62</f>
        <v>775.1341981365</v>
      </c>
      <c r="H115" s="206">
        <f>NMM!H$62</f>
        <v>850.39214743955699</v>
      </c>
      <c r="I115" s="206">
        <f>NMM!I$62</f>
        <v>808.17073837486532</v>
      </c>
      <c r="J115" s="206">
        <f>NMM!J$62</f>
        <v>776.64586192121283</v>
      </c>
      <c r="K115" s="206">
        <f>NMM!K$62</f>
        <v>669.86948522062016</v>
      </c>
      <c r="L115" s="206">
        <f>NMM!L$62</f>
        <v>675.01757637684511</v>
      </c>
      <c r="M115" s="206">
        <f>NMM!M$62</f>
        <v>530.10830999122095</v>
      </c>
      <c r="N115" s="206">
        <f>NMM!N$62</f>
        <v>697.59763978682895</v>
      </c>
      <c r="O115" s="206">
        <f>NMM!O$62</f>
        <v>650.59750372342</v>
      </c>
      <c r="P115" s="206">
        <f>NMM!P$62</f>
        <v>640.21309429733947</v>
      </c>
      <c r="Q115" s="206">
        <f>NMM!Q$62</f>
        <v>696.85374192258996</v>
      </c>
      <c r="R115" s="206">
        <f>NMM!R$62</f>
        <v>676.2511506653974</v>
      </c>
      <c r="S115" s="206">
        <f>NMM!S$62</f>
        <v>694.33813187590783</v>
      </c>
      <c r="T115" s="206">
        <f>NMM!T$62</f>
        <v>677.97105347363868</v>
      </c>
      <c r="U115" s="206">
        <f>NMM!U$62</f>
        <v>550.68505844287188</v>
      </c>
      <c r="V115" s="206">
        <f>NMM!V$62</f>
        <v>534.3731625240772</v>
      </c>
      <c r="W115" s="206">
        <f>NMM!W$62</f>
        <v>520.76256035274741</v>
      </c>
    </row>
    <row r="116" spans="1:23" ht="12" customHeight="1" x14ac:dyDescent="0.25">
      <c r="A116" s="13" t="s">
        <v>23</v>
      </c>
      <c r="B116" s="207">
        <f>PPA!B$57</f>
        <v>573.14256774042747</v>
      </c>
      <c r="C116" s="207">
        <f>PPA!C$57</f>
        <v>626.74554421307232</v>
      </c>
      <c r="D116" s="207">
        <f>PPA!D$57</f>
        <v>585.47303745268869</v>
      </c>
      <c r="E116" s="207">
        <f>PPA!E$57</f>
        <v>452.06455785073427</v>
      </c>
      <c r="F116" s="207">
        <f>PPA!F$57</f>
        <v>282.55812246061146</v>
      </c>
      <c r="G116" s="207">
        <f>PPA!G$57</f>
        <v>598.70919282131047</v>
      </c>
      <c r="H116" s="207">
        <f>PPA!H$57</f>
        <v>539.26657688269802</v>
      </c>
      <c r="I116" s="207">
        <f>PPA!I$57</f>
        <v>574.29540179733067</v>
      </c>
      <c r="J116" s="207">
        <f>PPA!J$57</f>
        <v>521.85338294771827</v>
      </c>
      <c r="K116" s="207">
        <f>PPA!K$57</f>
        <v>543.08762220504525</v>
      </c>
      <c r="L116" s="207">
        <f>PPA!L$57</f>
        <v>520.13169308773593</v>
      </c>
      <c r="M116" s="207">
        <f>PPA!M$57</f>
        <v>470.66445325342323</v>
      </c>
      <c r="N116" s="207">
        <f>PPA!N$57</f>
        <v>472.76253503617681</v>
      </c>
      <c r="O116" s="207">
        <f>PPA!O$57</f>
        <v>424.18221487112083</v>
      </c>
      <c r="P116" s="207">
        <f>PPA!P$57</f>
        <v>389.9061949026501</v>
      </c>
      <c r="Q116" s="207">
        <f>PPA!Q$57</f>
        <v>404.39678144957065</v>
      </c>
      <c r="R116" s="207">
        <f>PPA!R$57</f>
        <v>363.63262453122411</v>
      </c>
      <c r="S116" s="207">
        <f>PPA!S$57</f>
        <v>373.77807730221457</v>
      </c>
      <c r="T116" s="207">
        <f>PPA!T$57</f>
        <v>378.92756975736955</v>
      </c>
      <c r="U116" s="207">
        <f>PPA!U$57</f>
        <v>411.90027441691143</v>
      </c>
      <c r="V116" s="207">
        <f>PPA!V$57</f>
        <v>418.55832726216613</v>
      </c>
      <c r="W116" s="207">
        <f>PPA!W$57</f>
        <v>486.5630635066218</v>
      </c>
    </row>
    <row r="117" spans="1:23" ht="12" customHeight="1" x14ac:dyDescent="0.25">
      <c r="A117" s="14" t="s">
        <v>52</v>
      </c>
      <c r="B117" s="206">
        <f>PPA!B$58</f>
        <v>274.17309547205252</v>
      </c>
      <c r="C117" s="206">
        <f>PPA!C$58</f>
        <v>302.32321593598601</v>
      </c>
      <c r="D117" s="206">
        <f>PPA!D$58</f>
        <v>288.91208877004902</v>
      </c>
      <c r="E117" s="206">
        <f>PPA!E$58</f>
        <v>222.51810121899771</v>
      </c>
      <c r="F117" s="206">
        <f>PPA!F$58</f>
        <v>133.03241199960061</v>
      </c>
      <c r="G117" s="206">
        <f>PPA!G$58</f>
        <v>293.07918906650411</v>
      </c>
      <c r="H117" s="206">
        <f>PPA!H$58</f>
        <v>258.28233906293627</v>
      </c>
      <c r="I117" s="206">
        <f>PPA!I$58</f>
        <v>276.58372143260902</v>
      </c>
      <c r="J117" s="206">
        <f>PPA!J$58</f>
        <v>247.7205722059164</v>
      </c>
      <c r="K117" s="206">
        <f>PPA!K$58</f>
        <v>285.18052020521651</v>
      </c>
      <c r="L117" s="206">
        <f>PPA!L$58</f>
        <v>274.19172681307992</v>
      </c>
      <c r="M117" s="206">
        <f>PPA!M$58</f>
        <v>243.5282983901015</v>
      </c>
      <c r="N117" s="206">
        <f>PPA!N$58</f>
        <v>234.96432777226619</v>
      </c>
      <c r="O117" s="206">
        <f>PPA!O$58</f>
        <v>189.2449346051134</v>
      </c>
      <c r="P117" s="206">
        <f>PPA!P$58</f>
        <v>160.26993291599049</v>
      </c>
      <c r="Q117" s="206">
        <f>PPA!Q$58</f>
        <v>157.5027405839752</v>
      </c>
      <c r="R117" s="206">
        <f>PPA!R$58</f>
        <v>137.65885449015491</v>
      </c>
      <c r="S117" s="206">
        <f>PPA!S$58</f>
        <v>141.91195189629701</v>
      </c>
      <c r="T117" s="206">
        <f>PPA!T$58</f>
        <v>125.23385948625941</v>
      </c>
      <c r="U117" s="206">
        <f>PPA!U$58</f>
        <v>171.95649895952491</v>
      </c>
      <c r="V117" s="206">
        <f>PPA!V$58</f>
        <v>184.58928159839019</v>
      </c>
      <c r="W117" s="206">
        <f>PPA!W$58</f>
        <v>221.34897129258491</v>
      </c>
    </row>
    <row r="118" spans="1:23" ht="12" customHeight="1" x14ac:dyDescent="0.25">
      <c r="A118" s="14" t="s">
        <v>59</v>
      </c>
      <c r="B118" s="206">
        <f>PPA!B$59</f>
        <v>286.61410148910608</v>
      </c>
      <c r="C118" s="206">
        <f>PPA!C$59</f>
        <v>313.33855787284381</v>
      </c>
      <c r="D118" s="206">
        <f>PPA!D$59</f>
        <v>278.91026953441019</v>
      </c>
      <c r="E118" s="206">
        <f>PPA!E$59</f>
        <v>217.41754165220189</v>
      </c>
      <c r="F118" s="206">
        <f>PPA!F$59</f>
        <v>145.2666826857031</v>
      </c>
      <c r="G118" s="206">
        <f>PPA!G$59</f>
        <v>286.82849803128482</v>
      </c>
      <c r="H118" s="206">
        <f>PPA!H$59</f>
        <v>263.41402128671888</v>
      </c>
      <c r="I118" s="206">
        <f>PPA!I$59</f>
        <v>277.42728137598851</v>
      </c>
      <c r="J118" s="206">
        <f>PPA!J$59</f>
        <v>255.79969680377809</v>
      </c>
      <c r="K118" s="206">
        <f>PPA!K$59</f>
        <v>238.70833414311269</v>
      </c>
      <c r="L118" s="206">
        <f>PPA!L$59</f>
        <v>224.3376700403299</v>
      </c>
      <c r="M118" s="206">
        <f>PPA!M$59</f>
        <v>204.92672685815009</v>
      </c>
      <c r="N118" s="206">
        <f>PPA!N$59</f>
        <v>216.93390182078099</v>
      </c>
      <c r="O118" s="206">
        <f>PPA!O$59</f>
        <v>212.9309114400223</v>
      </c>
      <c r="P118" s="206">
        <f>PPA!P$59</f>
        <v>210.8520100237304</v>
      </c>
      <c r="Q118" s="206">
        <f>PPA!Q$59</f>
        <v>233.3776504603394</v>
      </c>
      <c r="R118" s="206">
        <f>PPA!R$59</f>
        <v>214.5588953414173</v>
      </c>
      <c r="S118" s="206">
        <f>PPA!S$59</f>
        <v>220.15013412510581</v>
      </c>
      <c r="T118" s="206">
        <f>PPA!T$59</f>
        <v>241.30571161830909</v>
      </c>
      <c r="U118" s="206">
        <f>PPA!U$59</f>
        <v>224.96155950525991</v>
      </c>
      <c r="V118" s="206">
        <f>PPA!V$59</f>
        <v>214.53364437685869</v>
      </c>
      <c r="W118" s="206">
        <f>PPA!W$59</f>
        <v>242.01179681950831</v>
      </c>
    </row>
    <row r="119" spans="1:23" ht="12" customHeight="1" x14ac:dyDescent="0.25">
      <c r="A119" s="14" t="s">
        <v>60</v>
      </c>
      <c r="B119" s="206">
        <f>PPA!B$60</f>
        <v>12.355370779268879</v>
      </c>
      <c r="C119" s="206">
        <f>PPA!C$60</f>
        <v>11.0837704042425</v>
      </c>
      <c r="D119" s="206">
        <f>PPA!D$60</f>
        <v>17.650679148229521</v>
      </c>
      <c r="E119" s="206">
        <f>PPA!E$60</f>
        <v>12.128914979534679</v>
      </c>
      <c r="F119" s="206">
        <f>PPA!F$60</f>
        <v>4.2590277753077537</v>
      </c>
      <c r="G119" s="206">
        <f>PPA!G$60</f>
        <v>18.801505723521419</v>
      </c>
      <c r="H119" s="206">
        <f>PPA!H$60</f>
        <v>17.570216533042849</v>
      </c>
      <c r="I119" s="206">
        <f>PPA!I$60</f>
        <v>20.28439898873302</v>
      </c>
      <c r="J119" s="206">
        <f>PPA!J$60</f>
        <v>18.3331139380237</v>
      </c>
      <c r="K119" s="206">
        <f>PPA!K$60</f>
        <v>19.198767856715989</v>
      </c>
      <c r="L119" s="206">
        <f>PPA!L$60</f>
        <v>21.602296234326051</v>
      </c>
      <c r="M119" s="206">
        <f>PPA!M$60</f>
        <v>22.209428005171649</v>
      </c>
      <c r="N119" s="206">
        <f>PPA!N$60</f>
        <v>20.86430544312962</v>
      </c>
      <c r="O119" s="206">
        <f>PPA!O$60</f>
        <v>22.00636882598511</v>
      </c>
      <c r="P119" s="206">
        <f>PPA!P$60</f>
        <v>18.784251962929229</v>
      </c>
      <c r="Q119" s="206">
        <f>PPA!Q$60</f>
        <v>13.51639040525607</v>
      </c>
      <c r="R119" s="206">
        <f>PPA!R$60</f>
        <v>11.41487469965193</v>
      </c>
      <c r="S119" s="206">
        <f>PPA!S$60</f>
        <v>11.715991280811741</v>
      </c>
      <c r="T119" s="206">
        <f>PPA!T$60</f>
        <v>12.387998652801061</v>
      </c>
      <c r="U119" s="206">
        <f>PPA!U$60</f>
        <v>14.98221595212657</v>
      </c>
      <c r="V119" s="206">
        <f>PPA!V$60</f>
        <v>19.43540128691723</v>
      </c>
      <c r="W119" s="206">
        <f>PPA!W$60</f>
        <v>23.20229539452863</v>
      </c>
    </row>
    <row r="120" spans="1:23" ht="12" customHeight="1" x14ac:dyDescent="0.25">
      <c r="A120" s="15" t="s">
        <v>61</v>
      </c>
      <c r="B120" s="208">
        <f>FBT!B$33</f>
        <v>1492.2811416835521</v>
      </c>
      <c r="C120" s="208">
        <f>FBT!C$33</f>
        <v>1528.032392075648</v>
      </c>
      <c r="D120" s="208">
        <f>FBT!D$33</f>
        <v>1457.6548243699781</v>
      </c>
      <c r="E120" s="208">
        <f>FBT!E$33</f>
        <v>1633.1625288622411</v>
      </c>
      <c r="F120" s="208">
        <f>FBT!F$33</f>
        <v>1392.1334935216339</v>
      </c>
      <c r="G120" s="208">
        <f>FBT!G$33</f>
        <v>1267.678387050506</v>
      </c>
      <c r="H120" s="208">
        <f>FBT!H$33</f>
        <v>1181.5145467690879</v>
      </c>
      <c r="I120" s="208">
        <f>FBT!I$33</f>
        <v>1090.771401564582</v>
      </c>
      <c r="J120" s="208">
        <f>FBT!J$33</f>
        <v>883.12845708022712</v>
      </c>
      <c r="K120" s="208">
        <f>FBT!K$33</f>
        <v>858.0312168091325</v>
      </c>
      <c r="L120" s="208">
        <f>FBT!L$33</f>
        <v>909.25172795552339</v>
      </c>
      <c r="M120" s="208">
        <f>FBT!M$33</f>
        <v>876.07130219753071</v>
      </c>
      <c r="N120" s="208">
        <f>FBT!N$33</f>
        <v>891.20847364010092</v>
      </c>
      <c r="O120" s="208">
        <f>FBT!O$33</f>
        <v>874.99655621452439</v>
      </c>
      <c r="P120" s="208">
        <f>FBT!P$33</f>
        <v>905.00609066869993</v>
      </c>
      <c r="Q120" s="208">
        <f>FBT!Q$33</f>
        <v>929.7367274311863</v>
      </c>
      <c r="R120" s="208">
        <f>FBT!R$33</f>
        <v>915.21160892826447</v>
      </c>
      <c r="S120" s="208">
        <f>FBT!S$33</f>
        <v>942.32839086379022</v>
      </c>
      <c r="T120" s="208">
        <f>FBT!T$33</f>
        <v>891.88928737296146</v>
      </c>
      <c r="U120" s="208">
        <f>FBT!U$33</f>
        <v>803.68178707139441</v>
      </c>
      <c r="V120" s="208">
        <f>FBT!V$33</f>
        <v>860.26851742161898</v>
      </c>
      <c r="W120" s="208">
        <f>FBT!W$33</f>
        <v>855.92107830183659</v>
      </c>
    </row>
    <row r="121" spans="1:23" ht="12" customHeight="1" x14ac:dyDescent="0.25">
      <c r="A121" s="12" t="s">
        <v>62</v>
      </c>
      <c r="B121" s="206">
        <f>TRE!B$33</f>
        <v>624.22490138648993</v>
      </c>
      <c r="C121" s="206">
        <f>TRE!C$33</f>
        <v>632.58301689278096</v>
      </c>
      <c r="D121" s="206">
        <f>TRE!D$33</f>
        <v>610.16695511327453</v>
      </c>
      <c r="E121" s="206">
        <f>TRE!E$33</f>
        <v>584.34653895890062</v>
      </c>
      <c r="F121" s="206">
        <f>TRE!F$33</f>
        <v>325.40584801764459</v>
      </c>
      <c r="G121" s="206">
        <f>TRE!G$33</f>
        <v>322.36057305628037</v>
      </c>
      <c r="H121" s="206">
        <f>TRE!H$33</f>
        <v>379.02358401609888</v>
      </c>
      <c r="I121" s="206">
        <f>TRE!I$33</f>
        <v>354.45979441332469</v>
      </c>
      <c r="J121" s="206">
        <f>TRE!J$33</f>
        <v>375.45681357303749</v>
      </c>
      <c r="K121" s="206">
        <f>TRE!K$33</f>
        <v>362.69267835117029</v>
      </c>
      <c r="L121" s="206">
        <f>TRE!L$33</f>
        <v>448.90516684097781</v>
      </c>
      <c r="M121" s="206">
        <f>TRE!M$33</f>
        <v>433.47307147215457</v>
      </c>
      <c r="N121" s="206">
        <f>TRE!N$33</f>
        <v>448.03949199358919</v>
      </c>
      <c r="O121" s="206">
        <f>TRE!O$33</f>
        <v>402.10251069234641</v>
      </c>
      <c r="P121" s="206">
        <f>TRE!P$33</f>
        <v>360.47628179743089</v>
      </c>
      <c r="Q121" s="206">
        <f>TRE!Q$33</f>
        <v>344.91285936201689</v>
      </c>
      <c r="R121" s="206">
        <f>TRE!R$33</f>
        <v>396.54625622972497</v>
      </c>
      <c r="S121" s="206">
        <f>TRE!S$33</f>
        <v>411.61621798879332</v>
      </c>
      <c r="T121" s="206">
        <f>TRE!T$33</f>
        <v>392.85508399642379</v>
      </c>
      <c r="U121" s="206">
        <f>TRE!U$33</f>
        <v>455.30058144631789</v>
      </c>
      <c r="V121" s="206">
        <f>TRE!V$33</f>
        <v>441.29842002789701</v>
      </c>
      <c r="W121" s="206">
        <f>TRE!W$33</f>
        <v>467.47863158219462</v>
      </c>
    </row>
    <row r="122" spans="1:23" ht="12" customHeight="1" x14ac:dyDescent="0.25">
      <c r="A122" s="12" t="s">
        <v>63</v>
      </c>
      <c r="B122" s="206">
        <f>MAE!B$33</f>
        <v>970.17266991145607</v>
      </c>
      <c r="C122" s="206">
        <f>MAE!C$33</f>
        <v>835.57543154693644</v>
      </c>
      <c r="D122" s="206">
        <f>MAE!D$33</f>
        <v>769.8129134350047</v>
      </c>
      <c r="E122" s="206">
        <f>MAE!E$33</f>
        <v>1043.298684525384</v>
      </c>
      <c r="F122" s="206">
        <f>MAE!F$33</f>
        <v>665.98478039996814</v>
      </c>
      <c r="G122" s="206">
        <f>MAE!G$33</f>
        <v>954.44698398748744</v>
      </c>
      <c r="H122" s="206">
        <f>MAE!H$33</f>
        <v>1005.858853763052</v>
      </c>
      <c r="I122" s="206">
        <f>MAE!I$33</f>
        <v>1026.270860342471</v>
      </c>
      <c r="J122" s="206">
        <f>MAE!J$33</f>
        <v>880.45564813837086</v>
      </c>
      <c r="K122" s="206">
        <f>MAE!K$33</f>
        <v>779.13746438108092</v>
      </c>
      <c r="L122" s="206">
        <f>MAE!L$33</f>
        <v>814.54734629108486</v>
      </c>
      <c r="M122" s="206">
        <f>MAE!M$33</f>
        <v>684.56012236217759</v>
      </c>
      <c r="N122" s="206">
        <f>MAE!N$33</f>
        <v>688.63688735231176</v>
      </c>
      <c r="O122" s="206">
        <f>MAE!O$33</f>
        <v>655.12493141926052</v>
      </c>
      <c r="P122" s="206">
        <f>MAE!P$33</f>
        <v>592.03963257698001</v>
      </c>
      <c r="Q122" s="206">
        <f>MAE!Q$33</f>
        <v>688.91071995226366</v>
      </c>
      <c r="R122" s="206">
        <f>MAE!R$33</f>
        <v>643.33652045314921</v>
      </c>
      <c r="S122" s="206">
        <f>MAE!S$33</f>
        <v>661.01577522703644</v>
      </c>
      <c r="T122" s="206">
        <f>MAE!T$33</f>
        <v>600.3746089081892</v>
      </c>
      <c r="U122" s="206">
        <f>MAE!U$33</f>
        <v>593.96395766504156</v>
      </c>
      <c r="V122" s="206">
        <f>MAE!V$33</f>
        <v>568.51572882130768</v>
      </c>
      <c r="W122" s="206">
        <f>MAE!W$33</f>
        <v>635.43269621663103</v>
      </c>
    </row>
    <row r="123" spans="1:23" ht="12" customHeight="1" x14ac:dyDescent="0.25">
      <c r="A123" s="12" t="s">
        <v>64</v>
      </c>
      <c r="B123" s="206">
        <f>TEL!B$33</f>
        <v>560.64070357049241</v>
      </c>
      <c r="C123" s="206">
        <f>TEL!C$33</f>
        <v>412.19574383973332</v>
      </c>
      <c r="D123" s="206">
        <f>TEL!D$33</f>
        <v>384.78909941905079</v>
      </c>
      <c r="E123" s="206">
        <f>TEL!E$33</f>
        <v>368.26912478820282</v>
      </c>
      <c r="F123" s="206">
        <f>TEL!F$33</f>
        <v>372.41710641177258</v>
      </c>
      <c r="G123" s="206">
        <f>TEL!G$33</f>
        <v>357.6963383010127</v>
      </c>
      <c r="H123" s="206">
        <f>TEL!H$33</f>
        <v>329.53986979625591</v>
      </c>
      <c r="I123" s="206">
        <f>TEL!I$33</f>
        <v>287.00014381727698</v>
      </c>
      <c r="J123" s="206">
        <f>TEL!J$33</f>
        <v>225.30348009570139</v>
      </c>
      <c r="K123" s="206">
        <f>TEL!K$33</f>
        <v>131.02764201218119</v>
      </c>
      <c r="L123" s="206">
        <f>TEL!L$33</f>
        <v>147.66882891499091</v>
      </c>
      <c r="M123" s="206">
        <f>TEL!M$33</f>
        <v>136.51033873725311</v>
      </c>
      <c r="N123" s="206">
        <f>TEL!N$33</f>
        <v>130.904792873952</v>
      </c>
      <c r="O123" s="206">
        <f>TEL!O$33</f>
        <v>131.50448921989121</v>
      </c>
      <c r="P123" s="206">
        <f>TEL!P$33</f>
        <v>140.02405176531309</v>
      </c>
      <c r="Q123" s="206">
        <f>TEL!Q$33</f>
        <v>131.94058504595421</v>
      </c>
      <c r="R123" s="206">
        <f>TEL!R$33</f>
        <v>130.91682458581741</v>
      </c>
      <c r="S123" s="206">
        <f>TEL!S$33</f>
        <v>137.96269607468511</v>
      </c>
      <c r="T123" s="206">
        <f>TEL!T$33</f>
        <v>125.2281695115566</v>
      </c>
      <c r="U123" s="206">
        <f>TEL!U$33</f>
        <v>126.1631037677552</v>
      </c>
      <c r="V123" s="206">
        <f>TEL!V$33</f>
        <v>131.21294221880771</v>
      </c>
      <c r="W123" s="206">
        <f>TEL!W$33</f>
        <v>244.15896654092549</v>
      </c>
    </row>
    <row r="124" spans="1:23" ht="12" customHeight="1" x14ac:dyDescent="0.25">
      <c r="A124" s="12" t="s">
        <v>65</v>
      </c>
      <c r="B124" s="206">
        <f>WWP!B$33</f>
        <v>130.482900587746</v>
      </c>
      <c r="C124" s="206">
        <f>WWP!C$33</f>
        <v>112.5483322301594</v>
      </c>
      <c r="D124" s="206">
        <f>WWP!D$33</f>
        <v>102.6752122515766</v>
      </c>
      <c r="E124" s="206">
        <f>WWP!E$33</f>
        <v>130.89201737727669</v>
      </c>
      <c r="F124" s="206">
        <f>WWP!F$33</f>
        <v>82.519533101345829</v>
      </c>
      <c r="G124" s="206">
        <f>WWP!G$33</f>
        <v>82.498970885610916</v>
      </c>
      <c r="H124" s="206">
        <f>WWP!H$33</f>
        <v>89.629870506075562</v>
      </c>
      <c r="I124" s="206">
        <f>WWP!I$33</f>
        <v>85.202362231725274</v>
      </c>
      <c r="J124" s="206">
        <f>WWP!J$33</f>
        <v>80.31012531827875</v>
      </c>
      <c r="K124" s="206">
        <f>WWP!K$33</f>
        <v>84.388117542691816</v>
      </c>
      <c r="L124" s="206">
        <f>WWP!L$33</f>
        <v>101.1182539136298</v>
      </c>
      <c r="M124" s="206">
        <f>WWP!M$33</f>
        <v>96.595169077805792</v>
      </c>
      <c r="N124" s="206">
        <f>WWP!N$33</f>
        <v>97.964879815815735</v>
      </c>
      <c r="O124" s="206">
        <f>WWP!O$33</f>
        <v>94.053874709848657</v>
      </c>
      <c r="P124" s="206">
        <f>WWP!P$33</f>
        <v>72.254290023012857</v>
      </c>
      <c r="Q124" s="206">
        <f>WWP!Q$33</f>
        <v>62.501617169041658</v>
      </c>
      <c r="R124" s="206">
        <f>WWP!R$33</f>
        <v>45.590093087737984</v>
      </c>
      <c r="S124" s="206">
        <f>WWP!S$33</f>
        <v>44.864570379175142</v>
      </c>
      <c r="T124" s="206">
        <f>WWP!T$33</f>
        <v>41.912082637517287</v>
      </c>
      <c r="U124" s="206">
        <f>WWP!U$33</f>
        <v>51.289941865501113</v>
      </c>
      <c r="V124" s="206">
        <f>WWP!V$33</f>
        <v>48.387114557568623</v>
      </c>
      <c r="W124" s="206">
        <f>WWP!W$33</f>
        <v>65.805357069588212</v>
      </c>
    </row>
    <row r="125" spans="1:23" ht="12" customHeight="1" x14ac:dyDescent="0.25">
      <c r="A125" s="12" t="s">
        <v>66</v>
      </c>
      <c r="B125" s="206">
        <f>OIS!B$33</f>
        <v>3835.0779935772639</v>
      </c>
      <c r="C125" s="206">
        <f>OIS!C$33</f>
        <v>2682.3644009021368</v>
      </c>
      <c r="D125" s="206">
        <f>OIS!D$33</f>
        <v>2537.5669568419912</v>
      </c>
      <c r="E125" s="206">
        <f>OIS!E$33</f>
        <v>2024.226239102185</v>
      </c>
      <c r="F125" s="206">
        <f>OIS!F$33</f>
        <v>1907.207050454831</v>
      </c>
      <c r="G125" s="206">
        <f>OIS!G$33</f>
        <v>1013.873666911002</v>
      </c>
      <c r="H125" s="206">
        <f>OIS!H$33</f>
        <v>1204.2486036137941</v>
      </c>
      <c r="I125" s="206">
        <f>OIS!I$33</f>
        <v>1213.6599355832029</v>
      </c>
      <c r="J125" s="206">
        <f>OIS!J$33</f>
        <v>1157.3091981759981</v>
      </c>
      <c r="K125" s="206">
        <f>OIS!K$33</f>
        <v>1198.6584652597651</v>
      </c>
      <c r="L125" s="206">
        <f>OIS!L$33</f>
        <v>1234.731847429066</v>
      </c>
      <c r="M125" s="206">
        <f>OIS!M$33</f>
        <v>1129.1747169610719</v>
      </c>
      <c r="N125" s="206">
        <f>OIS!N$33</f>
        <v>1125.467780687394</v>
      </c>
      <c r="O125" s="206">
        <f>OIS!O$33</f>
        <v>953.59569783441361</v>
      </c>
      <c r="P125" s="206">
        <f>OIS!P$33</f>
        <v>1103.255649048818</v>
      </c>
      <c r="Q125" s="206">
        <f>OIS!Q$33</f>
        <v>1175.962668311673</v>
      </c>
      <c r="R125" s="206">
        <f>OIS!R$33</f>
        <v>864.30996329178811</v>
      </c>
      <c r="S125" s="206">
        <f>OIS!S$33</f>
        <v>792.39844034947942</v>
      </c>
      <c r="T125" s="206">
        <f>OIS!T$33</f>
        <v>764.57835469688803</v>
      </c>
      <c r="U125" s="206">
        <f>OIS!U$33</f>
        <v>655.36727066624496</v>
      </c>
      <c r="V125" s="206">
        <f>OIS!V$33</f>
        <v>640.4563751796212</v>
      </c>
      <c r="W125" s="206">
        <f>OIS!W$33</f>
        <v>735.6047978923516</v>
      </c>
    </row>
    <row r="126" spans="1:23" ht="12" customHeight="1" x14ac:dyDescent="0.25">
      <c r="A126" s="28" t="s">
        <v>86</v>
      </c>
      <c r="B126" s="216">
        <f>Ind_Summary_emi!B43</f>
        <v>140.66573899042459</v>
      </c>
      <c r="C126" s="216">
        <f>Ind_Summary_emi!C43</f>
        <v>111.19458326497291</v>
      </c>
      <c r="D126" s="216">
        <f>Ind_Summary_emi!D43</f>
        <v>96.487338343871883</v>
      </c>
      <c r="E126" s="216">
        <f>Ind_Summary_emi!E43</f>
        <v>102.99136145325831</v>
      </c>
      <c r="F126" s="216">
        <f>Ind_Summary_emi!F43</f>
        <v>117.7292293017489</v>
      </c>
      <c r="G126" s="216">
        <f>Ind_Summary_emi!G43</f>
        <v>121.20249433333331</v>
      </c>
      <c r="H126" s="216">
        <f>Ind_Summary_emi!H43</f>
        <v>146.60487282555241</v>
      </c>
      <c r="I126" s="216">
        <f>Ind_Summary_emi!I43</f>
        <v>159.38768623653681</v>
      </c>
      <c r="J126" s="216">
        <f>Ind_Summary_emi!J43</f>
        <v>124.26619238508719</v>
      </c>
      <c r="K126" s="216">
        <f>Ind_Summary_emi!K43</f>
        <v>111.74966934638481</v>
      </c>
      <c r="L126" s="216">
        <f>Ind_Summary_emi!L43</f>
        <v>123.989670382002</v>
      </c>
      <c r="M126" s="216">
        <f>Ind_Summary_emi!M43</f>
        <v>134.40972309755071</v>
      </c>
      <c r="N126" s="216">
        <f>Ind_Summary_emi!N43</f>
        <v>116.6187542473688</v>
      </c>
      <c r="O126" s="216">
        <f>Ind_Summary_emi!O43</f>
        <v>122.9874317120946</v>
      </c>
      <c r="P126" s="216">
        <f>Ind_Summary_emi!P43</f>
        <v>122.84786849164961</v>
      </c>
      <c r="Q126" s="216">
        <f>Ind_Summary_emi!Q43</f>
        <v>145.93467997935119</v>
      </c>
      <c r="R126" s="216">
        <f>Ind_Summary_emi!R43</f>
        <v>146.3539621954522</v>
      </c>
      <c r="S126" s="216">
        <f>Ind_Summary_emi!S43</f>
        <v>151.68951599067239</v>
      </c>
      <c r="T126" s="216">
        <f>Ind_Summary_emi!T43</f>
        <v>164.45251685984661</v>
      </c>
      <c r="U126" s="216">
        <f>Ind_Summary_emi!U43</f>
        <v>159.1367055480207</v>
      </c>
      <c r="V126" s="216">
        <f>Ind_Summary_emi!V43</f>
        <v>134.13078624757361</v>
      </c>
      <c r="W126" s="216">
        <f>Ind_Summary_emi!W43</f>
        <v>140.07429524577381</v>
      </c>
    </row>
    <row r="128" spans="1:23" ht="12" customHeight="1" x14ac:dyDescent="0.25">
      <c r="A128" s="30" t="s">
        <v>87</v>
      </c>
      <c r="B128" s="205">
        <f t="shared" ref="B128:W128" si="8">IF(B29=0,"",B29/B3*1000)</f>
        <v>285.01311439555997</v>
      </c>
      <c r="C128" s="205">
        <f t="shared" si="8"/>
        <v>266.28942148841736</v>
      </c>
      <c r="D128" s="205">
        <f t="shared" si="8"/>
        <v>261.01525613937451</v>
      </c>
      <c r="E128" s="205">
        <f t="shared" si="8"/>
        <v>255.674593020831</v>
      </c>
      <c r="F128" s="205">
        <f t="shared" si="8"/>
        <v>241.48770060294783</v>
      </c>
      <c r="G128" s="205">
        <f t="shared" si="8"/>
        <v>222.26274054196821</v>
      </c>
      <c r="H128" s="205">
        <f t="shared" si="8"/>
        <v>204.15470691219255</v>
      </c>
      <c r="I128" s="205">
        <f t="shared" si="8"/>
        <v>186.51884164106403</v>
      </c>
      <c r="J128" s="205">
        <f t="shared" si="8"/>
        <v>179.82950889501004</v>
      </c>
      <c r="K128" s="205">
        <f t="shared" si="8"/>
        <v>182.81280979278685</v>
      </c>
      <c r="L128" s="205">
        <f t="shared" si="8"/>
        <v>161.77455229150854</v>
      </c>
      <c r="M128" s="205">
        <f t="shared" si="8"/>
        <v>152.96210486250342</v>
      </c>
      <c r="N128" s="205">
        <f t="shared" si="8"/>
        <v>156.69311799377834</v>
      </c>
      <c r="O128" s="205">
        <f t="shared" si="8"/>
        <v>151.41794101053188</v>
      </c>
      <c r="P128" s="205">
        <f t="shared" si="8"/>
        <v>137.1389119761113</v>
      </c>
      <c r="Q128" s="205">
        <f t="shared" si="8"/>
        <v>132.38036331827999</v>
      </c>
      <c r="R128" s="205">
        <f t="shared" si="8"/>
        <v>128.78432460230727</v>
      </c>
      <c r="S128" s="205">
        <f t="shared" si="8"/>
        <v>130.40135651103276</v>
      </c>
      <c r="T128" s="205">
        <f t="shared" si="8"/>
        <v>129.16443533859626</v>
      </c>
      <c r="U128" s="205">
        <f t="shared" si="8"/>
        <v>124.97589868798373</v>
      </c>
      <c r="V128" s="205">
        <f t="shared" si="8"/>
        <v>138.36755642300815</v>
      </c>
      <c r="W128" s="205">
        <f t="shared" si="8"/>
        <v>144.17853189185394</v>
      </c>
    </row>
    <row r="129" spans="1:23" ht="12" customHeight="1" x14ac:dyDescent="0.25">
      <c r="A129" s="12" t="s">
        <v>16</v>
      </c>
      <c r="B129" s="206">
        <f t="shared" ref="B129:W129" si="9">IF(B52=0,"",B52/B4*1000)</f>
        <v>1382.2101017286582</v>
      </c>
      <c r="C129" s="206">
        <f t="shared" si="9"/>
        <v>1521.5776333977165</v>
      </c>
      <c r="D129" s="206">
        <f t="shared" si="9"/>
        <v>1547.8304533433816</v>
      </c>
      <c r="E129" s="206">
        <f t="shared" si="9"/>
        <v>1418.5316148172612</v>
      </c>
      <c r="F129" s="206">
        <f t="shared" si="9"/>
        <v>1216.1649913305962</v>
      </c>
      <c r="G129" s="206">
        <f t="shared" si="9"/>
        <v>1002.1537699659792</v>
      </c>
      <c r="H129" s="206">
        <f t="shared" si="9"/>
        <v>964.08652080740012</v>
      </c>
      <c r="I129" s="206">
        <f t="shared" si="9"/>
        <v>936.55921588371962</v>
      </c>
      <c r="J129" s="206">
        <f t="shared" si="9"/>
        <v>1057.2479813712173</v>
      </c>
      <c r="K129" s="206">
        <f t="shared" si="9"/>
        <v>1635.448018527487</v>
      </c>
      <c r="L129" s="206">
        <f t="shared" si="9"/>
        <v>1409.2625060622436</v>
      </c>
      <c r="M129" s="206">
        <f t="shared" si="9"/>
        <v>1136.1629504508608</v>
      </c>
      <c r="N129" s="206">
        <f t="shared" si="9"/>
        <v>1269.2896976561883</v>
      </c>
      <c r="O129" s="206">
        <f t="shared" si="9"/>
        <v>1084.9872818645692</v>
      </c>
      <c r="P129" s="206">
        <f t="shared" si="9"/>
        <v>815.36888034422486</v>
      </c>
      <c r="Q129" s="206">
        <f t="shared" si="9"/>
        <v>777.55154715106005</v>
      </c>
      <c r="R129" s="206">
        <f t="shared" si="9"/>
        <v>815.18208613951003</v>
      </c>
      <c r="S129" s="206">
        <f t="shared" si="9"/>
        <v>963.60212114542981</v>
      </c>
      <c r="T129" s="206">
        <f t="shared" si="9"/>
        <v>897.82192166939456</v>
      </c>
      <c r="U129" s="206">
        <f t="shared" si="9"/>
        <v>931.77088406332246</v>
      </c>
      <c r="V129" s="206">
        <f t="shared" si="9"/>
        <v>1261.3567388935001</v>
      </c>
      <c r="W129" s="206">
        <f t="shared" si="9"/>
        <v>1724.069173525002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1361.1545997425749</v>
      </c>
      <c r="C130" s="207">
        <f t="shared" si="10"/>
        <v>1900.1804545166981</v>
      </c>
      <c r="D130" s="207">
        <f t="shared" si="10"/>
        <v>1069.6481665122553</v>
      </c>
      <c r="E130" s="207">
        <f t="shared" si="10"/>
        <v>1533.919996817312</v>
      </c>
      <c r="F130" s="207">
        <f t="shared" si="10"/>
        <v>1211.4559785660324</v>
      </c>
      <c r="G130" s="207">
        <f t="shared" si="10"/>
        <v>851.42529674343064</v>
      </c>
      <c r="H130" s="207">
        <f t="shared" si="10"/>
        <v>845.70607321283444</v>
      </c>
      <c r="I130" s="207">
        <f t="shared" si="10"/>
        <v>728.06682864403354</v>
      </c>
      <c r="J130" s="207">
        <f t="shared" si="10"/>
        <v>582.18397461926634</v>
      </c>
      <c r="K130" s="207">
        <f t="shared" si="10"/>
        <v>433.01282573458764</v>
      </c>
      <c r="L130" s="207">
        <f t="shared" si="10"/>
        <v>409.72284323677303</v>
      </c>
      <c r="M130" s="207">
        <f t="shared" si="10"/>
        <v>399.15488993840466</v>
      </c>
      <c r="N130" s="207">
        <f t="shared" si="10"/>
        <v>325.69861516069057</v>
      </c>
      <c r="O130" s="207">
        <f t="shared" si="10"/>
        <v>421.55336043122037</v>
      </c>
      <c r="P130" s="207">
        <f t="shared" si="10"/>
        <v>369.41477245341912</v>
      </c>
      <c r="Q130" s="207">
        <f t="shared" si="10"/>
        <v>340.55950510274425</v>
      </c>
      <c r="R130" s="207">
        <f t="shared" si="10"/>
        <v>400.19983159773528</v>
      </c>
      <c r="S130" s="207">
        <f t="shared" si="10"/>
        <v>411.49296905950899</v>
      </c>
      <c r="T130" s="207">
        <f t="shared" si="10"/>
        <v>485.18996823986743</v>
      </c>
      <c r="U130" s="207">
        <f t="shared" si="10"/>
        <v>501.53653619886649</v>
      </c>
      <c r="V130" s="207">
        <f t="shared" si="10"/>
        <v>456.40685758263533</v>
      </c>
      <c r="W130" s="207">
        <f t="shared" si="10"/>
        <v>432.36171778040023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475.7672031492084</v>
      </c>
      <c r="C132" s="206">
        <f t="shared" si="12"/>
        <v>512.5228902959293</v>
      </c>
      <c r="D132" s="206">
        <f t="shared" si="12"/>
        <v>567.98220570259969</v>
      </c>
      <c r="E132" s="206">
        <f t="shared" si="12"/>
        <v>452.89209735372214</v>
      </c>
      <c r="F132" s="206">
        <f t="shared" si="12"/>
        <v>528.90633597187707</v>
      </c>
      <c r="G132" s="206">
        <f t="shared" si="12"/>
        <v>310.80657350442215</v>
      </c>
      <c r="H132" s="206">
        <f t="shared" si="12"/>
        <v>359.42573554881466</v>
      </c>
      <c r="I132" s="206">
        <f t="shared" si="12"/>
        <v>348.37371441824723</v>
      </c>
      <c r="J132" s="206">
        <f t="shared" si="12"/>
        <v>334.15461312866472</v>
      </c>
      <c r="K132" s="206">
        <f t="shared" si="12"/>
        <v>248.95777137787729</v>
      </c>
      <c r="L132" s="206">
        <f t="shared" si="12"/>
        <v>249.39434516060828</v>
      </c>
      <c r="M132" s="206">
        <f t="shared" si="12"/>
        <v>219.98771936339409</v>
      </c>
      <c r="N132" s="206">
        <f t="shared" si="12"/>
        <v>217.67742996710501</v>
      </c>
      <c r="O132" s="206">
        <f t="shared" si="12"/>
        <v>258.65317323210866</v>
      </c>
      <c r="P132" s="206">
        <f t="shared" si="12"/>
        <v>225.39046708517654</v>
      </c>
      <c r="Q132" s="206">
        <f t="shared" si="12"/>
        <v>208.66783368906783</v>
      </c>
      <c r="R132" s="206">
        <f t="shared" si="12"/>
        <v>191.55331328613838</v>
      </c>
      <c r="S132" s="206">
        <f t="shared" si="12"/>
        <v>225.45687993775297</v>
      </c>
      <c r="T132" s="206">
        <f t="shared" si="12"/>
        <v>221.51107511432872</v>
      </c>
      <c r="U132" s="206">
        <f t="shared" si="12"/>
        <v>221.64113466913415</v>
      </c>
      <c r="V132" s="206">
        <f t="shared" si="12"/>
        <v>208.83846421435189</v>
      </c>
      <c r="W132" s="206">
        <f t="shared" si="12"/>
        <v>207.93019290813368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2061.3705449635177</v>
      </c>
      <c r="C133" s="206">
        <f t="shared" si="13"/>
        <v>2433.1413027767812</v>
      </c>
      <c r="D133" s="206">
        <f t="shared" si="13"/>
        <v>1153.7565117012819</v>
      </c>
      <c r="E133" s="206">
        <f t="shared" si="13"/>
        <v>1886.5051416615731</v>
      </c>
      <c r="F133" s="206">
        <f t="shared" si="13"/>
        <v>1394.4015144646303</v>
      </c>
      <c r="G133" s="206">
        <f t="shared" si="13"/>
        <v>1080.1919233669332</v>
      </c>
      <c r="H133" s="206">
        <f t="shared" si="13"/>
        <v>1070.6506934410481</v>
      </c>
      <c r="I133" s="206">
        <f t="shared" si="13"/>
        <v>903.70609835639164</v>
      </c>
      <c r="J133" s="206">
        <f t="shared" si="13"/>
        <v>688.48227240095264</v>
      </c>
      <c r="K133" s="206">
        <f t="shared" si="13"/>
        <v>473.80210013301991</v>
      </c>
      <c r="L133" s="206">
        <f t="shared" si="13"/>
        <v>459.3329138621786</v>
      </c>
      <c r="M133" s="206">
        <f t="shared" si="13"/>
        <v>475.94082018483766</v>
      </c>
      <c r="N133" s="206">
        <f t="shared" si="13"/>
        <v>371.99340881508436</v>
      </c>
      <c r="O133" s="206">
        <f t="shared" si="13"/>
        <v>491.36772637369688</v>
      </c>
      <c r="P133" s="206">
        <f t="shared" si="13"/>
        <v>431.13947475409452</v>
      </c>
      <c r="Q133" s="206">
        <f t="shared" si="13"/>
        <v>395.29430793266971</v>
      </c>
      <c r="R133" s="206">
        <f t="shared" si="13"/>
        <v>515.05415750780173</v>
      </c>
      <c r="S133" s="206">
        <f t="shared" si="13"/>
        <v>472.20963169842787</v>
      </c>
      <c r="T133" s="206">
        <f t="shared" si="13"/>
        <v>607.29767488380764</v>
      </c>
      <c r="U133" s="206">
        <f t="shared" si="13"/>
        <v>637.52582990047404</v>
      </c>
      <c r="V133" s="206">
        <f t="shared" si="13"/>
        <v>623.18180027901019</v>
      </c>
      <c r="W133" s="206">
        <f t="shared" si="13"/>
        <v>540.19030363096397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860.32251508374816</v>
      </c>
      <c r="C134" s="207">
        <f t="shared" si="14"/>
        <v>790.170082429692</v>
      </c>
      <c r="D134" s="207">
        <f t="shared" si="14"/>
        <v>869.61318963152928</v>
      </c>
      <c r="E134" s="207">
        <f t="shared" si="14"/>
        <v>975.2055037438264</v>
      </c>
      <c r="F134" s="207">
        <f t="shared" si="14"/>
        <v>1092.1714299389498</v>
      </c>
      <c r="G134" s="207">
        <f t="shared" si="14"/>
        <v>1042.4774469622896</v>
      </c>
      <c r="H134" s="207">
        <f t="shared" si="14"/>
        <v>998.51967499018372</v>
      </c>
      <c r="I134" s="207">
        <f t="shared" si="14"/>
        <v>810.71773742033463</v>
      </c>
      <c r="J134" s="207">
        <f t="shared" si="14"/>
        <v>764.53715957280565</v>
      </c>
      <c r="K134" s="207">
        <f t="shared" si="14"/>
        <v>1005.7357855494394</v>
      </c>
      <c r="L134" s="207">
        <f t="shared" si="14"/>
        <v>701.89010949922044</v>
      </c>
      <c r="M134" s="207">
        <f t="shared" si="14"/>
        <v>664.41036962598128</v>
      </c>
      <c r="N134" s="207">
        <f t="shared" si="14"/>
        <v>619.01115002589654</v>
      </c>
      <c r="O134" s="207">
        <f t="shared" si="14"/>
        <v>625.48073424192614</v>
      </c>
      <c r="P134" s="207">
        <f t="shared" si="14"/>
        <v>500.61978947795774</v>
      </c>
      <c r="Q134" s="207">
        <f t="shared" si="14"/>
        <v>434.24023599335845</v>
      </c>
      <c r="R134" s="207">
        <f t="shared" si="14"/>
        <v>419.86888357426648</v>
      </c>
      <c r="S134" s="207">
        <f t="shared" si="14"/>
        <v>438.5494872286265</v>
      </c>
      <c r="T134" s="207">
        <f t="shared" si="14"/>
        <v>475.6904579036559</v>
      </c>
      <c r="U134" s="207">
        <f t="shared" si="14"/>
        <v>451.00687179400029</v>
      </c>
      <c r="V134" s="207">
        <f t="shared" si="14"/>
        <v>522.03437205856528</v>
      </c>
      <c r="W134" s="207">
        <f t="shared" si="14"/>
        <v>666.22476944537095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1700.3885048350126</v>
      </c>
      <c r="C135" s="206">
        <f t="shared" si="15"/>
        <v>1610.4075360858444</v>
      </c>
      <c r="D135" s="206">
        <f t="shared" si="15"/>
        <v>1555.5632431683123</v>
      </c>
      <c r="E135" s="206">
        <f t="shared" si="15"/>
        <v>1772.8690021718785</v>
      </c>
      <c r="F135" s="206">
        <f t="shared" si="15"/>
        <v>1775.1025176550552</v>
      </c>
      <c r="G135" s="206">
        <f t="shared" si="15"/>
        <v>1762.9058605172982</v>
      </c>
      <c r="H135" s="206">
        <f t="shared" si="15"/>
        <v>1791.5735536976813</v>
      </c>
      <c r="I135" s="206">
        <f t="shared" si="15"/>
        <v>1485.8398035356638</v>
      </c>
      <c r="J135" s="206">
        <f t="shared" si="15"/>
        <v>1411.5309030956339</v>
      </c>
      <c r="K135" s="206">
        <f t="shared" si="15"/>
        <v>2158.5160694445626</v>
      </c>
      <c r="L135" s="206">
        <f t="shared" si="15"/>
        <v>1476.278530950299</v>
      </c>
      <c r="M135" s="206">
        <f t="shared" si="15"/>
        <v>1353.1925973462783</v>
      </c>
      <c r="N135" s="206">
        <f t="shared" si="15"/>
        <v>1220.1496155716379</v>
      </c>
      <c r="O135" s="206">
        <f t="shared" si="15"/>
        <v>1369.1676789050548</v>
      </c>
      <c r="P135" s="206">
        <f t="shared" si="15"/>
        <v>982.26087708009482</v>
      </c>
      <c r="Q135" s="206">
        <f t="shared" si="15"/>
        <v>770.98876315093059</v>
      </c>
      <c r="R135" s="206">
        <f t="shared" si="15"/>
        <v>829.50740248034185</v>
      </c>
      <c r="S135" s="206">
        <f t="shared" si="15"/>
        <v>732.15729992224726</v>
      </c>
      <c r="T135" s="206">
        <f t="shared" si="15"/>
        <v>829.28808809920997</v>
      </c>
      <c r="U135" s="206">
        <f t="shared" si="15"/>
        <v>819.82927614476807</v>
      </c>
      <c r="V135" s="206">
        <f t="shared" si="15"/>
        <v>1228.842961876431</v>
      </c>
      <c r="W135" s="206">
        <f t="shared" si="15"/>
        <v>1445.6003250691106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722.23499648317022</v>
      </c>
      <c r="C136" s="206">
        <f t="shared" si="16"/>
        <v>693.80018447621649</v>
      </c>
      <c r="D136" s="206">
        <f t="shared" si="16"/>
        <v>679.98328097278511</v>
      </c>
      <c r="E136" s="206">
        <f t="shared" si="16"/>
        <v>768.52066932982689</v>
      </c>
      <c r="F136" s="206">
        <f t="shared" si="16"/>
        <v>856.51694695401932</v>
      </c>
      <c r="G136" s="206">
        <f t="shared" si="16"/>
        <v>856.26682850301449</v>
      </c>
      <c r="H136" s="206">
        <f t="shared" si="16"/>
        <v>870.33772017921467</v>
      </c>
      <c r="I136" s="206">
        <f t="shared" si="16"/>
        <v>739.94663005193831</v>
      </c>
      <c r="J136" s="206">
        <f t="shared" si="16"/>
        <v>675.59160685510255</v>
      </c>
      <c r="K136" s="206">
        <f t="shared" si="16"/>
        <v>924.50722291024556</v>
      </c>
      <c r="L136" s="206">
        <f t="shared" si="16"/>
        <v>703.37192463827648</v>
      </c>
      <c r="M136" s="206">
        <f t="shared" si="16"/>
        <v>613.16875966278315</v>
      </c>
      <c r="N136" s="206">
        <f t="shared" si="16"/>
        <v>556.70478804023651</v>
      </c>
      <c r="O136" s="206">
        <f t="shared" si="16"/>
        <v>547.44393639157386</v>
      </c>
      <c r="P136" s="206">
        <f t="shared" si="16"/>
        <v>431.01062112791089</v>
      </c>
      <c r="Q136" s="206">
        <f t="shared" si="16"/>
        <v>381.91093647465812</v>
      </c>
      <c r="R136" s="206">
        <f t="shared" si="16"/>
        <v>337.24328464347411</v>
      </c>
      <c r="S136" s="206">
        <f t="shared" si="16"/>
        <v>382.88983308650006</v>
      </c>
      <c r="T136" s="206">
        <f t="shared" si="16"/>
        <v>385.95221117978593</v>
      </c>
      <c r="U136" s="206">
        <f t="shared" si="16"/>
        <v>373.46047567137475</v>
      </c>
      <c r="V136" s="206">
        <f t="shared" si="16"/>
        <v>443.81878593696791</v>
      </c>
      <c r="W136" s="206">
        <f t="shared" si="16"/>
        <v>695.58828537760155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78.320296935779652</v>
      </c>
      <c r="C137" s="206">
        <f t="shared" si="17"/>
        <v>78.320296935779623</v>
      </c>
      <c r="D137" s="206">
        <f t="shared" si="17"/>
        <v>78.320296935779638</v>
      </c>
      <c r="E137" s="206">
        <f t="shared" si="17"/>
        <v>78.320296935779652</v>
      </c>
      <c r="F137" s="206">
        <f t="shared" si="17"/>
        <v>78.320296935779638</v>
      </c>
      <c r="G137" s="206">
        <f t="shared" si="17"/>
        <v>78.320296935779652</v>
      </c>
      <c r="H137" s="206">
        <f t="shared" si="17"/>
        <v>78.320296935779623</v>
      </c>
      <c r="I137" s="206">
        <f t="shared" si="17"/>
        <v>78.320296935779652</v>
      </c>
      <c r="J137" s="206">
        <f t="shared" si="17"/>
        <v>78.320296935779638</v>
      </c>
      <c r="K137" s="206">
        <f t="shared" si="17"/>
        <v>78.320296935779666</v>
      </c>
      <c r="L137" s="206">
        <f t="shared" si="17"/>
        <v>78.320296935779609</v>
      </c>
      <c r="M137" s="206">
        <f t="shared" si="17"/>
        <v>78.32029693577968</v>
      </c>
      <c r="N137" s="206">
        <f t="shared" si="17"/>
        <v>78.320296935779652</v>
      </c>
      <c r="O137" s="206">
        <f t="shared" si="17"/>
        <v>78.320296935779623</v>
      </c>
      <c r="P137" s="206">
        <f t="shared" si="17"/>
        <v>78.320296935779666</v>
      </c>
      <c r="Q137" s="206">
        <f t="shared" si="17"/>
        <v>58.314164122042037</v>
      </c>
      <c r="R137" s="206">
        <f t="shared" si="17"/>
        <v>65.251192759050809</v>
      </c>
      <c r="S137" s="206">
        <f t="shared" si="17"/>
        <v>64.166116847812248</v>
      </c>
      <c r="T137" s="206">
        <f t="shared" si="17"/>
        <v>76.023409883443236</v>
      </c>
      <c r="U137" s="206">
        <f t="shared" si="17"/>
        <v>69.539575339344907</v>
      </c>
      <c r="V137" s="206">
        <f t="shared" si="17"/>
        <v>62.238502194831334</v>
      </c>
      <c r="W137" s="206">
        <f t="shared" si="17"/>
        <v>62.238502194831305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544.76499109595454</v>
      </c>
      <c r="C138" s="207">
        <f t="shared" si="18"/>
        <v>552.08670688974121</v>
      </c>
      <c r="D138" s="207">
        <f t="shared" si="18"/>
        <v>584.06300254099062</v>
      </c>
      <c r="E138" s="207">
        <f t="shared" si="18"/>
        <v>617.15098834720823</v>
      </c>
      <c r="F138" s="207">
        <f t="shared" si="18"/>
        <v>620.02226262630768</v>
      </c>
      <c r="G138" s="207">
        <f t="shared" si="18"/>
        <v>593.04367464572306</v>
      </c>
      <c r="H138" s="207">
        <f t="shared" si="18"/>
        <v>557.90145672010692</v>
      </c>
      <c r="I138" s="207">
        <f t="shared" si="18"/>
        <v>585.83574111527196</v>
      </c>
      <c r="J138" s="207">
        <f t="shared" si="18"/>
        <v>600.62414229453555</v>
      </c>
      <c r="K138" s="207">
        <f t="shared" si="18"/>
        <v>573.64812642136712</v>
      </c>
      <c r="L138" s="207">
        <f t="shared" si="18"/>
        <v>660.10863530847723</v>
      </c>
      <c r="M138" s="207">
        <f t="shared" si="18"/>
        <v>606.62803494027469</v>
      </c>
      <c r="N138" s="207">
        <f t="shared" si="18"/>
        <v>649.46147381983394</v>
      </c>
      <c r="O138" s="207">
        <f t="shared" si="18"/>
        <v>601.34100314771342</v>
      </c>
      <c r="P138" s="207">
        <f t="shared" si="18"/>
        <v>586.47114534891728</v>
      </c>
      <c r="Q138" s="207">
        <f t="shared" si="18"/>
        <v>564.37262293180527</v>
      </c>
      <c r="R138" s="207">
        <f t="shared" si="18"/>
        <v>629.1209635145533</v>
      </c>
      <c r="S138" s="207">
        <f t="shared" si="18"/>
        <v>630.06618696082421</v>
      </c>
      <c r="T138" s="207">
        <f t="shared" si="18"/>
        <v>604.06908854106678</v>
      </c>
      <c r="U138" s="207">
        <f t="shared" si="18"/>
        <v>593.17176746957011</v>
      </c>
      <c r="V138" s="207">
        <f t="shared" si="18"/>
        <v>633.2290883613357</v>
      </c>
      <c r="W138" s="207">
        <f t="shared" si="18"/>
        <v>589.50497549928627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397.30804825231547</v>
      </c>
      <c r="C139" s="206">
        <f t="shared" si="19"/>
        <v>396.61559274098551</v>
      </c>
      <c r="D139" s="206">
        <f t="shared" si="19"/>
        <v>437.30372373123623</v>
      </c>
      <c r="E139" s="206">
        <f t="shared" si="19"/>
        <v>466.2648656648492</v>
      </c>
      <c r="F139" s="206">
        <f t="shared" si="19"/>
        <v>496.36380566802626</v>
      </c>
      <c r="G139" s="206">
        <f t="shared" si="19"/>
        <v>478.79518950120922</v>
      </c>
      <c r="H139" s="206">
        <f t="shared" si="19"/>
        <v>457.92462409297934</v>
      </c>
      <c r="I139" s="206">
        <f t="shared" si="19"/>
        <v>442.21967795231853</v>
      </c>
      <c r="J139" s="206">
        <f t="shared" si="19"/>
        <v>463.25799966737003</v>
      </c>
      <c r="K139" s="206">
        <f t="shared" si="19"/>
        <v>393.57891799943314</v>
      </c>
      <c r="L139" s="206">
        <f t="shared" si="19"/>
        <v>465.20718320004232</v>
      </c>
      <c r="M139" s="206">
        <f t="shared" si="19"/>
        <v>458.87781880994254</v>
      </c>
      <c r="N139" s="206">
        <f t="shared" si="19"/>
        <v>476.13175684165924</v>
      </c>
      <c r="O139" s="206">
        <f t="shared" si="19"/>
        <v>455.84686467122731</v>
      </c>
      <c r="P139" s="206">
        <f t="shared" si="19"/>
        <v>482.20832827184148</v>
      </c>
      <c r="Q139" s="206">
        <f t="shared" si="19"/>
        <v>445.14393864876814</v>
      </c>
      <c r="R139" s="206">
        <f t="shared" si="19"/>
        <v>511.30836617836115</v>
      </c>
      <c r="S139" s="206">
        <f t="shared" si="19"/>
        <v>519.64778012670172</v>
      </c>
      <c r="T139" s="206">
        <f t="shared" si="19"/>
        <v>473.69983682725416</v>
      </c>
      <c r="U139" s="206">
        <f t="shared" si="19"/>
        <v>466.9589387194323</v>
      </c>
      <c r="V139" s="206">
        <f t="shared" si="19"/>
        <v>473.37997151355233</v>
      </c>
      <c r="W139" s="206">
        <f t="shared" si="19"/>
        <v>412.79122068191401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766.83439864565753</v>
      </c>
      <c r="C140" s="206">
        <f t="shared" si="20"/>
        <v>735.07843877408345</v>
      </c>
      <c r="D140" s="206">
        <f t="shared" si="20"/>
        <v>810.48890763197733</v>
      </c>
      <c r="E140" s="206">
        <f t="shared" si="20"/>
        <v>864.16483814834999</v>
      </c>
      <c r="F140" s="206">
        <f t="shared" si="20"/>
        <v>919.94953807248885</v>
      </c>
      <c r="G140" s="206">
        <f t="shared" si="20"/>
        <v>887.38825914224049</v>
      </c>
      <c r="H140" s="206">
        <f t="shared" si="20"/>
        <v>848.70722159001002</v>
      </c>
      <c r="I140" s="206">
        <f t="shared" si="20"/>
        <v>900.32068003346285</v>
      </c>
      <c r="J140" s="206">
        <f t="shared" si="20"/>
        <v>943.15286742269063</v>
      </c>
      <c r="K140" s="206">
        <f t="shared" si="20"/>
        <v>925.46224600250389</v>
      </c>
      <c r="L140" s="206">
        <f t="shared" si="20"/>
        <v>1109.5272411485344</v>
      </c>
      <c r="M140" s="206">
        <f t="shared" si="20"/>
        <v>1121.9848136342277</v>
      </c>
      <c r="N140" s="206">
        <f t="shared" si="20"/>
        <v>1126.2087894746162</v>
      </c>
      <c r="O140" s="206">
        <f t="shared" si="20"/>
        <v>1011.3908980078994</v>
      </c>
      <c r="P140" s="206">
        <f t="shared" si="20"/>
        <v>965.05356248112935</v>
      </c>
      <c r="Q140" s="206">
        <f t="shared" si="20"/>
        <v>953.66054847712553</v>
      </c>
      <c r="R140" s="206">
        <f t="shared" si="20"/>
        <v>1048.7296630849637</v>
      </c>
      <c r="S140" s="206">
        <f t="shared" si="20"/>
        <v>1064.9021983234416</v>
      </c>
      <c r="T140" s="206">
        <f t="shared" si="20"/>
        <v>998.41610861763957</v>
      </c>
      <c r="U140" s="206">
        <f t="shared" si="20"/>
        <v>902.85497875829105</v>
      </c>
      <c r="V140" s="206">
        <f t="shared" si="20"/>
        <v>1079.9493142033743</v>
      </c>
      <c r="W140" s="206">
        <f t="shared" si="20"/>
        <v>1023.2942963577993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457.44333308270831</v>
      </c>
      <c r="C141" s="206">
        <f t="shared" si="21"/>
        <v>446.08730838940784</v>
      </c>
      <c r="D141" s="206">
        <f t="shared" si="21"/>
        <v>470.1060207078217</v>
      </c>
      <c r="E141" s="206">
        <f t="shared" si="21"/>
        <v>486.03831159079266</v>
      </c>
      <c r="F141" s="206">
        <f t="shared" si="21"/>
        <v>493.55788556028568</v>
      </c>
      <c r="G141" s="206">
        <f t="shared" si="21"/>
        <v>462.56305084007795</v>
      </c>
      <c r="H141" s="206">
        <f t="shared" si="21"/>
        <v>451.10293697136444</v>
      </c>
      <c r="I141" s="206">
        <f t="shared" si="21"/>
        <v>473.04758849600688</v>
      </c>
      <c r="J141" s="206">
        <f t="shared" si="21"/>
        <v>489.63352993634527</v>
      </c>
      <c r="K141" s="206">
        <f t="shared" si="21"/>
        <v>514.42646286064826</v>
      </c>
      <c r="L141" s="206">
        <f t="shared" si="21"/>
        <v>512.18088866972903</v>
      </c>
      <c r="M141" s="206">
        <f t="shared" si="21"/>
        <v>377.12161398956096</v>
      </c>
      <c r="N141" s="206">
        <f t="shared" si="21"/>
        <v>482.81298081563733</v>
      </c>
      <c r="O141" s="206">
        <f t="shared" si="21"/>
        <v>446.92855214794366</v>
      </c>
      <c r="P141" s="206">
        <f t="shared" si="21"/>
        <v>414.82838121776007</v>
      </c>
      <c r="Q141" s="206">
        <f t="shared" si="21"/>
        <v>407.99924066091609</v>
      </c>
      <c r="R141" s="206">
        <f t="shared" si="21"/>
        <v>436.83270291105032</v>
      </c>
      <c r="S141" s="206">
        <f t="shared" si="21"/>
        <v>417.20537707335109</v>
      </c>
      <c r="T141" s="206">
        <f t="shared" si="21"/>
        <v>418.0539679447989</v>
      </c>
      <c r="U141" s="206">
        <f t="shared" si="21"/>
        <v>393.09418063220545</v>
      </c>
      <c r="V141" s="206">
        <f t="shared" si="21"/>
        <v>409.64232070014992</v>
      </c>
      <c r="W141" s="206">
        <f t="shared" si="21"/>
        <v>403.83234274222644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508.46256383687461</v>
      </c>
      <c r="C142" s="207">
        <f t="shared" si="22"/>
        <v>546.35740103023329</v>
      </c>
      <c r="D142" s="207">
        <f t="shared" si="22"/>
        <v>611.80092458273703</v>
      </c>
      <c r="E142" s="207">
        <f t="shared" si="22"/>
        <v>427.78021763148541</v>
      </c>
      <c r="F142" s="207">
        <f t="shared" si="22"/>
        <v>383.11450044841126</v>
      </c>
      <c r="G142" s="207">
        <f t="shared" si="22"/>
        <v>561.1944827717316</v>
      </c>
      <c r="H142" s="207">
        <f t="shared" si="22"/>
        <v>516.89668758179369</v>
      </c>
      <c r="I142" s="207">
        <f t="shared" si="22"/>
        <v>505.10748112363211</v>
      </c>
      <c r="J142" s="207">
        <f t="shared" si="22"/>
        <v>500.72863455176173</v>
      </c>
      <c r="K142" s="207">
        <f t="shared" si="22"/>
        <v>543.46504066348325</v>
      </c>
      <c r="L142" s="207">
        <f t="shared" si="22"/>
        <v>495.06451548730837</v>
      </c>
      <c r="M142" s="207">
        <f t="shared" si="22"/>
        <v>525.8577369966082</v>
      </c>
      <c r="N142" s="207">
        <f t="shared" si="22"/>
        <v>580.42964383286903</v>
      </c>
      <c r="O142" s="207">
        <f t="shared" si="22"/>
        <v>581.73170246161646</v>
      </c>
      <c r="P142" s="207">
        <f t="shared" si="22"/>
        <v>551.86207707334108</v>
      </c>
      <c r="Q142" s="207">
        <f t="shared" si="22"/>
        <v>503.7144486546984</v>
      </c>
      <c r="R142" s="207">
        <f t="shared" si="22"/>
        <v>475.34321055938318</v>
      </c>
      <c r="S142" s="207">
        <f t="shared" si="22"/>
        <v>464.24331072305597</v>
      </c>
      <c r="T142" s="207">
        <f t="shared" si="22"/>
        <v>453.96694888543141</v>
      </c>
      <c r="U142" s="207">
        <f t="shared" si="22"/>
        <v>501.93792457410734</v>
      </c>
      <c r="V142" s="207">
        <f t="shared" si="22"/>
        <v>547.42281097041575</v>
      </c>
      <c r="W142" s="207">
        <f t="shared" si="22"/>
        <v>552.52643152539679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4587.0915080679742</v>
      </c>
      <c r="C143" s="206">
        <f t="shared" si="23"/>
        <v>4833.3577223624134</v>
      </c>
      <c r="D143" s="206">
        <f t="shared" si="23"/>
        <v>6015.7168940670463</v>
      </c>
      <c r="E143" s="206">
        <f t="shared" si="23"/>
        <v>4424.1944125464561</v>
      </c>
      <c r="F143" s="206">
        <f t="shared" si="23"/>
        <v>3838.4387899262624</v>
      </c>
      <c r="G143" s="206">
        <f t="shared" si="23"/>
        <v>5690.3688816686217</v>
      </c>
      <c r="H143" s="206">
        <f t="shared" si="23"/>
        <v>5709.1716942366575</v>
      </c>
      <c r="I143" s="206">
        <f t="shared" si="23"/>
        <v>5738.2047179987958</v>
      </c>
      <c r="J143" s="206">
        <f t="shared" si="23"/>
        <v>6263.2612084568209</v>
      </c>
      <c r="K143" s="206">
        <f t="shared" si="23"/>
        <v>6323.3791540534821</v>
      </c>
      <c r="L143" s="206">
        <f t="shared" si="23"/>
        <v>5734.5417022946876</v>
      </c>
      <c r="M143" s="206">
        <f t="shared" si="23"/>
        <v>6013.6215535633255</v>
      </c>
      <c r="N143" s="206">
        <f t="shared" si="23"/>
        <v>6161.3984646305371</v>
      </c>
      <c r="O143" s="206">
        <f t="shared" si="23"/>
        <v>6112.0597053840065</v>
      </c>
      <c r="P143" s="206">
        <f t="shared" si="23"/>
        <v>5673.4227062284181</v>
      </c>
      <c r="Q143" s="206">
        <f t="shared" si="23"/>
        <v>5135.6969122886676</v>
      </c>
      <c r="R143" s="206">
        <f t="shared" si="23"/>
        <v>4787.4657909028347</v>
      </c>
      <c r="S143" s="206">
        <f t="shared" si="23"/>
        <v>4876.2149426075039</v>
      </c>
      <c r="T143" s="206">
        <f t="shared" si="23"/>
        <v>4975.6438708206806</v>
      </c>
      <c r="U143" s="206">
        <f t="shared" si="23"/>
        <v>4868.6657065411346</v>
      </c>
      <c r="V143" s="206">
        <f t="shared" si="23"/>
        <v>5012.3358262260426</v>
      </c>
      <c r="W143" s="206">
        <f t="shared" si="23"/>
        <v>5213.0786245857098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385.03591697073011</v>
      </c>
      <c r="C144" s="206">
        <f t="shared" si="24"/>
        <v>396.39854391509164</v>
      </c>
      <c r="D144" s="206">
        <f t="shared" si="24"/>
        <v>493.60401966320035</v>
      </c>
      <c r="E144" s="206">
        <f t="shared" si="24"/>
        <v>350.73070454122978</v>
      </c>
      <c r="F144" s="206">
        <f t="shared" si="24"/>
        <v>304.93777908984117</v>
      </c>
      <c r="G144" s="206">
        <f t="shared" si="24"/>
        <v>453.67951054241303</v>
      </c>
      <c r="H144" s="206">
        <f t="shared" si="24"/>
        <v>442.45586794376896</v>
      </c>
      <c r="I144" s="206">
        <f t="shared" si="24"/>
        <v>463.98336057168081</v>
      </c>
      <c r="J144" s="206">
        <f t="shared" si="24"/>
        <v>505.82531288066014</v>
      </c>
      <c r="K144" s="206">
        <f t="shared" si="24"/>
        <v>476.00889548423709</v>
      </c>
      <c r="L144" s="206">
        <f t="shared" si="24"/>
        <v>434.82655020322585</v>
      </c>
      <c r="M144" s="206">
        <f t="shared" si="24"/>
        <v>459.96945828965789</v>
      </c>
      <c r="N144" s="206">
        <f t="shared" si="24"/>
        <v>505.43013694421722</v>
      </c>
      <c r="O144" s="206">
        <f t="shared" si="24"/>
        <v>553.13147986497006</v>
      </c>
      <c r="P144" s="206">
        <f t="shared" si="24"/>
        <v>532.24662295656833</v>
      </c>
      <c r="Q144" s="206">
        <f t="shared" si="24"/>
        <v>499.03021225416114</v>
      </c>
      <c r="R144" s="206">
        <f t="shared" si="24"/>
        <v>467.71282235257735</v>
      </c>
      <c r="S144" s="206">
        <f t="shared" si="24"/>
        <v>433.9034009114352</v>
      </c>
      <c r="T144" s="206">
        <f t="shared" si="24"/>
        <v>464.58983770336044</v>
      </c>
      <c r="U144" s="206">
        <f t="shared" si="24"/>
        <v>441.20099352482441</v>
      </c>
      <c r="V144" s="206">
        <f t="shared" si="24"/>
        <v>437.91203671483976</v>
      </c>
      <c r="W144" s="206">
        <f t="shared" si="24"/>
        <v>430.81999156678188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91.651787886158147</v>
      </c>
      <c r="C145" s="206">
        <f t="shared" si="25"/>
        <v>103.82337461954103</v>
      </c>
      <c r="D145" s="206">
        <f t="shared" si="25"/>
        <v>97.193358151677074</v>
      </c>
      <c r="E145" s="206">
        <f t="shared" si="25"/>
        <v>66.359680956070051</v>
      </c>
      <c r="F145" s="206">
        <f t="shared" si="25"/>
        <v>61.737295331659958</v>
      </c>
      <c r="G145" s="206">
        <f t="shared" si="25"/>
        <v>89.298639809288645</v>
      </c>
      <c r="H145" s="206">
        <f t="shared" si="25"/>
        <v>77.922923793946921</v>
      </c>
      <c r="I145" s="206">
        <f t="shared" si="25"/>
        <v>70.45896347000614</v>
      </c>
      <c r="J145" s="206">
        <f t="shared" si="25"/>
        <v>64.214043469543711</v>
      </c>
      <c r="K145" s="206">
        <f t="shared" si="25"/>
        <v>72.697442936793948</v>
      </c>
      <c r="L145" s="206">
        <f t="shared" si="25"/>
        <v>65.702646472952907</v>
      </c>
      <c r="M145" s="206">
        <f t="shared" si="25"/>
        <v>71.135356768891199</v>
      </c>
      <c r="N145" s="206">
        <f t="shared" si="25"/>
        <v>82.810488979697894</v>
      </c>
      <c r="O145" s="206">
        <f t="shared" si="25"/>
        <v>84.187987002366867</v>
      </c>
      <c r="P145" s="206">
        <f t="shared" si="25"/>
        <v>84.003913312769299</v>
      </c>
      <c r="Q145" s="206">
        <f t="shared" si="25"/>
        <v>59.62812351439058</v>
      </c>
      <c r="R145" s="206">
        <f t="shared" si="25"/>
        <v>60.678681380221875</v>
      </c>
      <c r="S145" s="206">
        <f t="shared" si="25"/>
        <v>65.054649252077084</v>
      </c>
      <c r="T145" s="206">
        <f t="shared" si="25"/>
        <v>72.046837119240649</v>
      </c>
      <c r="U145" s="206">
        <f t="shared" si="25"/>
        <v>70.931194651469013</v>
      </c>
      <c r="V145" s="206">
        <f t="shared" si="25"/>
        <v>97.739788853714131</v>
      </c>
      <c r="W145" s="206">
        <f t="shared" si="25"/>
        <v>98.202812847204981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227.62504202119695</v>
      </c>
      <c r="C146" s="208">
        <f t="shared" si="26"/>
        <v>220.47542232900082</v>
      </c>
      <c r="D146" s="208">
        <f t="shared" si="26"/>
        <v>218.65190622805028</v>
      </c>
      <c r="E146" s="208">
        <f t="shared" si="26"/>
        <v>254.08879063644522</v>
      </c>
      <c r="F146" s="208">
        <f t="shared" si="26"/>
        <v>223.60839105761139</v>
      </c>
      <c r="G146" s="208">
        <f t="shared" si="26"/>
        <v>213.49629845155991</v>
      </c>
      <c r="H146" s="208">
        <f t="shared" si="26"/>
        <v>213.69968219962323</v>
      </c>
      <c r="I146" s="208">
        <f t="shared" si="26"/>
        <v>206.97114205152488</v>
      </c>
      <c r="J146" s="208">
        <f t="shared" si="26"/>
        <v>183.88371076162392</v>
      </c>
      <c r="K146" s="208">
        <f t="shared" si="26"/>
        <v>164.47554315491362</v>
      </c>
      <c r="L146" s="208">
        <f t="shared" si="26"/>
        <v>173.57758758056698</v>
      </c>
      <c r="M146" s="208">
        <f t="shared" si="26"/>
        <v>173.80400627695514</v>
      </c>
      <c r="N146" s="208">
        <f t="shared" si="26"/>
        <v>173.63900830606818</v>
      </c>
      <c r="O146" s="208">
        <f t="shared" si="26"/>
        <v>174.81340737564062</v>
      </c>
      <c r="P146" s="208">
        <f t="shared" si="26"/>
        <v>174.3195239993228</v>
      </c>
      <c r="Q146" s="208">
        <f t="shared" si="26"/>
        <v>179.66995511663077</v>
      </c>
      <c r="R146" s="208">
        <f t="shared" si="26"/>
        <v>172.04387632578604</v>
      </c>
      <c r="S146" s="208">
        <f t="shared" si="26"/>
        <v>171.95556561601734</v>
      </c>
      <c r="T146" s="208">
        <f t="shared" si="26"/>
        <v>164.95332834537442</v>
      </c>
      <c r="U146" s="208">
        <f t="shared" si="26"/>
        <v>155.51646275075234</v>
      </c>
      <c r="V146" s="208">
        <f t="shared" si="26"/>
        <v>164.66429937946356</v>
      </c>
      <c r="W146" s="208">
        <f t="shared" si="26"/>
        <v>169.51639083604084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87.272885984865781</v>
      </c>
      <c r="C147" s="206">
        <f t="shared" si="27"/>
        <v>82.229930251788545</v>
      </c>
      <c r="D147" s="206">
        <f t="shared" si="27"/>
        <v>83.667262559761483</v>
      </c>
      <c r="E147" s="206">
        <f t="shared" si="27"/>
        <v>92.574203403035838</v>
      </c>
      <c r="F147" s="206">
        <f t="shared" si="27"/>
        <v>69.532153934704652</v>
      </c>
      <c r="G147" s="206">
        <f t="shared" si="27"/>
        <v>64.005817853364249</v>
      </c>
      <c r="H147" s="206">
        <f t="shared" si="27"/>
        <v>66.161956912661239</v>
      </c>
      <c r="I147" s="206">
        <f t="shared" si="27"/>
        <v>61.71829399075164</v>
      </c>
      <c r="J147" s="206">
        <f t="shared" si="27"/>
        <v>67.755261053967601</v>
      </c>
      <c r="K147" s="206">
        <f t="shared" si="27"/>
        <v>69.714145713482438</v>
      </c>
      <c r="L147" s="206">
        <f t="shared" si="27"/>
        <v>69.820607859670787</v>
      </c>
      <c r="M147" s="206">
        <f t="shared" si="27"/>
        <v>65.058983762185065</v>
      </c>
      <c r="N147" s="206">
        <f t="shared" si="27"/>
        <v>66.901017296478841</v>
      </c>
      <c r="O147" s="206">
        <f t="shared" si="27"/>
        <v>62.363664181397212</v>
      </c>
      <c r="P147" s="206">
        <f t="shared" si="27"/>
        <v>50.107654569545289</v>
      </c>
      <c r="Q147" s="206">
        <f t="shared" si="27"/>
        <v>48.574737610323488</v>
      </c>
      <c r="R147" s="206">
        <f t="shared" si="27"/>
        <v>47.954852167115888</v>
      </c>
      <c r="S147" s="206">
        <f t="shared" si="27"/>
        <v>48.438650175474315</v>
      </c>
      <c r="T147" s="206">
        <f t="shared" si="27"/>
        <v>50.1791031317264</v>
      </c>
      <c r="U147" s="206">
        <f t="shared" si="27"/>
        <v>50.714364519122562</v>
      </c>
      <c r="V147" s="206">
        <f t="shared" si="27"/>
        <v>62.782167380406719</v>
      </c>
      <c r="W147" s="206">
        <f t="shared" si="27"/>
        <v>65.255435854627663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97.748351396784287</v>
      </c>
      <c r="C148" s="206">
        <f t="shared" si="28"/>
        <v>89.866096473683342</v>
      </c>
      <c r="D148" s="206">
        <f t="shared" si="28"/>
        <v>89.183518624335804</v>
      </c>
      <c r="E148" s="206">
        <f t="shared" si="28"/>
        <v>98.367057586026974</v>
      </c>
      <c r="F148" s="206">
        <f t="shared" si="28"/>
        <v>80.256800768221666</v>
      </c>
      <c r="G148" s="206">
        <f t="shared" si="28"/>
        <v>86.697829662359979</v>
      </c>
      <c r="H148" s="206">
        <f t="shared" si="28"/>
        <v>75.577286708800585</v>
      </c>
      <c r="I148" s="206">
        <f t="shared" si="28"/>
        <v>71.704445719972227</v>
      </c>
      <c r="J148" s="206">
        <f t="shared" si="28"/>
        <v>70.892625367172471</v>
      </c>
      <c r="K148" s="206">
        <f t="shared" si="28"/>
        <v>70.044464499742446</v>
      </c>
      <c r="L148" s="206">
        <f t="shared" si="28"/>
        <v>68.560721376956423</v>
      </c>
      <c r="M148" s="206">
        <f t="shared" si="28"/>
        <v>58.462768100387336</v>
      </c>
      <c r="N148" s="206">
        <f t="shared" si="28"/>
        <v>58.105739605539625</v>
      </c>
      <c r="O148" s="206">
        <f t="shared" si="28"/>
        <v>55.460590805345085</v>
      </c>
      <c r="P148" s="206">
        <f t="shared" si="28"/>
        <v>48.500219958269994</v>
      </c>
      <c r="Q148" s="206">
        <f t="shared" si="28"/>
        <v>49.954277332741292</v>
      </c>
      <c r="R148" s="206">
        <f t="shared" si="28"/>
        <v>49.11362571384128</v>
      </c>
      <c r="S148" s="206">
        <f t="shared" si="28"/>
        <v>50.093880137464872</v>
      </c>
      <c r="T148" s="206">
        <f t="shared" si="28"/>
        <v>47.063562491961015</v>
      </c>
      <c r="U148" s="206">
        <f t="shared" si="28"/>
        <v>46.671482970404035</v>
      </c>
      <c r="V148" s="206">
        <f t="shared" si="28"/>
        <v>48.231676777690602</v>
      </c>
      <c r="W148" s="206">
        <f t="shared" si="28"/>
        <v>50.239802727351226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206.99816648578852</v>
      </c>
      <c r="C149" s="206">
        <f t="shared" si="29"/>
        <v>187.82040443280152</v>
      </c>
      <c r="D149" s="206">
        <f t="shared" si="29"/>
        <v>209.12874836055462</v>
      </c>
      <c r="E149" s="206">
        <f t="shared" si="29"/>
        <v>212.32431460451616</v>
      </c>
      <c r="F149" s="206">
        <f t="shared" si="29"/>
        <v>239.18470652255573</v>
      </c>
      <c r="G149" s="206">
        <f t="shared" si="29"/>
        <v>236.77367554580488</v>
      </c>
      <c r="H149" s="206">
        <f t="shared" si="29"/>
        <v>208.40666873728023</v>
      </c>
      <c r="I149" s="206">
        <f t="shared" si="29"/>
        <v>188.20831755205154</v>
      </c>
      <c r="J149" s="206">
        <f t="shared" si="29"/>
        <v>166.82050065015221</v>
      </c>
      <c r="K149" s="206">
        <f t="shared" si="29"/>
        <v>135.35980419655141</v>
      </c>
      <c r="L149" s="206">
        <f t="shared" si="29"/>
        <v>152.48489985636465</v>
      </c>
      <c r="M149" s="206">
        <f t="shared" si="29"/>
        <v>149.37386395874745</v>
      </c>
      <c r="N149" s="206">
        <f t="shared" si="29"/>
        <v>158.02695807675735</v>
      </c>
      <c r="O149" s="206">
        <f t="shared" si="29"/>
        <v>149.77099042175388</v>
      </c>
      <c r="P149" s="206">
        <f t="shared" si="29"/>
        <v>140.06801651372831</v>
      </c>
      <c r="Q149" s="206">
        <f t="shared" si="29"/>
        <v>135.89268490390498</v>
      </c>
      <c r="R149" s="206">
        <f t="shared" si="29"/>
        <v>130.63304110386224</v>
      </c>
      <c r="S149" s="206">
        <f t="shared" si="29"/>
        <v>131.52387376045007</v>
      </c>
      <c r="T149" s="206">
        <f t="shared" si="29"/>
        <v>136.29202653512385</v>
      </c>
      <c r="U149" s="206">
        <f t="shared" si="29"/>
        <v>129.57129470377672</v>
      </c>
      <c r="V149" s="206">
        <f t="shared" si="29"/>
        <v>131.69347887649093</v>
      </c>
      <c r="W149" s="206">
        <f t="shared" si="29"/>
        <v>191.17308776868873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123.86978131191145</v>
      </c>
      <c r="C150" s="206">
        <f t="shared" si="30"/>
        <v>168.80985905234274</v>
      </c>
      <c r="D150" s="206">
        <f t="shared" si="30"/>
        <v>183.31292433264446</v>
      </c>
      <c r="E150" s="206">
        <f t="shared" si="30"/>
        <v>207.77148102734904</v>
      </c>
      <c r="F150" s="206">
        <f t="shared" si="30"/>
        <v>215.52850134950225</v>
      </c>
      <c r="G150" s="206">
        <f t="shared" si="30"/>
        <v>216.43828696791223</v>
      </c>
      <c r="H150" s="206">
        <f t="shared" si="30"/>
        <v>213.41886373541854</v>
      </c>
      <c r="I150" s="206">
        <f t="shared" si="30"/>
        <v>193.28591911306933</v>
      </c>
      <c r="J150" s="206">
        <f t="shared" si="30"/>
        <v>212.70651237683339</v>
      </c>
      <c r="K150" s="206">
        <f t="shared" si="30"/>
        <v>243.78883178869148</v>
      </c>
      <c r="L150" s="206">
        <f t="shared" si="30"/>
        <v>263.14682906268865</v>
      </c>
      <c r="M150" s="206">
        <f t="shared" si="30"/>
        <v>231.30541301851639</v>
      </c>
      <c r="N150" s="206">
        <f t="shared" si="30"/>
        <v>257.49015808253415</v>
      </c>
      <c r="O150" s="206">
        <f t="shared" si="30"/>
        <v>274.88708058005767</v>
      </c>
      <c r="P150" s="206">
        <f t="shared" si="30"/>
        <v>246.92784218798892</v>
      </c>
      <c r="Q150" s="206">
        <f t="shared" si="30"/>
        <v>255.14695885605971</v>
      </c>
      <c r="R150" s="206">
        <f t="shared" si="30"/>
        <v>246.63662106403979</v>
      </c>
      <c r="S150" s="206">
        <f t="shared" si="30"/>
        <v>215.44708825374173</v>
      </c>
      <c r="T150" s="206">
        <f t="shared" si="30"/>
        <v>198.7886558152629</v>
      </c>
      <c r="U150" s="206">
        <f t="shared" si="30"/>
        <v>192.09622529146358</v>
      </c>
      <c r="V150" s="206">
        <f t="shared" si="30"/>
        <v>214.27981934764031</v>
      </c>
      <c r="W150" s="206">
        <f t="shared" si="30"/>
        <v>211.66999616627999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159.2426972642179</v>
      </c>
      <c r="C151" s="209">
        <f t="shared" si="31"/>
        <v>127.04878746098095</v>
      </c>
      <c r="D151" s="209">
        <f t="shared" si="31"/>
        <v>115.45410615268747</v>
      </c>
      <c r="E151" s="209">
        <f t="shared" si="31"/>
        <v>93.40482773721385</v>
      </c>
      <c r="F151" s="209">
        <f t="shared" si="31"/>
        <v>84.896393208671256</v>
      </c>
      <c r="G151" s="209">
        <f t="shared" si="31"/>
        <v>51.708120364616796</v>
      </c>
      <c r="H151" s="209">
        <f t="shared" si="31"/>
        <v>54.800386886168752</v>
      </c>
      <c r="I151" s="209">
        <f t="shared" si="31"/>
        <v>53.046577922322967</v>
      </c>
      <c r="J151" s="209">
        <f t="shared" si="31"/>
        <v>49.879813351675942</v>
      </c>
      <c r="K151" s="209">
        <f t="shared" si="31"/>
        <v>49.891624517694005</v>
      </c>
      <c r="L151" s="209">
        <f t="shared" si="31"/>
        <v>51.197003419027425</v>
      </c>
      <c r="M151" s="209">
        <f t="shared" si="31"/>
        <v>49.225710572533757</v>
      </c>
      <c r="N151" s="209">
        <f t="shared" si="31"/>
        <v>53.221758388010905</v>
      </c>
      <c r="O151" s="209">
        <f t="shared" si="31"/>
        <v>50.563844518325489</v>
      </c>
      <c r="P151" s="209">
        <f t="shared" si="31"/>
        <v>50.994866675689707</v>
      </c>
      <c r="Q151" s="209">
        <f t="shared" si="31"/>
        <v>50.911244483432057</v>
      </c>
      <c r="R151" s="209">
        <f t="shared" si="31"/>
        <v>46.444073428923687</v>
      </c>
      <c r="S151" s="209">
        <f t="shared" si="31"/>
        <v>44.208368165012743</v>
      </c>
      <c r="T151" s="209">
        <f t="shared" si="31"/>
        <v>43.273895536908512</v>
      </c>
      <c r="U151" s="209">
        <f t="shared" si="31"/>
        <v>39.698892620035011</v>
      </c>
      <c r="V151" s="209">
        <f t="shared" si="31"/>
        <v>39.699823833730541</v>
      </c>
      <c r="W151" s="209">
        <f t="shared" si="31"/>
        <v>41.869360496829337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4.0080249196491069</v>
      </c>
      <c r="C153" s="217">
        <f t="shared" si="32"/>
        <v>3.8539455710815522</v>
      </c>
      <c r="D153" s="217">
        <f t="shared" si="32"/>
        <v>3.7386115032785887</v>
      </c>
      <c r="E153" s="217">
        <f t="shared" si="32"/>
        <v>3.9124577927385187</v>
      </c>
      <c r="F153" s="217">
        <f t="shared" si="32"/>
        <v>3.8833224593286961</v>
      </c>
      <c r="G153" s="217">
        <f t="shared" si="32"/>
        <v>3.7157851784813936</v>
      </c>
      <c r="H153" s="217">
        <f t="shared" si="32"/>
        <v>3.8058126866629491</v>
      </c>
      <c r="I153" s="217">
        <f t="shared" si="32"/>
        <v>3.8283941364706191</v>
      </c>
      <c r="J153" s="217">
        <f t="shared" si="32"/>
        <v>3.8488900258767083</v>
      </c>
      <c r="K153" s="217">
        <f t="shared" si="32"/>
        <v>3.688999100991329</v>
      </c>
      <c r="L153" s="217">
        <f t="shared" si="32"/>
        <v>3.6171518798819466</v>
      </c>
      <c r="M153" s="217">
        <f t="shared" si="32"/>
        <v>3.6214863623177402</v>
      </c>
      <c r="N153" s="217">
        <f t="shared" si="32"/>
        <v>3.5595196317112388</v>
      </c>
      <c r="O153" s="217">
        <f t="shared" si="32"/>
        <v>3.5908484413704191</v>
      </c>
      <c r="P153" s="217">
        <f t="shared" si="32"/>
        <v>3.6980371234516274</v>
      </c>
      <c r="Q153" s="217">
        <f t="shared" si="32"/>
        <v>3.5576791640587841</v>
      </c>
      <c r="R153" s="217">
        <f t="shared" si="32"/>
        <v>3.5444186022714277</v>
      </c>
      <c r="S153" s="217">
        <f t="shared" si="32"/>
        <v>3.4983417353405093</v>
      </c>
      <c r="T153" s="217">
        <f t="shared" si="32"/>
        <v>3.6248652987244712</v>
      </c>
      <c r="U153" s="217">
        <f t="shared" si="32"/>
        <v>3.458526546941028</v>
      </c>
      <c r="V153" s="217">
        <f t="shared" si="32"/>
        <v>3.4092644006327673</v>
      </c>
      <c r="W153" s="217">
        <f t="shared" si="32"/>
        <v>3.5165345184650834</v>
      </c>
    </row>
    <row r="154" spans="1:23" ht="12" customHeight="1" x14ac:dyDescent="0.25">
      <c r="A154" s="25" t="s">
        <v>16</v>
      </c>
      <c r="B154" s="218">
        <f>ISI!B65</f>
        <v>7.4052402232192902</v>
      </c>
      <c r="C154" s="218">
        <f>ISI!C65</f>
        <v>7.0488329445593445</v>
      </c>
      <c r="D154" s="218">
        <f>ISI!D65</f>
        <v>7.2009359383265359</v>
      </c>
      <c r="E154" s="218">
        <f>ISI!E65</f>
        <v>7.9432168578110804</v>
      </c>
      <c r="F154" s="218">
        <f>ISI!F65</f>
        <v>7.8857476994474478</v>
      </c>
      <c r="G154" s="218">
        <f>ISI!G65</f>
        <v>7.352546846134854</v>
      </c>
      <c r="H154" s="218">
        <f>ISI!H65</f>
        <v>8.0282029336618148</v>
      </c>
      <c r="I154" s="218">
        <f>ISI!I65</f>
        <v>8.3554920354288225</v>
      </c>
      <c r="J154" s="218">
        <f>ISI!J65</f>
        <v>8.3281086781760081</v>
      </c>
      <c r="K154" s="218">
        <f>ISI!K65</f>
        <v>7.5407183251819614</v>
      </c>
      <c r="L154" s="218">
        <f>ISI!L65</f>
        <v>8.9042515038944572</v>
      </c>
      <c r="M154" s="218">
        <f>ISI!M65</f>
        <v>8.4814470621387628</v>
      </c>
      <c r="N154" s="218">
        <f>ISI!N65</f>
        <v>8.7163270307884009</v>
      </c>
      <c r="O154" s="218">
        <f>ISI!O65</f>
        <v>9.0497521377621979</v>
      </c>
      <c r="P154" s="218">
        <f>ISI!P65</f>
        <v>9.8250477991698464</v>
      </c>
      <c r="Q154" s="218">
        <f>ISI!Q65</f>
        <v>9.7532165793595187</v>
      </c>
      <c r="R154" s="218">
        <f>ISI!R65</f>
        <v>10.173862695363812</v>
      </c>
      <c r="S154" s="218">
        <f>ISI!S65</f>
        <v>9.1494460545528984</v>
      </c>
      <c r="T154" s="218">
        <f>ISI!T65</f>
        <v>9.6250303238597432</v>
      </c>
      <c r="U154" s="218">
        <f>ISI!U65</f>
        <v>9.6191938283893172</v>
      </c>
      <c r="V154" s="218">
        <f>ISI!V65</f>
        <v>9.5180932822924955</v>
      </c>
      <c r="W154" s="218">
        <f>ISI!W65</f>
        <v>9.567681127366173</v>
      </c>
    </row>
    <row r="155" spans="1:23" ht="12" customHeight="1" x14ac:dyDescent="0.25">
      <c r="A155" s="14" t="s">
        <v>41</v>
      </c>
      <c r="B155" s="219">
        <f>ISI!B66</f>
        <v>7.5942854147981045</v>
      </c>
      <c r="C155" s="219">
        <f>ISI!C66</f>
        <v>7.2330200055453897</v>
      </c>
      <c r="D155" s="219">
        <f>ISI!D66</f>
        <v>7.386184080437574</v>
      </c>
      <c r="E155" s="219">
        <f>ISI!E66</f>
        <v>8.1251234039972697</v>
      </c>
      <c r="F155" s="219">
        <f>ISI!F66</f>
        <v>8.0843542759316236</v>
      </c>
      <c r="G155" s="219">
        <f>ISI!G66</f>
        <v>7.564614950154823</v>
      </c>
      <c r="H155" s="219">
        <f>ISI!H66</f>
        <v>8.260595809334573</v>
      </c>
      <c r="I155" s="219">
        <f>ISI!I66</f>
        <v>8.6350881084422912</v>
      </c>
      <c r="J155" s="219">
        <f>ISI!J66</f>
        <v>8.6174301271878289</v>
      </c>
      <c r="K155" s="219">
        <f>ISI!K66</f>
        <v>7.720474705661057</v>
      </c>
      <c r="L155" s="219">
        <f>ISI!L66</f>
        <v>9.1842723858277751</v>
      </c>
      <c r="M155" s="219">
        <f>ISI!M66</f>
        <v>8.754947544168374</v>
      </c>
      <c r="N155" s="219">
        <f>ISI!N66</f>
        <v>8.9640116109223928</v>
      </c>
      <c r="O155" s="219">
        <f>ISI!O66</f>
        <v>9.3044194349579161</v>
      </c>
      <c r="P155" s="219">
        <f>ISI!P66</f>
        <v>10.09394496596031</v>
      </c>
      <c r="Q155" s="219">
        <f>ISI!Q66</f>
        <v>10.031902773432204</v>
      </c>
      <c r="R155" s="219">
        <f>ISI!R66</f>
        <v>10.411665207154021</v>
      </c>
      <c r="S155" s="219">
        <f>ISI!S66</f>
        <v>9.3409849348568006</v>
      </c>
      <c r="T155" s="219">
        <f>ISI!T66</f>
        <v>9.8164438058881522</v>
      </c>
      <c r="U155" s="219">
        <f>ISI!U66</f>
        <v>9.8250687562511878</v>
      </c>
      <c r="V155" s="219">
        <f>ISI!V66</f>
        <v>9.6925614965399731</v>
      </c>
      <c r="W155" s="219">
        <f>ISI!W66</f>
        <v>9.740303160790857</v>
      </c>
    </row>
    <row r="156" spans="1:23" ht="12" customHeight="1" x14ac:dyDescent="0.25">
      <c r="A156" s="14" t="s">
        <v>42</v>
      </c>
      <c r="B156" s="219">
        <f>ISI!B67</f>
        <v>2.4558392177530131</v>
      </c>
      <c r="C156" s="219">
        <f>ISI!C67</f>
        <v>2.5191828804200065</v>
      </c>
      <c r="D156" s="219">
        <f>ISI!D67</f>
        <v>2.2424645636233635</v>
      </c>
      <c r="E156" s="219">
        <f>ISI!E67</f>
        <v>2.3228382106034635</v>
      </c>
      <c r="F156" s="219">
        <f>ISI!F67</f>
        <v>2.297849047551713</v>
      </c>
      <c r="G156" s="219">
        <f>ISI!G67</f>
        <v>2.3023247929843751</v>
      </c>
      <c r="H156" s="219">
        <f>ISI!H67</f>
        <v>2.3388478654114411</v>
      </c>
      <c r="I156" s="219">
        <f>ISI!I67</f>
        <v>2.3937471772527066</v>
      </c>
      <c r="J156" s="219">
        <f>ISI!J67</f>
        <v>2.3960940317827837</v>
      </c>
      <c r="K156" s="219">
        <f>ISI!K67</f>
        <v>2.1772532948756873</v>
      </c>
      <c r="L156" s="219">
        <f>ISI!L67</f>
        <v>2.1238356372618914</v>
      </c>
      <c r="M156" s="219">
        <f>ISI!M67</f>
        <v>2.0002665299593825</v>
      </c>
      <c r="N156" s="219">
        <f>ISI!N67</f>
        <v>2.049070361498186</v>
      </c>
      <c r="O156" s="219">
        <f>ISI!O67</f>
        <v>2.0756888154933049</v>
      </c>
      <c r="P156" s="219">
        <f>ISI!P67</f>
        <v>2.1499287303707386</v>
      </c>
      <c r="Q156" s="219">
        <f>ISI!Q67</f>
        <v>2.1295827288037406</v>
      </c>
      <c r="R156" s="219">
        <f>ISI!R67</f>
        <v>2.1414156078751168</v>
      </c>
      <c r="S156" s="219">
        <f>ISI!S67</f>
        <v>2.0557099552986222</v>
      </c>
      <c r="T156" s="219">
        <f>ISI!T67</f>
        <v>2.1481123573747904</v>
      </c>
      <c r="U156" s="219">
        <f>ISI!U67</f>
        <v>2.0554380381507409</v>
      </c>
      <c r="V156" s="219">
        <f>ISI!V67</f>
        <v>2.0870168425008258</v>
      </c>
      <c r="W156" s="219">
        <f>ISI!W67</f>
        <v>2.1386362442691329</v>
      </c>
    </row>
    <row r="157" spans="1:23" ht="12" customHeight="1" x14ac:dyDescent="0.25">
      <c r="A157" s="13" t="s">
        <v>20</v>
      </c>
      <c r="B157" s="220">
        <f>NFM!B96</f>
        <v>1.8200378029137994</v>
      </c>
      <c r="C157" s="220">
        <f>NFM!C96</f>
        <v>1.7620425461301852</v>
      </c>
      <c r="D157" s="220">
        <f>NFM!D96</f>
        <v>2.1832909770266187</v>
      </c>
      <c r="E157" s="220">
        <f>NFM!E96</f>
        <v>1.8405641839988713</v>
      </c>
      <c r="F157" s="220">
        <f>NFM!F96</f>
        <v>1.6608945210874126</v>
      </c>
      <c r="G157" s="220">
        <f>NFM!G96</f>
        <v>1.6138153814604266</v>
      </c>
      <c r="H157" s="220">
        <f>NFM!H96</f>
        <v>1.7170230654087049</v>
      </c>
      <c r="I157" s="220">
        <f>NFM!I96</f>
        <v>1.7274084581495328</v>
      </c>
      <c r="J157" s="220">
        <f>NFM!J96</f>
        <v>1.6351797771264764</v>
      </c>
      <c r="K157" s="220">
        <f>NFM!K96</f>
        <v>1.6506960486496385</v>
      </c>
      <c r="L157" s="220">
        <f>NFM!L96</f>
        <v>1.8454589220878423</v>
      </c>
      <c r="M157" s="220">
        <f>NFM!M96</f>
        <v>1.7118167869494376</v>
      </c>
      <c r="N157" s="220">
        <f>NFM!N96</f>
        <v>1.4215474439624678</v>
      </c>
      <c r="O157" s="220">
        <f>NFM!O96</f>
        <v>1.5510720283676955</v>
      </c>
      <c r="P157" s="220">
        <f>NFM!P96</f>
        <v>1.4428544139116497</v>
      </c>
      <c r="Q157" s="220">
        <f>NFM!Q96</f>
        <v>1.4864505047237402</v>
      </c>
      <c r="R157" s="220">
        <f>NFM!R96</f>
        <v>1.5382756348387518</v>
      </c>
      <c r="S157" s="220">
        <f>NFM!S96</f>
        <v>1.668741221506864</v>
      </c>
      <c r="T157" s="220">
        <f>NFM!T96</f>
        <v>1.6023007170504284</v>
      </c>
      <c r="U157" s="220">
        <f>NFM!U96</f>
        <v>1.6182665531561622</v>
      </c>
      <c r="V157" s="220">
        <f>NFM!V96</f>
        <v>1.6137744173644113</v>
      </c>
      <c r="W157" s="220">
        <f>NFM!W96</f>
        <v>1.6471289402089802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1.5832509906070722</v>
      </c>
      <c r="C159" s="219">
        <f>NFM!C98</f>
        <v>1.5387562111641715</v>
      </c>
      <c r="D159" s="219">
        <f>NFM!D98</f>
        <v>1.8704443630810068</v>
      </c>
      <c r="E159" s="219">
        <f>NFM!E98</f>
        <v>1.6187605247815775</v>
      </c>
      <c r="F159" s="219">
        <f>NFM!F98</f>
        <v>1.5723572616120745</v>
      </c>
      <c r="G159" s="219">
        <f>NFM!G98</f>
        <v>1.5406625611660183</v>
      </c>
      <c r="H159" s="219">
        <f>NFM!H98</f>
        <v>1.5515921788454605</v>
      </c>
      <c r="I159" s="219">
        <f>NFM!I98</f>
        <v>1.5961379161138785</v>
      </c>
      <c r="J159" s="219">
        <f>NFM!J98</f>
        <v>1.3986482956703727</v>
      </c>
      <c r="K159" s="219">
        <f>NFM!K98</f>
        <v>1.4273088456632965</v>
      </c>
      <c r="L159" s="219">
        <f>NFM!L98</f>
        <v>1.605807990215403</v>
      </c>
      <c r="M159" s="219">
        <f>NFM!M98</f>
        <v>1.5028029562928429</v>
      </c>
      <c r="N159" s="219">
        <f>NFM!N98</f>
        <v>1.1957739460461827</v>
      </c>
      <c r="O159" s="219">
        <f>NFM!O98</f>
        <v>1.3841249840244005</v>
      </c>
      <c r="P159" s="219">
        <f>NFM!P98</f>
        <v>1.266991111149381</v>
      </c>
      <c r="Q159" s="219">
        <f>NFM!Q98</f>
        <v>1.3203673258873716</v>
      </c>
      <c r="R159" s="219">
        <f>NFM!R98</f>
        <v>1.3979604829202714</v>
      </c>
      <c r="S159" s="219">
        <f>NFM!S98</f>
        <v>1.5139683011443936</v>
      </c>
      <c r="T159" s="219">
        <f>NFM!T98</f>
        <v>1.4586069878734429</v>
      </c>
      <c r="U159" s="219">
        <f>NFM!U98</f>
        <v>1.4599215511142878</v>
      </c>
      <c r="V159" s="219">
        <f>NFM!V98</f>
        <v>1.4547616411916553</v>
      </c>
      <c r="W159" s="219">
        <f>NFM!W98</f>
        <v>1.5015227900956707</v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>
        <f>NFM!B100</f>
        <v>1.5832509906070722</v>
      </c>
      <c r="C161" s="222">
        <f>NFM!C100</f>
        <v>1.5387562111641715</v>
      </c>
      <c r="D161" s="222">
        <f>NFM!D100</f>
        <v>1.8704443630810068</v>
      </c>
      <c r="E161" s="222">
        <f>NFM!E100</f>
        <v>1.6187605247815775</v>
      </c>
      <c r="F161" s="222">
        <f>NFM!F100</f>
        <v>1.5723572616120745</v>
      </c>
      <c r="G161" s="222">
        <f>NFM!G100</f>
        <v>1.5406625611660183</v>
      </c>
      <c r="H161" s="222">
        <f>NFM!H100</f>
        <v>1.5515921788454605</v>
      </c>
      <c r="I161" s="222">
        <f>NFM!I100</f>
        <v>1.5961379161138785</v>
      </c>
      <c r="J161" s="222">
        <f>NFM!J100</f>
        <v>1.3986482956703727</v>
      </c>
      <c r="K161" s="222">
        <f>NFM!K100</f>
        <v>1.4273088456632965</v>
      </c>
      <c r="L161" s="222">
        <f>NFM!L100</f>
        <v>1.605807990215403</v>
      </c>
      <c r="M161" s="222">
        <f>NFM!M100</f>
        <v>1.5028029562928429</v>
      </c>
      <c r="N161" s="222">
        <f>NFM!N100</f>
        <v>1.1957739460461827</v>
      </c>
      <c r="O161" s="222">
        <f>NFM!O100</f>
        <v>1.3841249840244005</v>
      </c>
      <c r="P161" s="222">
        <f>NFM!P100</f>
        <v>1.266991111149381</v>
      </c>
      <c r="Q161" s="222">
        <f>NFM!Q100</f>
        <v>1.3203673258873716</v>
      </c>
      <c r="R161" s="222">
        <f>NFM!R100</f>
        <v>1.3979604829202714</v>
      </c>
      <c r="S161" s="222">
        <f>NFM!S100</f>
        <v>1.5139683011443936</v>
      </c>
      <c r="T161" s="222">
        <f>NFM!T100</f>
        <v>1.4586069878734429</v>
      </c>
      <c r="U161" s="222">
        <f>NFM!U100</f>
        <v>1.4599215511142878</v>
      </c>
      <c r="V161" s="222">
        <f>NFM!V100</f>
        <v>1.4547616411916553</v>
      </c>
      <c r="W161" s="222">
        <f>NFM!W100</f>
        <v>1.5015227900956707</v>
      </c>
    </row>
    <row r="162" spans="1:23" ht="12" customHeight="1" x14ac:dyDescent="0.25">
      <c r="A162" s="14" t="s">
        <v>45</v>
      </c>
      <c r="B162" s="219">
        <f>NFM!B101</f>
        <v>1.8632587825576656</v>
      </c>
      <c r="C162" s="219">
        <f>NFM!C101</f>
        <v>1.7801068437570373</v>
      </c>
      <c r="D162" s="219">
        <f>NFM!D101</f>
        <v>2.2091121803734435</v>
      </c>
      <c r="E162" s="219">
        <f>NFM!E101</f>
        <v>1.8579314943126752</v>
      </c>
      <c r="F162" s="219">
        <f>NFM!F101</f>
        <v>1.6698958073153467</v>
      </c>
      <c r="G162" s="219">
        <f>NFM!G101</f>
        <v>1.6227221861622769</v>
      </c>
      <c r="H162" s="219">
        <f>NFM!H101</f>
        <v>1.7427132287868281</v>
      </c>
      <c r="I162" s="219">
        <f>NFM!I101</f>
        <v>1.7508169991542997</v>
      </c>
      <c r="J162" s="219">
        <f>NFM!J101</f>
        <v>1.6843799768247925</v>
      </c>
      <c r="K162" s="219">
        <f>NFM!K101</f>
        <v>1.6767087364198123</v>
      </c>
      <c r="L162" s="219">
        <f>NFM!L101</f>
        <v>1.8857211014148239</v>
      </c>
      <c r="M162" s="219">
        <f>NFM!M101</f>
        <v>1.7532209225401616</v>
      </c>
      <c r="N162" s="219">
        <f>NFM!N101</f>
        <v>1.4781680264203805</v>
      </c>
      <c r="O162" s="219">
        <f>NFM!O101</f>
        <v>1.5887348741609451</v>
      </c>
      <c r="P162" s="219">
        <f>NFM!P101</f>
        <v>1.4822562259606595</v>
      </c>
      <c r="Q162" s="219">
        <f>NFM!Q101</f>
        <v>1.5228341979604749</v>
      </c>
      <c r="R162" s="219">
        <f>NFM!R101</f>
        <v>1.5670017936576011</v>
      </c>
      <c r="S162" s="219">
        <f>NFM!S101</f>
        <v>1.6928588343693376</v>
      </c>
      <c r="T162" s="219">
        <f>NFM!T101</f>
        <v>1.6265723698027019</v>
      </c>
      <c r="U162" s="219">
        <f>NFM!U101</f>
        <v>1.6450129875804833</v>
      </c>
      <c r="V162" s="219">
        <f>NFM!V101</f>
        <v>1.6496718468464671</v>
      </c>
      <c r="W162" s="219">
        <f>NFM!W101</f>
        <v>1.6740567195940026</v>
      </c>
    </row>
    <row r="163" spans="1:23" ht="12" customHeight="1" x14ac:dyDescent="0.25">
      <c r="A163" s="13" t="s">
        <v>21</v>
      </c>
      <c r="B163" s="220">
        <f>CHI!B100</f>
        <v>3.7010505160373728</v>
      </c>
      <c r="C163" s="220">
        <f>CHI!C100</f>
        <v>3.5142366201940378</v>
      </c>
      <c r="D163" s="220">
        <f>CHI!D100</f>
        <v>3.443843621461236</v>
      </c>
      <c r="E163" s="220">
        <f>CHI!E100</f>
        <v>3.6025757660341728</v>
      </c>
      <c r="F163" s="220">
        <f>CHI!F100</f>
        <v>3.6508667811512434</v>
      </c>
      <c r="G163" s="220">
        <f>CHI!G100</f>
        <v>3.5038116312741172</v>
      </c>
      <c r="H163" s="220">
        <f>CHI!H100</f>
        <v>3.4980787462065379</v>
      </c>
      <c r="I163" s="220">
        <f>CHI!I100</f>
        <v>3.2457833799582243</v>
      </c>
      <c r="J163" s="220">
        <f>CHI!J100</f>
        <v>3.6751209668190081</v>
      </c>
      <c r="K163" s="220">
        <f>CHI!K100</f>
        <v>3.7269731543735305</v>
      </c>
      <c r="L163" s="220">
        <f>CHI!L100</f>
        <v>3.6101358863251471</v>
      </c>
      <c r="M163" s="220">
        <f>CHI!M100</f>
        <v>3.4875953899127641</v>
      </c>
      <c r="N163" s="220">
        <f>CHI!N100</f>
        <v>3.4950493532112947</v>
      </c>
      <c r="O163" s="220">
        <f>CHI!O100</f>
        <v>3.4861190902401034</v>
      </c>
      <c r="P163" s="220">
        <f>CHI!P100</f>
        <v>3.6863176129795789</v>
      </c>
      <c r="Q163" s="220">
        <f>CHI!Q100</f>
        <v>3.4487945564589886</v>
      </c>
      <c r="R163" s="220">
        <f>CHI!R100</f>
        <v>3.1039865058300156</v>
      </c>
      <c r="S163" s="220">
        <f>CHI!S100</f>
        <v>3.8129480627478713</v>
      </c>
      <c r="T163" s="220">
        <f>CHI!T100</f>
        <v>3.6890032764516816</v>
      </c>
      <c r="U163" s="220">
        <f>CHI!U100</f>
        <v>3.6328852354467402</v>
      </c>
      <c r="V163" s="220">
        <f>CHI!V100</f>
        <v>3.3331681354073321</v>
      </c>
      <c r="W163" s="220">
        <f>CHI!W100</f>
        <v>3.6827911588813103</v>
      </c>
    </row>
    <row r="164" spans="1:23" ht="12" customHeight="1" x14ac:dyDescent="0.25">
      <c r="A164" s="14" t="s">
        <v>89</v>
      </c>
      <c r="B164" s="219">
        <f>CHI!B101</f>
        <v>4.4231218702984023</v>
      </c>
      <c r="C164" s="219">
        <f>CHI!C101</f>
        <v>4.3975049863282534</v>
      </c>
      <c r="D164" s="219">
        <f>CHI!D101</f>
        <v>3.7878532295861747</v>
      </c>
      <c r="E164" s="219">
        <f>CHI!E101</f>
        <v>3.94583856548403</v>
      </c>
      <c r="F164" s="219">
        <f>CHI!F101</f>
        <v>3.8601229252722336</v>
      </c>
      <c r="G164" s="219">
        <f>CHI!G101</f>
        <v>3.7025512522400721</v>
      </c>
      <c r="H164" s="219">
        <f>CHI!H101</f>
        <v>3.7523818966012512</v>
      </c>
      <c r="I164" s="219">
        <f>CHI!I101</f>
        <v>3.6835963784969774</v>
      </c>
      <c r="J164" s="219">
        <f>CHI!J101</f>
        <v>4.32281431458361</v>
      </c>
      <c r="K164" s="219">
        <f>CHI!K101</f>
        <v>4.2144568696121274</v>
      </c>
      <c r="L164" s="219">
        <f>CHI!L101</f>
        <v>4.3560474791308339</v>
      </c>
      <c r="M164" s="219">
        <f>CHI!M101</f>
        <v>4.2054379155960371</v>
      </c>
      <c r="N164" s="219">
        <f>CHI!N101</f>
        <v>4.2473056654031192</v>
      </c>
      <c r="O164" s="219">
        <f>CHI!O101</f>
        <v>4.2779889014851973</v>
      </c>
      <c r="P164" s="219">
        <f>CHI!P101</f>
        <v>4.6105038061272676</v>
      </c>
      <c r="Q164" s="219">
        <f>CHI!Q101</f>
        <v>4.2529289138940696</v>
      </c>
      <c r="R164" s="219">
        <f>CHI!R101</f>
        <v>3.784035843868744</v>
      </c>
      <c r="S164" s="219">
        <f>CHI!S101</f>
        <v>4.6252790580870302</v>
      </c>
      <c r="T164" s="219">
        <f>CHI!T101</f>
        <v>4.4558645623050328</v>
      </c>
      <c r="U164" s="219">
        <f>CHI!U101</f>
        <v>4.4180105532181067</v>
      </c>
      <c r="V164" s="219">
        <f>CHI!V101</f>
        <v>4.0381449278149022</v>
      </c>
      <c r="W164" s="219">
        <f>CHI!W101</f>
        <v>4.4246468492557929</v>
      </c>
    </row>
    <row r="165" spans="1:23" ht="12" customHeight="1" x14ac:dyDescent="0.25">
      <c r="A165" s="14" t="s">
        <v>47</v>
      </c>
      <c r="B165" s="219">
        <f>CHI!B102</f>
        <v>2.5478608797237903</v>
      </c>
      <c r="C165" s="219">
        <f>CHI!C102</f>
        <v>2.1651414722951334</v>
      </c>
      <c r="D165" s="219">
        <f>CHI!D102</f>
        <v>2.239350384047301</v>
      </c>
      <c r="E165" s="219">
        <f>CHI!E102</f>
        <v>2.4806081570174423</v>
      </c>
      <c r="F165" s="219">
        <f>CHI!F102</f>
        <v>2.6369272512250199</v>
      </c>
      <c r="G165" s="219">
        <f>CHI!G102</f>
        <v>2.5684240402345959</v>
      </c>
      <c r="H165" s="219">
        <f>CHI!H102</f>
        <v>2.5440269395785498</v>
      </c>
      <c r="I165" s="219">
        <f>CHI!I102</f>
        <v>2.1635802539112481</v>
      </c>
      <c r="J165" s="219">
        <f>CHI!J102</f>
        <v>2.2079473913154954</v>
      </c>
      <c r="K165" s="219">
        <f>CHI!K102</f>
        <v>2.5397350608701434</v>
      </c>
      <c r="L165" s="219">
        <f>CHI!L102</f>
        <v>1.8760991336969022</v>
      </c>
      <c r="M165" s="219">
        <f>CHI!M102</f>
        <v>1.8370253684907583</v>
      </c>
      <c r="N165" s="219">
        <f>CHI!N102</f>
        <v>1.7676758287862864</v>
      </c>
      <c r="O165" s="219">
        <f>CHI!O102</f>
        <v>1.7832030363183582</v>
      </c>
      <c r="P165" s="219">
        <f>CHI!P102</f>
        <v>1.63676976126478</v>
      </c>
      <c r="Q165" s="219">
        <f>CHI!Q102</f>
        <v>1.6442864527615551</v>
      </c>
      <c r="R165" s="219">
        <f>CHI!R102</f>
        <v>1.6953457260858442</v>
      </c>
      <c r="S165" s="219">
        <f>CHI!S102</f>
        <v>1.9410183719227583</v>
      </c>
      <c r="T165" s="219">
        <f>CHI!T102</f>
        <v>1.9431349630791941</v>
      </c>
      <c r="U165" s="219">
        <f>CHI!U102</f>
        <v>1.8952485309699503</v>
      </c>
      <c r="V165" s="219">
        <f>CHI!V102</f>
        <v>1.9676651411290544</v>
      </c>
      <c r="W165" s="219">
        <f>CHI!W102</f>
        <v>1.9511707683758095</v>
      </c>
    </row>
    <row r="166" spans="1:23" ht="12" customHeight="1" x14ac:dyDescent="0.25">
      <c r="A166" s="14" t="s">
        <v>48</v>
      </c>
      <c r="B166" s="219">
        <f>CHI!B103</f>
        <v>2.5639565817391423</v>
      </c>
      <c r="C166" s="219">
        <f>CHI!C103</f>
        <v>2.1993019334603026</v>
      </c>
      <c r="D166" s="219">
        <f>CHI!D103</f>
        <v>2.2732945388894144</v>
      </c>
      <c r="E166" s="219">
        <f>CHI!E103</f>
        <v>2.498368226831321</v>
      </c>
      <c r="F166" s="219">
        <f>CHI!F103</f>
        <v>2.6459467517544009</v>
      </c>
      <c r="G166" s="219">
        <f>CHI!G103</f>
        <v>2.584106825474521</v>
      </c>
      <c r="H166" s="219">
        <f>CHI!H103</f>
        <v>2.5615497082097352</v>
      </c>
      <c r="I166" s="219">
        <f>CHI!I103</f>
        <v>2.2035848889872334</v>
      </c>
      <c r="J166" s="219">
        <f>CHI!J103</f>
        <v>2.2346793428714742</v>
      </c>
      <c r="K166" s="219">
        <f>CHI!K103</f>
        <v>2.5517370857147763</v>
      </c>
      <c r="L166" s="219">
        <f>CHI!L103</f>
        <v>1.9011850482991912</v>
      </c>
      <c r="M166" s="219">
        <f>CHI!M103</f>
        <v>1.8588332599271462</v>
      </c>
      <c r="N166" s="219">
        <f>CHI!N103</f>
        <v>1.8012054037369762</v>
      </c>
      <c r="O166" s="219">
        <f>CHI!O103</f>
        <v>1.823828808637908</v>
      </c>
      <c r="P166" s="219">
        <f>CHI!P103</f>
        <v>1.6590125827531832</v>
      </c>
      <c r="Q166" s="219">
        <f>CHI!Q103</f>
        <v>1.6129130875590005</v>
      </c>
      <c r="R166" s="219">
        <f>CHI!R103</f>
        <v>1.6943306296136131</v>
      </c>
      <c r="S166" s="219">
        <f>CHI!S103</f>
        <v>1.9602251229990122</v>
      </c>
      <c r="T166" s="219">
        <f>CHI!T103</f>
        <v>1.9421475890102695</v>
      </c>
      <c r="U166" s="219">
        <f>CHI!U103</f>
        <v>1.8839180231232917</v>
      </c>
      <c r="V166" s="219">
        <f>CHI!V103</f>
        <v>1.9371998485849447</v>
      </c>
      <c r="W166" s="219">
        <f>CHI!W103</f>
        <v>1.9136508740390592</v>
      </c>
    </row>
    <row r="167" spans="1:23" ht="12" customHeight="1" x14ac:dyDescent="0.25">
      <c r="A167" s="13" t="s">
        <v>22</v>
      </c>
      <c r="B167" s="220">
        <f>NMM!B76</f>
        <v>5.5514904163245316</v>
      </c>
      <c r="C167" s="220">
        <f>NMM!C76</f>
        <v>5.1739382964174281</v>
      </c>
      <c r="D167" s="220">
        <f>NMM!D76</f>
        <v>5.0653585201505438</v>
      </c>
      <c r="E167" s="220">
        <f>NMM!E76</f>
        <v>5.0609913405183571</v>
      </c>
      <c r="F167" s="220">
        <f>NMM!F76</f>
        <v>5.1960015300612579</v>
      </c>
      <c r="G167" s="220">
        <f>NMM!G76</f>
        <v>5.2797569242409308</v>
      </c>
      <c r="H167" s="220">
        <f>NMM!H76</f>
        <v>5.3101654036189698</v>
      </c>
      <c r="I167" s="220">
        <f>NMM!I76</f>
        <v>5.4866525193096756</v>
      </c>
      <c r="J167" s="220">
        <f>NMM!J76</f>
        <v>5.4509501151904827</v>
      </c>
      <c r="K167" s="220">
        <f>NMM!K76</f>
        <v>5.8145044540580306</v>
      </c>
      <c r="L167" s="220">
        <f>NMM!L76</f>
        <v>5.512659827341877</v>
      </c>
      <c r="M167" s="220">
        <f>NMM!M76</f>
        <v>5.8878221109389219</v>
      </c>
      <c r="N167" s="220">
        <f>NMM!N76</f>
        <v>5.6714868311366269</v>
      </c>
      <c r="O167" s="220">
        <f>NMM!O76</f>
        <v>5.7131634938444007</v>
      </c>
      <c r="P167" s="220">
        <f>NMM!P76</f>
        <v>5.7530981597651989</v>
      </c>
      <c r="Q167" s="220">
        <f>NMM!Q76</f>
        <v>5.6616008336508532</v>
      </c>
      <c r="R167" s="220">
        <f>NMM!R76</f>
        <v>5.6791080234164344</v>
      </c>
      <c r="S167" s="220">
        <f>NMM!S76</f>
        <v>5.6674981593160432</v>
      </c>
      <c r="T167" s="220">
        <f>NMM!T76</f>
        <v>5.8990785084546866</v>
      </c>
      <c r="U167" s="220">
        <f>NMM!U76</f>
        <v>5.8779760803440579</v>
      </c>
      <c r="V167" s="220">
        <f>NMM!V76</f>
        <v>5.7772527524207078</v>
      </c>
      <c r="W167" s="220">
        <f>NMM!W76</f>
        <v>5.9136496549971103</v>
      </c>
    </row>
    <row r="168" spans="1:23" ht="12" customHeight="1" x14ac:dyDescent="0.25">
      <c r="A168" s="14" t="s">
        <v>49</v>
      </c>
      <c r="B168" s="219">
        <f>NMM!B77</f>
        <v>11.049781392451655</v>
      </c>
      <c r="C168" s="219">
        <f>NMM!C77</f>
        <v>11.357436100305424</v>
      </c>
      <c r="D168" s="219">
        <f>NMM!D77</f>
        <v>10.658705788746488</v>
      </c>
      <c r="E168" s="219">
        <f>NMM!E77</f>
        <v>10.61362912352222</v>
      </c>
      <c r="F168" s="219">
        <f>NMM!F77</f>
        <v>9.9798524560370687</v>
      </c>
      <c r="G168" s="219">
        <f>NMM!G77</f>
        <v>9.8055169844803416</v>
      </c>
      <c r="H168" s="219">
        <f>NMM!H77</f>
        <v>9.5914520368295122</v>
      </c>
      <c r="I168" s="219">
        <f>NMM!I77</f>
        <v>10.33960903426409</v>
      </c>
      <c r="J168" s="219">
        <f>NMM!J77</f>
        <v>9.6511983615487242</v>
      </c>
      <c r="K168" s="219">
        <f>NMM!K77</f>
        <v>10.860082296484414</v>
      </c>
      <c r="L168" s="219">
        <f>NMM!L77</f>
        <v>10.578598904848409</v>
      </c>
      <c r="M168" s="219">
        <f>NMM!M77</f>
        <v>10.501059710918344</v>
      </c>
      <c r="N168" s="219">
        <f>NMM!N77</f>
        <v>10.872570594368813</v>
      </c>
      <c r="O168" s="219">
        <f>NMM!O77</f>
        <v>11.024704215847484</v>
      </c>
      <c r="P168" s="219">
        <f>NMM!P77</f>
        <v>10.603575492540052</v>
      </c>
      <c r="Q168" s="219">
        <f>NMM!Q77</f>
        <v>10.668786873144841</v>
      </c>
      <c r="R168" s="219">
        <f>NMM!R77</f>
        <v>10.595908507553792</v>
      </c>
      <c r="S168" s="219">
        <f>NMM!S77</f>
        <v>10.549276711552306</v>
      </c>
      <c r="T168" s="219">
        <f>NMM!T77</f>
        <v>11.232200561266682</v>
      </c>
      <c r="U168" s="219">
        <f>NMM!U77</f>
        <v>10.954049507033357</v>
      </c>
      <c r="V168" s="219">
        <f>NMM!V77</f>
        <v>10.666765859265839</v>
      </c>
      <c r="W168" s="219">
        <f>NMM!W77</f>
        <v>10.787814404540169</v>
      </c>
    </row>
    <row r="169" spans="1:23" ht="12" customHeight="1" x14ac:dyDescent="0.25">
      <c r="A169" s="14" t="s">
        <v>50</v>
      </c>
      <c r="B169" s="219">
        <f>NMM!B78</f>
        <v>3.7007815892907705</v>
      </c>
      <c r="C169" s="219">
        <f>NMM!C78</f>
        <v>3.5099919780561151</v>
      </c>
      <c r="D169" s="219">
        <f>NMM!D78</f>
        <v>3.592563813466457</v>
      </c>
      <c r="E169" s="219">
        <f>NMM!E78</f>
        <v>3.5285349808861519</v>
      </c>
      <c r="F169" s="219">
        <f>NMM!F78</f>
        <v>3.7865138800876839</v>
      </c>
      <c r="G169" s="219">
        <f>NMM!G78</f>
        <v>3.9607691315555975</v>
      </c>
      <c r="H169" s="219">
        <f>NMM!H78</f>
        <v>3.9923970471211239</v>
      </c>
      <c r="I169" s="219">
        <f>NMM!I78</f>
        <v>3.8945424387407255</v>
      </c>
      <c r="J169" s="219">
        <f>NMM!J78</f>
        <v>3.9981940396682982</v>
      </c>
      <c r="K169" s="219">
        <f>NMM!K78</f>
        <v>4.4808861710769312</v>
      </c>
      <c r="L169" s="219">
        <f>NMM!L78</f>
        <v>4.3299352193192462</v>
      </c>
      <c r="M169" s="219">
        <f>NMM!M78</f>
        <v>4.4683619041867129</v>
      </c>
      <c r="N169" s="219">
        <f>NMM!N78</f>
        <v>4.5958107888565554</v>
      </c>
      <c r="O169" s="219">
        <f>NMM!O78</f>
        <v>4.7395609003514707</v>
      </c>
      <c r="P169" s="219">
        <f>NMM!P78</f>
        <v>4.6322436283761617</v>
      </c>
      <c r="Q169" s="219">
        <f>NMM!Q78</f>
        <v>4.5078002254584835</v>
      </c>
      <c r="R169" s="219">
        <f>NMM!R78</f>
        <v>4.3939696940045607</v>
      </c>
      <c r="S169" s="219">
        <f>NMM!S78</f>
        <v>4.2934452808449413</v>
      </c>
      <c r="T169" s="219">
        <f>NMM!T78</f>
        <v>4.351150176235266</v>
      </c>
      <c r="U169" s="219">
        <f>NMM!U78</f>
        <v>4.041277362917242</v>
      </c>
      <c r="V169" s="219">
        <f>NMM!V78</f>
        <v>3.9320518378580176</v>
      </c>
      <c r="W169" s="219">
        <f>NMM!W78</f>
        <v>4.0966367256907139</v>
      </c>
    </row>
    <row r="170" spans="1:23" ht="12" customHeight="1" x14ac:dyDescent="0.25">
      <c r="A170" s="14" t="s">
        <v>58</v>
      </c>
      <c r="B170" s="219">
        <f>NMM!B79</f>
        <v>2.6764750451961232</v>
      </c>
      <c r="C170" s="219">
        <f>NMM!C79</f>
        <v>2.6389962073493405</v>
      </c>
      <c r="D170" s="219">
        <f>NMM!D79</f>
        <v>2.6020249565080764</v>
      </c>
      <c r="E170" s="219">
        <f>NMM!E79</f>
        <v>2.5125577793329144</v>
      </c>
      <c r="F170" s="219">
        <f>NMM!F79</f>
        <v>2.516343214937967</v>
      </c>
      <c r="G170" s="219">
        <f>NMM!G79</f>
        <v>2.4742443464772048</v>
      </c>
      <c r="H170" s="219">
        <f>NMM!H79</f>
        <v>2.4885884357542651</v>
      </c>
      <c r="I170" s="219">
        <f>NMM!I79</f>
        <v>2.5381869160775214</v>
      </c>
      <c r="J170" s="219">
        <f>NMM!J79</f>
        <v>2.4584820252719832</v>
      </c>
      <c r="K170" s="219">
        <f>NMM!K79</f>
        <v>2.5165137249015759</v>
      </c>
      <c r="L170" s="219">
        <f>NMM!L79</f>
        <v>2.4188301214619745</v>
      </c>
      <c r="M170" s="219">
        <f>NMM!M79</f>
        <v>2.4491760517369427</v>
      </c>
      <c r="N170" s="219">
        <f>NMM!N79</f>
        <v>2.4244797422895328</v>
      </c>
      <c r="O170" s="219">
        <f>NMM!O79</f>
        <v>2.3850169377600317</v>
      </c>
      <c r="P170" s="219">
        <f>NMM!P79</f>
        <v>2.3743589403735572</v>
      </c>
      <c r="Q170" s="219">
        <f>NMM!Q79</f>
        <v>2.3918337267332963</v>
      </c>
      <c r="R170" s="219">
        <f>NMM!R79</f>
        <v>2.3480251059698882</v>
      </c>
      <c r="S170" s="219">
        <f>NMM!S79</f>
        <v>2.4459459189006321</v>
      </c>
      <c r="T170" s="219">
        <f>NMM!T79</f>
        <v>2.4301012541975049</v>
      </c>
      <c r="U170" s="219">
        <f>NMM!U79</f>
        <v>2.5587293923694232</v>
      </c>
      <c r="V170" s="219">
        <f>NMM!V79</f>
        <v>2.5133745518429569</v>
      </c>
      <c r="W170" s="219">
        <f>NMM!W79</f>
        <v>2.5350712583122883</v>
      </c>
    </row>
    <row r="171" spans="1:23" ht="12" customHeight="1" x14ac:dyDescent="0.25">
      <c r="A171" s="13" t="s">
        <v>23</v>
      </c>
      <c r="B171" s="220">
        <f>PPA!B74</f>
        <v>1.1817024268010612</v>
      </c>
      <c r="C171" s="220">
        <f>PPA!C74</f>
        <v>1.1730881547892842</v>
      </c>
      <c r="D171" s="220">
        <f>PPA!D74</f>
        <v>0.93640924067920972</v>
      </c>
      <c r="E171" s="220">
        <f>PPA!E74</f>
        <v>1.1190399412839109</v>
      </c>
      <c r="F171" s="220">
        <f>PPA!F74</f>
        <v>0.6599764455627819</v>
      </c>
      <c r="G171" s="220">
        <f>PPA!G74</f>
        <v>0.9501962403291333</v>
      </c>
      <c r="H171" s="220">
        <f>PPA!H74</f>
        <v>0.85623165175025873</v>
      </c>
      <c r="I171" s="220">
        <f>PPA!I74</f>
        <v>0.86832206460201844</v>
      </c>
      <c r="J171" s="220">
        <f>PPA!J74</f>
        <v>0.85315160714652305</v>
      </c>
      <c r="K171" s="220">
        <f>PPA!K74</f>
        <v>0.91516852232617496</v>
      </c>
      <c r="L171" s="220">
        <f>PPA!L74</f>
        <v>0.88213933765753305</v>
      </c>
      <c r="M171" s="220">
        <f>PPA!M74</f>
        <v>0.80910814447049073</v>
      </c>
      <c r="N171" s="220">
        <f>PPA!N74</f>
        <v>0.80491471908331358</v>
      </c>
      <c r="O171" s="220">
        <f>PPA!O74</f>
        <v>0.7385313628138972</v>
      </c>
      <c r="P171" s="220">
        <f>PPA!P74</f>
        <v>0.64651730075481506</v>
      </c>
      <c r="Q171" s="220">
        <f>PPA!Q74</f>
        <v>0.66349539300813543</v>
      </c>
      <c r="R171" s="220">
        <f>PPA!R74</f>
        <v>0.61187770178014866</v>
      </c>
      <c r="S171" s="220">
        <f>PPA!S74</f>
        <v>0.62224937407742609</v>
      </c>
      <c r="T171" s="220">
        <f>PPA!T74</f>
        <v>0.64355231728819995</v>
      </c>
      <c r="U171" s="220">
        <f>PPA!U74</f>
        <v>0.60853615523615612</v>
      </c>
      <c r="V171" s="220">
        <f>PPA!V74</f>
        <v>0.59339783351738584</v>
      </c>
      <c r="W171" s="220">
        <f>PPA!W74</f>
        <v>0.64706996516606974</v>
      </c>
    </row>
    <row r="172" spans="1:23" ht="12" customHeight="1" x14ac:dyDescent="0.25">
      <c r="A172" s="14" t="s">
        <v>52</v>
      </c>
      <c r="B172" s="219">
        <f>PPA!B75</f>
        <v>1.1254909525327266</v>
      </c>
      <c r="C172" s="219">
        <f>PPA!C75</f>
        <v>1.115150473901549</v>
      </c>
      <c r="D172" s="219">
        <f>PPA!D75</f>
        <v>0.9022372437960029</v>
      </c>
      <c r="E172" s="219">
        <f>PPA!E75</f>
        <v>1.0765546637122192</v>
      </c>
      <c r="F172" s="219">
        <f>PPA!F75</f>
        <v>0.60661564942247037</v>
      </c>
      <c r="G172" s="219">
        <f>PPA!G75</f>
        <v>0.91337683970282435</v>
      </c>
      <c r="H172" s="219">
        <f>PPA!H75</f>
        <v>0.81945255523851401</v>
      </c>
      <c r="I172" s="219">
        <f>PPA!I75</f>
        <v>0.8344109292287244</v>
      </c>
      <c r="J172" s="219">
        <f>PPA!J75</f>
        <v>0.81499326667669969</v>
      </c>
      <c r="K172" s="219">
        <f>PPA!K75</f>
        <v>0.8873151510997096</v>
      </c>
      <c r="L172" s="219">
        <f>PPA!L75</f>
        <v>0.8541496223937276</v>
      </c>
      <c r="M172" s="219">
        <f>PPA!M75</f>
        <v>0.77877321844647962</v>
      </c>
      <c r="N172" s="219">
        <f>PPA!N75</f>
        <v>0.77190559655849189</v>
      </c>
      <c r="O172" s="219">
        <f>PPA!O75</f>
        <v>0.70117267037200959</v>
      </c>
      <c r="P172" s="219">
        <f>PPA!P75</f>
        <v>0.60528182487887905</v>
      </c>
      <c r="Q172" s="219">
        <f>PPA!Q75</f>
        <v>0.61210207973260189</v>
      </c>
      <c r="R172" s="219">
        <f>PPA!R75</f>
        <v>0.56103044779212574</v>
      </c>
      <c r="S172" s="219">
        <f>PPA!S75</f>
        <v>0.56955367353459152</v>
      </c>
      <c r="T172" s="219">
        <f>PPA!T75</f>
        <v>0.58461290785259779</v>
      </c>
      <c r="U172" s="219">
        <f>PPA!U75</f>
        <v>0.56632606002753461</v>
      </c>
      <c r="V172" s="219">
        <f>PPA!V75</f>
        <v>0.55876223120129498</v>
      </c>
      <c r="W172" s="219">
        <f>PPA!W75</f>
        <v>0.61156359229054413</v>
      </c>
    </row>
    <row r="173" spans="1:23" ht="12" customHeight="1" x14ac:dyDescent="0.25">
      <c r="A173" s="14" t="s">
        <v>59</v>
      </c>
      <c r="B173" s="219">
        <f>PPA!B76</f>
        <v>1.374791081879158</v>
      </c>
      <c r="C173" s="219">
        <f>PPA!C76</f>
        <v>1.3810330247876192</v>
      </c>
      <c r="D173" s="219">
        <f>PPA!D76</f>
        <v>1.0622692866773005</v>
      </c>
      <c r="E173" s="219">
        <f>PPA!E76</f>
        <v>1.2800530165782014</v>
      </c>
      <c r="F173" s="219">
        <f>PPA!F76</f>
        <v>0.80811296992494785</v>
      </c>
      <c r="G173" s="219">
        <f>PPA!G76</f>
        <v>1.076554032178586</v>
      </c>
      <c r="H173" s="219">
        <f>PPA!H76</f>
        <v>0.96893231370832911</v>
      </c>
      <c r="I173" s="219">
        <f>PPA!I76</f>
        <v>0.97341272310149485</v>
      </c>
      <c r="J173" s="219">
        <f>PPA!J76</f>
        <v>0.96096784152150827</v>
      </c>
      <c r="K173" s="219">
        <f>PPA!K76</f>
        <v>1.0300801229723309</v>
      </c>
      <c r="L173" s="219">
        <f>PPA!L76</f>
        <v>0.98144950892570948</v>
      </c>
      <c r="M173" s="219">
        <f>PPA!M76</f>
        <v>0.892920414152785</v>
      </c>
      <c r="N173" s="219">
        <f>PPA!N76</f>
        <v>0.89248055447869457</v>
      </c>
      <c r="O173" s="219">
        <f>PPA!O76</f>
        <v>0.80211487104951984</v>
      </c>
      <c r="P173" s="219">
        <f>PPA!P76</f>
        <v>0.70910078079584038</v>
      </c>
      <c r="Q173" s="219">
        <f>PPA!Q76</f>
        <v>0.72607458687505078</v>
      </c>
      <c r="R173" s="219">
        <f>PPA!R76</f>
        <v>0.67611839603655</v>
      </c>
      <c r="S173" s="219">
        <f>PPA!S76</f>
        <v>0.69139609675250058</v>
      </c>
      <c r="T173" s="219">
        <f>PPA!T76</f>
        <v>0.71728646242008154</v>
      </c>
      <c r="U173" s="219">
        <f>PPA!U76</f>
        <v>0.66946769637640757</v>
      </c>
      <c r="V173" s="219">
        <f>PPA!V76</f>
        <v>0.65223281973323499</v>
      </c>
      <c r="W173" s="219">
        <f>PPA!W76</f>
        <v>0.70995770137942982</v>
      </c>
    </row>
    <row r="174" spans="1:23" ht="12" customHeight="1" x14ac:dyDescent="0.25">
      <c r="A174" s="14" t="s">
        <v>60</v>
      </c>
      <c r="B174" s="219">
        <f>PPA!B77</f>
        <v>0.37516814477416149</v>
      </c>
      <c r="C174" s="219">
        <f>PPA!C77</f>
        <v>0.30552842819982973</v>
      </c>
      <c r="D174" s="219">
        <f>PPA!D77</f>
        <v>0.41576212363660819</v>
      </c>
      <c r="E174" s="219">
        <f>PPA!E77</f>
        <v>0.44217256266877408</v>
      </c>
      <c r="F174" s="219">
        <f>PPA!F77</f>
        <v>0.14650613878508462</v>
      </c>
      <c r="G174" s="219">
        <f>PPA!G77</f>
        <v>0.43945531638935248</v>
      </c>
      <c r="H174" s="219">
        <f>PPA!H77</f>
        <v>0.41085596638889471</v>
      </c>
      <c r="I174" s="219">
        <f>PPA!I77</f>
        <v>0.45168155153525369</v>
      </c>
      <c r="J174" s="219">
        <f>PPA!J77</f>
        <v>0.44140643275977332</v>
      </c>
      <c r="K174" s="219">
        <f>PPA!K77</f>
        <v>0.47646306152028478</v>
      </c>
      <c r="L174" s="219">
        <f>PPA!L77</f>
        <v>0.53957087534333104</v>
      </c>
      <c r="M174" s="219">
        <f>PPA!M77</f>
        <v>0.56228598283295861</v>
      </c>
      <c r="N174" s="219">
        <f>PPA!N77</f>
        <v>0.52316111750223138</v>
      </c>
      <c r="O174" s="219">
        <f>PPA!O77</f>
        <v>0.56427340958174299</v>
      </c>
      <c r="P174" s="219">
        <f>PPA!P77</f>
        <v>0.45871044688475998</v>
      </c>
      <c r="Q174" s="219">
        <f>PPA!Q77</f>
        <v>0.43946900169857966</v>
      </c>
      <c r="R174" s="219">
        <f>PPA!R77</f>
        <v>0.3614293079671988</v>
      </c>
      <c r="S174" s="219">
        <f>PPA!S77</f>
        <v>0.3538376418848922</v>
      </c>
      <c r="T174" s="219">
        <f>PPA!T77</f>
        <v>0.32450774422541123</v>
      </c>
      <c r="U174" s="219">
        <f>PPA!U77</f>
        <v>0.40269334113348865</v>
      </c>
      <c r="V174" s="219">
        <f>PPA!V77</f>
        <v>0.42174840939185781</v>
      </c>
      <c r="W174" s="219">
        <f>PPA!W77</f>
        <v>0.47229465187580694</v>
      </c>
    </row>
    <row r="175" spans="1:23" ht="12" customHeight="1" x14ac:dyDescent="0.25">
      <c r="A175" s="15" t="s">
        <v>61</v>
      </c>
      <c r="B175" s="223">
        <f>FBT!B$38</f>
        <v>1.9221538342968281</v>
      </c>
      <c r="C175" s="223">
        <f>FBT!C$38</f>
        <v>1.907733314164658</v>
      </c>
      <c r="D175" s="223">
        <f>FBT!D$38</f>
        <v>1.873500175310914</v>
      </c>
      <c r="E175" s="223">
        <f>FBT!E$38</f>
        <v>1.9044351987194017</v>
      </c>
      <c r="F175" s="223">
        <f>FBT!F$38</f>
        <v>1.7680317908277559</v>
      </c>
      <c r="G175" s="223">
        <f>FBT!G$38</f>
        <v>1.7696856801311684</v>
      </c>
      <c r="H175" s="223">
        <f>FBT!H$38</f>
        <v>1.6721196389014086</v>
      </c>
      <c r="I175" s="223">
        <f>FBT!I$38</f>
        <v>1.618135187057784</v>
      </c>
      <c r="J175" s="223">
        <f>FBT!J$38</f>
        <v>1.4725810385505944</v>
      </c>
      <c r="K175" s="223">
        <f>FBT!K$38</f>
        <v>1.5669876385508625</v>
      </c>
      <c r="L175" s="223">
        <f>FBT!L$38</f>
        <v>1.6378821481661017</v>
      </c>
      <c r="M175" s="223">
        <f>FBT!M$38</f>
        <v>1.5692123068848898</v>
      </c>
      <c r="N175" s="223">
        <f>FBT!N$38</f>
        <v>1.6095593210261028</v>
      </c>
      <c r="O175" s="223">
        <f>FBT!O$38</f>
        <v>1.6246875538420156</v>
      </c>
      <c r="P175" s="223">
        <f>FBT!P$38</f>
        <v>1.6394915580250697</v>
      </c>
      <c r="Q175" s="223">
        <f>FBT!Q$38</f>
        <v>1.5903535150986901</v>
      </c>
      <c r="R175" s="223">
        <f>FBT!R$38</f>
        <v>1.5747526257021622</v>
      </c>
      <c r="S175" s="223">
        <f>FBT!S$38</f>
        <v>1.5773583813462213</v>
      </c>
      <c r="T175" s="223">
        <f>FBT!T$38</f>
        <v>1.5284428239117063</v>
      </c>
      <c r="U175" s="223">
        <f>FBT!U$38</f>
        <v>1.4375350051205129</v>
      </c>
      <c r="V175" s="223">
        <f>FBT!V$38</f>
        <v>1.4860245831778904</v>
      </c>
      <c r="W175" s="223">
        <f>FBT!W$38</f>
        <v>1.4631733700465692</v>
      </c>
    </row>
    <row r="176" spans="1:23" ht="12" customHeight="1" x14ac:dyDescent="0.25">
      <c r="A176" s="12" t="s">
        <v>62</v>
      </c>
      <c r="B176" s="219">
        <f>TRE!B$38</f>
        <v>2.0582042248465555</v>
      </c>
      <c r="C176" s="219">
        <f>TRE!C$38</f>
        <v>1.9390445660036149</v>
      </c>
      <c r="D176" s="219">
        <f>TRE!D$38</f>
        <v>1.870682802825387</v>
      </c>
      <c r="E176" s="219">
        <f>TRE!E$38</f>
        <v>1.6819606082030742</v>
      </c>
      <c r="F176" s="219">
        <f>TRE!F$38</f>
        <v>0.99896401174311855</v>
      </c>
      <c r="G176" s="219">
        <f>TRE!G$38</f>
        <v>0.9904141248628906</v>
      </c>
      <c r="H176" s="219">
        <f>TRE!H$38</f>
        <v>1.0144654646314459</v>
      </c>
      <c r="I176" s="219">
        <f>TRE!I$38</f>
        <v>0.93320762671532709</v>
      </c>
      <c r="J176" s="219">
        <f>TRE!J$38</f>
        <v>0.91679716877400119</v>
      </c>
      <c r="K176" s="219">
        <f>TRE!K$38</f>
        <v>0.95449152328169806</v>
      </c>
      <c r="L176" s="219">
        <f>TRE!L$38</f>
        <v>0.99805953190227203</v>
      </c>
      <c r="M176" s="219">
        <f>TRE!M$38</f>
        <v>0.94770530554811938</v>
      </c>
      <c r="N176" s="219">
        <f>TRE!N$38</f>
        <v>0.98776161069037494</v>
      </c>
      <c r="O176" s="219">
        <f>TRE!O$38</f>
        <v>0.94616405375718327</v>
      </c>
      <c r="P176" s="219">
        <f>TRE!P$38</f>
        <v>0.89290132761992269</v>
      </c>
      <c r="Q176" s="219">
        <f>TRE!Q$38</f>
        <v>0.81699458713328432</v>
      </c>
      <c r="R176" s="219">
        <f>TRE!R$38</f>
        <v>0.86471603257124141</v>
      </c>
      <c r="S176" s="219">
        <f>TRE!S$38</f>
        <v>0.86209447137452111</v>
      </c>
      <c r="T176" s="219">
        <f>TRE!T$38</f>
        <v>0.80931496820699933</v>
      </c>
      <c r="U176" s="219">
        <f>TRE!U$38</f>
        <v>0.88317125283453279</v>
      </c>
      <c r="V176" s="219">
        <f>TRE!V$38</f>
        <v>0.89615571239231484</v>
      </c>
      <c r="W176" s="219">
        <f>TRE!W$38</f>
        <v>0.88909214045124096</v>
      </c>
    </row>
    <row r="177" spans="1:23" ht="12" customHeight="1" x14ac:dyDescent="0.25">
      <c r="A177" s="12" t="s">
        <v>63</v>
      </c>
      <c r="B177" s="219">
        <f>MAE!B$38</f>
        <v>1.4996806907091187</v>
      </c>
      <c r="C177" s="219">
        <f>MAE!C$38</f>
        <v>1.306910237505575</v>
      </c>
      <c r="D177" s="219">
        <f>MAE!D$38</f>
        <v>1.2496854786470959</v>
      </c>
      <c r="E177" s="219">
        <f>MAE!E$38</f>
        <v>1.4861138848262032</v>
      </c>
      <c r="F177" s="219">
        <f>MAE!F$38</f>
        <v>1.0363976733842191</v>
      </c>
      <c r="G177" s="219">
        <f>MAE!G$38</f>
        <v>1.2581014091374974</v>
      </c>
      <c r="H177" s="219">
        <f>MAE!H$38</f>
        <v>1.2972241271282805</v>
      </c>
      <c r="I177" s="219">
        <f>MAE!I$38</f>
        <v>1.2628803306423881</v>
      </c>
      <c r="J177" s="219">
        <f>MAE!J$38</f>
        <v>1.1188360388188017</v>
      </c>
      <c r="K177" s="219">
        <f>MAE!K$38</f>
        <v>1.1615972022252115</v>
      </c>
      <c r="L177" s="219">
        <f>MAE!L$38</f>
        <v>1.1252050818827104</v>
      </c>
      <c r="M177" s="219">
        <f>MAE!M$38</f>
        <v>0.99193890849204824</v>
      </c>
      <c r="N177" s="219">
        <f>MAE!N$38</f>
        <v>0.98023026574273953</v>
      </c>
      <c r="O177" s="219">
        <f>MAE!O$38</f>
        <v>0.96713452531836774</v>
      </c>
      <c r="P177" s="219">
        <f>MAE!P$38</f>
        <v>0.92776018986621356</v>
      </c>
      <c r="Q177" s="219">
        <f>MAE!Q$38</f>
        <v>0.99047829305521173</v>
      </c>
      <c r="R177" s="219">
        <f>MAE!R$38</f>
        <v>0.93676985059973372</v>
      </c>
      <c r="S177" s="219">
        <f>MAE!S$38</f>
        <v>0.90592796029758749</v>
      </c>
      <c r="T177" s="219">
        <f>MAE!T$38</f>
        <v>0.87525159514908402</v>
      </c>
      <c r="U177" s="219">
        <f>MAE!U$38</f>
        <v>0.86344473662712173</v>
      </c>
      <c r="V177" s="219">
        <f>MAE!V$38</f>
        <v>0.86664510455858201</v>
      </c>
      <c r="W177" s="219">
        <f>MAE!W$38</f>
        <v>0.87945162620464212</v>
      </c>
    </row>
    <row r="178" spans="1:23" ht="12" customHeight="1" x14ac:dyDescent="0.25">
      <c r="A178" s="12" t="s">
        <v>64</v>
      </c>
      <c r="B178" s="219">
        <f>TEL!B$38</f>
        <v>1.8789540632712698</v>
      </c>
      <c r="C178" s="219">
        <f>TEL!C$38</f>
        <v>1.501763964277689</v>
      </c>
      <c r="D178" s="219">
        <f>TEL!D$38</f>
        <v>1.4055640906277214</v>
      </c>
      <c r="E178" s="219">
        <f>TEL!E$38</f>
        <v>1.3823638557955136</v>
      </c>
      <c r="F178" s="219">
        <f>TEL!F$38</f>
        <v>1.4048968792683048</v>
      </c>
      <c r="G178" s="219">
        <f>TEL!G$38</f>
        <v>1.3891408259778579</v>
      </c>
      <c r="H178" s="219">
        <f>TEL!H$38</f>
        <v>1.4363328744012285</v>
      </c>
      <c r="I178" s="219">
        <f>TEL!I$38</f>
        <v>1.3920631036761633</v>
      </c>
      <c r="J178" s="219">
        <f>TEL!J$38</f>
        <v>1.255441974490189</v>
      </c>
      <c r="K178" s="219">
        <f>TEL!K$38</f>
        <v>1.000836104578096</v>
      </c>
      <c r="L178" s="219">
        <f>TEL!L$38</f>
        <v>1.0593891298045244</v>
      </c>
      <c r="M178" s="219">
        <f>TEL!M$38</f>
        <v>0.99624958515194739</v>
      </c>
      <c r="N178" s="219">
        <f>TEL!N$38</f>
        <v>0.99547107266988599</v>
      </c>
      <c r="O178" s="219">
        <f>TEL!O$38</f>
        <v>1.0216837103789287</v>
      </c>
      <c r="P178" s="219">
        <f>TEL!P$38</f>
        <v>1.091026188927297</v>
      </c>
      <c r="Q178" s="219">
        <f>TEL!Q$38</f>
        <v>1.055574574636561</v>
      </c>
      <c r="R178" s="219">
        <f>TEL!R$38</f>
        <v>1.0529831094931452</v>
      </c>
      <c r="S178" s="219">
        <f>TEL!S$38</f>
        <v>1.0637943256961049</v>
      </c>
      <c r="T178" s="219">
        <f>TEL!T$38</f>
        <v>0.98319105358629078</v>
      </c>
      <c r="U178" s="219">
        <f>TEL!U$38</f>
        <v>1.0257521873496427</v>
      </c>
      <c r="V178" s="219">
        <f>TEL!V$38</f>
        <v>1.1296693148037824</v>
      </c>
      <c r="W178" s="219">
        <f>TEL!W$38</f>
        <v>1.4558581568945674</v>
      </c>
    </row>
    <row r="179" spans="1:23" ht="12" customHeight="1" x14ac:dyDescent="0.25">
      <c r="A179" s="12" t="s">
        <v>65</v>
      </c>
      <c r="B179" s="219">
        <f>WWP!B$38</f>
        <v>1.3991554349877819</v>
      </c>
      <c r="C179" s="219">
        <f>WWP!C$38</f>
        <v>0.80295179824529972</v>
      </c>
      <c r="D179" s="219">
        <f>WWP!D$38</f>
        <v>0.67423758118330723</v>
      </c>
      <c r="E179" s="219">
        <f>WWP!E$38</f>
        <v>0.70654740709723818</v>
      </c>
      <c r="F179" s="219">
        <f>WWP!F$38</f>
        <v>0.40581292682574527</v>
      </c>
      <c r="G179" s="219">
        <f>WWP!G$38</f>
        <v>0.39065207326303231</v>
      </c>
      <c r="H179" s="219">
        <f>WWP!H$38</f>
        <v>0.42091330383254472</v>
      </c>
      <c r="I179" s="219">
        <f>WWP!I$38</f>
        <v>0.42788219849252557</v>
      </c>
      <c r="J179" s="219">
        <f>WWP!J$38</f>
        <v>0.36165935158515272</v>
      </c>
      <c r="K179" s="219">
        <f>WWP!K$38</f>
        <v>0.40738857394810957</v>
      </c>
      <c r="L179" s="219">
        <f>WWP!L$38</f>
        <v>0.46814916477429847</v>
      </c>
      <c r="M179" s="219">
        <f>WWP!M$38</f>
        <v>0.50894576715627882</v>
      </c>
      <c r="N179" s="219">
        <f>WWP!N$38</f>
        <v>0.46417821169691076</v>
      </c>
      <c r="O179" s="219">
        <f>WWP!O$38</f>
        <v>0.43504974757802156</v>
      </c>
      <c r="P179" s="219">
        <f>WWP!P$38</f>
        <v>0.34394045433266079</v>
      </c>
      <c r="Q179" s="219">
        <f>WWP!Q$38</f>
        <v>0.27184908056357399</v>
      </c>
      <c r="R179" s="219">
        <f>WWP!R$38</f>
        <v>0.19235616395284225</v>
      </c>
      <c r="S179" s="219">
        <f>WWP!S$38</f>
        <v>0.20563494274380553</v>
      </c>
      <c r="T179" s="219">
        <f>WWP!T$38</f>
        <v>0.19235639624088888</v>
      </c>
      <c r="U179" s="219">
        <f>WWP!U$38</f>
        <v>0.24079419740235136</v>
      </c>
      <c r="V179" s="219">
        <f>WWP!V$38</f>
        <v>0.21373926768543872</v>
      </c>
      <c r="W179" s="219">
        <f>WWP!W$38</f>
        <v>0.27893008752003634</v>
      </c>
    </row>
    <row r="180" spans="1:23" ht="12" customHeight="1" x14ac:dyDescent="0.25">
      <c r="A180" s="16" t="s">
        <v>66</v>
      </c>
      <c r="B180" s="224">
        <f>OIS!B$38</f>
        <v>2.4126513116094852</v>
      </c>
      <c r="C180" s="224">
        <f>OIS!C$38</f>
        <v>2.0938911414577164</v>
      </c>
      <c r="D180" s="224">
        <f>OIS!D$38</f>
        <v>2.0660258390239075</v>
      </c>
      <c r="E180" s="224">
        <f>OIS!E$38</f>
        <v>1.9576842540427475</v>
      </c>
      <c r="F180" s="224">
        <f>OIS!F$38</f>
        <v>1.9209856891571564</v>
      </c>
      <c r="G180" s="224">
        <f>OIS!G$38</f>
        <v>1.5272193838104846</v>
      </c>
      <c r="H180" s="224">
        <f>OIS!H$38</f>
        <v>1.5978194828991752</v>
      </c>
      <c r="I180" s="224">
        <f>OIS!I$38</f>
        <v>1.5951324615884919</v>
      </c>
      <c r="J180" s="224">
        <f>OIS!J$38</f>
        <v>1.5630398089647861</v>
      </c>
      <c r="K180" s="224">
        <f>OIS!K$38</f>
        <v>1.6365217267001666</v>
      </c>
      <c r="L180" s="224">
        <f>OIS!L$38</f>
        <v>1.58063380923209</v>
      </c>
      <c r="M180" s="224">
        <f>OIS!M$38</f>
        <v>1.5518495731181516</v>
      </c>
      <c r="N180" s="224">
        <f>OIS!N$38</f>
        <v>1.5390954882966923</v>
      </c>
      <c r="O180" s="224">
        <f>OIS!O$38</f>
        <v>1.4246565556566235</v>
      </c>
      <c r="P180" s="224">
        <f>OIS!P$38</f>
        <v>1.5674809729029318</v>
      </c>
      <c r="Q180" s="224">
        <f>OIS!Q$38</f>
        <v>1.5928426821717012</v>
      </c>
      <c r="R180" s="224">
        <f>OIS!R$38</f>
        <v>1.2894741335458049</v>
      </c>
      <c r="S180" s="224">
        <f>OIS!S$38</f>
        <v>1.2003068540001511</v>
      </c>
      <c r="T180" s="224">
        <f>OIS!T$38</f>
        <v>1.1574743612204654</v>
      </c>
      <c r="U180" s="224">
        <f>OIS!U$38</f>
        <v>1.0586944142923138</v>
      </c>
      <c r="V180" s="224">
        <f>OIS!V$38</f>
        <v>1.1106336014243345</v>
      </c>
      <c r="W180" s="224">
        <f>OIS!W$38</f>
        <v>1.1747413860999416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CZ: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9195.503353394728</v>
      </c>
      <c r="C5" s="225">
        <f t="shared" si="0"/>
        <v>8912.4468615624155</v>
      </c>
      <c r="D5" s="225">
        <f t="shared" si="0"/>
        <v>8622.7818572636079</v>
      </c>
      <c r="E5" s="225">
        <f t="shared" si="0"/>
        <v>8509.411521924143</v>
      </c>
      <c r="F5" s="225">
        <f t="shared" si="0"/>
        <v>8796.781513325479</v>
      </c>
      <c r="G5" s="225">
        <f t="shared" si="0"/>
        <v>8685.3693035238502</v>
      </c>
      <c r="H5" s="225">
        <f t="shared" si="0"/>
        <v>8627.3216680982005</v>
      </c>
      <c r="I5" s="225">
        <f t="shared" si="0"/>
        <v>8303.8981943231029</v>
      </c>
      <c r="J5" s="225">
        <f t="shared" si="0"/>
        <v>7946.5230438506651</v>
      </c>
      <c r="K5" s="225">
        <f t="shared" si="0"/>
        <v>7355.3630266541213</v>
      </c>
      <c r="L5" s="225">
        <f t="shared" si="0"/>
        <v>6888.6980223535775</v>
      </c>
      <c r="M5" s="225">
        <f t="shared" si="0"/>
        <v>6771.9880481494893</v>
      </c>
      <c r="N5" s="225">
        <f t="shared" si="0"/>
        <v>6726.2994840907959</v>
      </c>
      <c r="O5" s="225">
        <f t="shared" si="0"/>
        <v>6426.7440240737105</v>
      </c>
      <c r="P5" s="225">
        <f t="shared" si="0"/>
        <v>6331.7553740307694</v>
      </c>
      <c r="Q5" s="225">
        <f t="shared" si="0"/>
        <v>6477.9404127237558</v>
      </c>
      <c r="R5" s="225">
        <f t="shared" si="0"/>
        <v>6412.0907136694186</v>
      </c>
      <c r="S5" s="225">
        <f t="shared" si="0"/>
        <v>6734.1215821127389</v>
      </c>
      <c r="T5" s="225">
        <f t="shared" si="0"/>
        <v>6699.1060189145401</v>
      </c>
      <c r="U5" s="225">
        <f t="shared" si="0"/>
        <v>6618.6188306082622</v>
      </c>
      <c r="V5" s="225">
        <f t="shared" si="0"/>
        <v>6567.069217539025</v>
      </c>
      <c r="W5" s="225">
        <f t="shared" si="0"/>
        <v>7013.2708512447143</v>
      </c>
    </row>
    <row r="6" spans="1:23" ht="12" customHeight="1" x14ac:dyDescent="0.25">
      <c r="A6" s="202" t="s">
        <v>92</v>
      </c>
      <c r="B6" s="226">
        <v>61.171891409607177</v>
      </c>
      <c r="C6" s="226">
        <v>63.782943059411778</v>
      </c>
      <c r="D6" s="226">
        <v>64.755931353378443</v>
      </c>
      <c r="E6" s="226">
        <v>64.290597519936739</v>
      </c>
      <c r="F6" s="226">
        <v>67.158159613296519</v>
      </c>
      <c r="G6" s="226">
        <v>71.091472725001267</v>
      </c>
      <c r="H6" s="226">
        <v>72.913761760380623</v>
      </c>
      <c r="I6" s="226">
        <v>75.268301786126983</v>
      </c>
      <c r="J6" s="226">
        <v>76.029499477594612</v>
      </c>
      <c r="K6" s="226">
        <v>67.687839696943314</v>
      </c>
      <c r="L6" s="226">
        <v>71.567851362646778</v>
      </c>
      <c r="M6" s="226">
        <v>71.655700936373918</v>
      </c>
      <c r="N6" s="226">
        <v>71.543441415962121</v>
      </c>
      <c r="O6" s="226">
        <v>68.182585758878972</v>
      </c>
      <c r="P6" s="226">
        <v>68.759035571437892</v>
      </c>
      <c r="Q6" s="226">
        <v>70.925394136075468</v>
      </c>
      <c r="R6" s="226">
        <v>72.221765492792088</v>
      </c>
      <c r="S6" s="226">
        <v>75.661991708571165</v>
      </c>
      <c r="T6" s="226">
        <v>76.923601453166441</v>
      </c>
      <c r="U6" s="226">
        <v>77.303331836790164</v>
      </c>
      <c r="V6" s="226">
        <v>74.124118157919838</v>
      </c>
      <c r="W6" s="226">
        <v>77.979292604058372</v>
      </c>
    </row>
    <row r="7" spans="1:23" ht="12" customHeight="1" x14ac:dyDescent="0.25">
      <c r="A7" s="202" t="s">
        <v>93</v>
      </c>
      <c r="B7" s="226">
        <v>105.0850707789694</v>
      </c>
      <c r="C7" s="226">
        <v>112.53317019185312</v>
      </c>
      <c r="D7" s="226">
        <v>109.20068136300718</v>
      </c>
      <c r="E7" s="226">
        <v>114.80785009661747</v>
      </c>
      <c r="F7" s="226">
        <v>116.65775929389198</v>
      </c>
      <c r="G7" s="226">
        <v>123.52753764448909</v>
      </c>
      <c r="H7" s="226">
        <v>126.39924834134237</v>
      </c>
      <c r="I7" s="226">
        <v>131.43968549188324</v>
      </c>
      <c r="J7" s="226">
        <v>128.17269400306654</v>
      </c>
      <c r="K7" s="226">
        <v>115.00838827122872</v>
      </c>
      <c r="L7" s="226">
        <v>123.27833966229704</v>
      </c>
      <c r="M7" s="226">
        <v>123.76400096161098</v>
      </c>
      <c r="N7" s="226">
        <v>125.65415757749741</v>
      </c>
      <c r="O7" s="226">
        <v>118.38478833739948</v>
      </c>
      <c r="P7" s="226">
        <v>121.02498893560539</v>
      </c>
      <c r="Q7" s="226">
        <v>121.65046052745866</v>
      </c>
      <c r="R7" s="226">
        <v>118.03921606273693</v>
      </c>
      <c r="S7" s="226">
        <v>125.46465145551352</v>
      </c>
      <c r="T7" s="226">
        <v>125.42422080810736</v>
      </c>
      <c r="U7" s="226">
        <v>126.52102362885839</v>
      </c>
      <c r="V7" s="226">
        <v>119.28389996750515</v>
      </c>
      <c r="W7" s="226">
        <v>127.12644363149155</v>
      </c>
    </row>
    <row r="8" spans="1:23" ht="12" customHeight="1" x14ac:dyDescent="0.25">
      <c r="A8" s="202" t="s">
        <v>94</v>
      </c>
      <c r="B8" s="226">
        <v>189.85109161977385</v>
      </c>
      <c r="C8" s="226">
        <v>200.72674289999333</v>
      </c>
      <c r="D8" s="226">
        <v>205.08631738071637</v>
      </c>
      <c r="E8" s="226">
        <v>204.65983930704297</v>
      </c>
      <c r="F8" s="226">
        <v>211.58481388979976</v>
      </c>
      <c r="G8" s="226">
        <v>224.41668870735683</v>
      </c>
      <c r="H8" s="226">
        <v>225.98517541324736</v>
      </c>
      <c r="I8" s="226">
        <v>232.18489108137945</v>
      </c>
      <c r="J8" s="226">
        <v>226.53322634139505</v>
      </c>
      <c r="K8" s="226">
        <v>205.04727492403939</v>
      </c>
      <c r="L8" s="226">
        <v>209.84626657051783</v>
      </c>
      <c r="M8" s="226">
        <v>211.26329677968084</v>
      </c>
      <c r="N8" s="226">
        <v>208.83587998545971</v>
      </c>
      <c r="O8" s="226">
        <v>199.03443608000111</v>
      </c>
      <c r="P8" s="226">
        <v>202.53550051285001</v>
      </c>
      <c r="Q8" s="226">
        <v>202.80759612868167</v>
      </c>
      <c r="R8" s="226">
        <v>199.95360536220213</v>
      </c>
      <c r="S8" s="226">
        <v>209.21589612261801</v>
      </c>
      <c r="T8" s="226">
        <v>210.41705925736886</v>
      </c>
      <c r="U8" s="226">
        <v>212.21492341048986</v>
      </c>
      <c r="V8" s="226">
        <v>204.99693487603196</v>
      </c>
      <c r="W8" s="226">
        <v>220.54942819924028</v>
      </c>
    </row>
    <row r="9" spans="1:23" ht="12" customHeight="1" x14ac:dyDescent="0.25">
      <c r="A9" s="202" t="s">
        <v>95</v>
      </c>
      <c r="B9" s="226">
        <v>159.75367922305588</v>
      </c>
      <c r="C9" s="226">
        <v>173.21399287739027</v>
      </c>
      <c r="D9" s="226">
        <v>168.08439789666349</v>
      </c>
      <c r="E9" s="226">
        <v>175.15669140892155</v>
      </c>
      <c r="F9" s="226">
        <v>178.70521627062351</v>
      </c>
      <c r="G9" s="226">
        <v>191.18152473270078</v>
      </c>
      <c r="H9" s="226">
        <v>193.73683657017585</v>
      </c>
      <c r="I9" s="226">
        <v>201.22259092150469</v>
      </c>
      <c r="J9" s="226">
        <v>193.61953612850914</v>
      </c>
      <c r="K9" s="226">
        <v>175.0971272405688</v>
      </c>
      <c r="L9" s="226">
        <v>186.65268821324167</v>
      </c>
      <c r="M9" s="226">
        <v>186.36133918431963</v>
      </c>
      <c r="N9" s="226">
        <v>191.07156777248719</v>
      </c>
      <c r="O9" s="226">
        <v>180.21472099872048</v>
      </c>
      <c r="P9" s="226">
        <v>184.81016977872147</v>
      </c>
      <c r="Q9" s="226">
        <v>182.5769760407465</v>
      </c>
      <c r="R9" s="226">
        <v>174.70197985998382</v>
      </c>
      <c r="S9" s="226">
        <v>185.83543823652408</v>
      </c>
      <c r="T9" s="226">
        <v>186.27175027365595</v>
      </c>
      <c r="U9" s="226">
        <v>188.12717406784668</v>
      </c>
      <c r="V9" s="226">
        <v>179.18476150974325</v>
      </c>
      <c r="W9" s="226">
        <v>190.46597479151367</v>
      </c>
    </row>
    <row r="10" spans="1:23" ht="12" customHeight="1" x14ac:dyDescent="0.25">
      <c r="A10" s="36" t="s">
        <v>96</v>
      </c>
      <c r="B10" s="227">
        <f t="shared" ref="B10:W10" si="1">SUM(B11:B15)</f>
        <v>161.03028324684868</v>
      </c>
      <c r="C10" s="227">
        <f t="shared" si="1"/>
        <v>145.72486361717893</v>
      </c>
      <c r="D10" s="227">
        <f t="shared" si="1"/>
        <v>145.12140857226484</v>
      </c>
      <c r="E10" s="227">
        <f t="shared" si="1"/>
        <v>145.01334201962311</v>
      </c>
      <c r="F10" s="227">
        <f t="shared" si="1"/>
        <v>146.13250266494219</v>
      </c>
      <c r="G10" s="227">
        <f t="shared" si="1"/>
        <v>149.20634240568501</v>
      </c>
      <c r="H10" s="227">
        <f t="shared" si="1"/>
        <v>147.97433751928025</v>
      </c>
      <c r="I10" s="227">
        <f t="shared" si="1"/>
        <v>140.15978860343495</v>
      </c>
      <c r="J10" s="227">
        <f t="shared" si="1"/>
        <v>131.00120727650773</v>
      </c>
      <c r="K10" s="227">
        <f t="shared" si="1"/>
        <v>122.86796355709515</v>
      </c>
      <c r="L10" s="227">
        <f t="shared" si="1"/>
        <v>123.05793232094389</v>
      </c>
      <c r="M10" s="227">
        <f t="shared" si="1"/>
        <v>121.25376148309873</v>
      </c>
      <c r="N10" s="227">
        <f t="shared" si="1"/>
        <v>120.99414112949478</v>
      </c>
      <c r="O10" s="227">
        <f t="shared" si="1"/>
        <v>118.00160647156495</v>
      </c>
      <c r="P10" s="227">
        <f t="shared" si="1"/>
        <v>115.23365744268324</v>
      </c>
      <c r="Q10" s="227">
        <f t="shared" si="1"/>
        <v>115.10080272322398</v>
      </c>
      <c r="R10" s="227">
        <f t="shared" si="1"/>
        <v>115.93047231353918</v>
      </c>
      <c r="S10" s="227">
        <f t="shared" si="1"/>
        <v>124.69482377200268</v>
      </c>
      <c r="T10" s="227">
        <f t="shared" si="1"/>
        <v>125.96269979610005</v>
      </c>
      <c r="U10" s="227">
        <f t="shared" si="1"/>
        <v>129.0223225163075</v>
      </c>
      <c r="V10" s="227">
        <f t="shared" si="1"/>
        <v>132.35896165879632</v>
      </c>
      <c r="W10" s="227">
        <f t="shared" si="1"/>
        <v>147.19296995403084</v>
      </c>
    </row>
    <row r="11" spans="1:23" ht="12" customHeight="1" x14ac:dyDescent="0.25">
      <c r="A11" s="37" t="s">
        <v>83</v>
      </c>
      <c r="B11" s="228">
        <v>5.819802829043665</v>
      </c>
      <c r="C11" s="228">
        <v>5.4428760983292648</v>
      </c>
      <c r="D11" s="228">
        <v>3.9057964690368978</v>
      </c>
      <c r="E11" s="228">
        <v>1.2806984508502519</v>
      </c>
      <c r="F11" s="228">
        <v>1.247842974316411</v>
      </c>
      <c r="G11" s="228">
        <v>1.4116014564815555</v>
      </c>
      <c r="H11" s="228">
        <v>1.7808930186183605</v>
      </c>
      <c r="I11" s="228">
        <v>1.1945194050354764</v>
      </c>
      <c r="J11" s="228">
        <v>1.3183456274226957</v>
      </c>
      <c r="K11" s="228">
        <v>1.584480082935968</v>
      </c>
      <c r="L11" s="228">
        <v>2.1196125556893453</v>
      </c>
      <c r="M11" s="228">
        <v>2.2183341632245783</v>
      </c>
      <c r="N11" s="228">
        <v>0.80598102924189097</v>
      </c>
      <c r="O11" s="228">
        <v>0.45534685228533295</v>
      </c>
      <c r="P11" s="228">
        <v>0.28083206040626707</v>
      </c>
      <c r="Q11" s="228">
        <v>0.61454886093120731</v>
      </c>
      <c r="R11" s="228">
        <v>0.71552638831606119</v>
      </c>
      <c r="S11" s="228">
        <v>0.33354427500607997</v>
      </c>
      <c r="T11" s="228">
        <v>0.25883337067815865</v>
      </c>
      <c r="U11" s="228">
        <v>0.24304965662220093</v>
      </c>
      <c r="V11" s="228">
        <v>0.18036201368537416</v>
      </c>
      <c r="W11" s="228">
        <v>0.20351583621561581</v>
      </c>
    </row>
    <row r="12" spans="1:23" ht="12" customHeight="1" x14ac:dyDescent="0.25">
      <c r="A12" s="37" t="s">
        <v>72</v>
      </c>
      <c r="B12" s="228">
        <v>128.60889164633946</v>
      </c>
      <c r="C12" s="228">
        <v>106.8303044757308</v>
      </c>
      <c r="D12" s="228">
        <v>107.51871949786565</v>
      </c>
      <c r="E12" s="228">
        <v>112.30460022880874</v>
      </c>
      <c r="F12" s="228">
        <v>107.34149064003876</v>
      </c>
      <c r="G12" s="228">
        <v>109.50151753524364</v>
      </c>
      <c r="H12" s="228">
        <v>106.30689363082007</v>
      </c>
      <c r="I12" s="228">
        <v>95.331963432662434</v>
      </c>
      <c r="J12" s="228">
        <v>81.987479860417849</v>
      </c>
      <c r="K12" s="228">
        <v>80.487285971242429</v>
      </c>
      <c r="L12" s="228">
        <v>76.546166072738998</v>
      </c>
      <c r="M12" s="228">
        <v>69.815153240898127</v>
      </c>
      <c r="N12" s="228">
        <v>70.612022193712718</v>
      </c>
      <c r="O12" s="228">
        <v>70.394571142231399</v>
      </c>
      <c r="P12" s="228">
        <v>60.20483047466476</v>
      </c>
      <c r="Q12" s="228">
        <v>59.001496050736804</v>
      </c>
      <c r="R12" s="228">
        <v>57.317451919598007</v>
      </c>
      <c r="S12" s="228">
        <v>64.233470676861799</v>
      </c>
      <c r="T12" s="228">
        <v>59.798704674990553</v>
      </c>
      <c r="U12" s="228">
        <v>62.429168143102451</v>
      </c>
      <c r="V12" s="228">
        <v>67.491723086253387</v>
      </c>
      <c r="W12" s="228">
        <v>79.36969334177671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0.13895098882208312</v>
      </c>
      <c r="C14" s="228">
        <v>0.2488392089426173</v>
      </c>
      <c r="D14" s="228">
        <v>0.51272570937261608</v>
      </c>
      <c r="E14" s="228">
        <v>0.76689595872802063</v>
      </c>
      <c r="F14" s="228">
        <v>1.0607050730873662</v>
      </c>
      <c r="G14" s="228">
        <v>1.3338779019784157</v>
      </c>
      <c r="H14" s="228">
        <v>1.8312123817721901</v>
      </c>
      <c r="I14" s="228">
        <v>0.41392949269153018</v>
      </c>
      <c r="J14" s="228">
        <v>0.80748065348281517</v>
      </c>
      <c r="K14" s="228">
        <v>1.5918314703360568</v>
      </c>
      <c r="L14" s="228">
        <v>2.5380051590728949</v>
      </c>
      <c r="M14" s="228">
        <v>3.992089423905286</v>
      </c>
      <c r="N14" s="228">
        <v>5.1015477214145433</v>
      </c>
      <c r="O14" s="228">
        <v>6.5841788478029786</v>
      </c>
      <c r="P14" s="228">
        <v>7.6103181425115816</v>
      </c>
      <c r="Q14" s="228">
        <v>9.1762682714777846</v>
      </c>
      <c r="R14" s="228">
        <v>11.121754083773306</v>
      </c>
      <c r="S14" s="228">
        <v>12.565176267992273</v>
      </c>
      <c r="T14" s="228">
        <v>15.010748064879035</v>
      </c>
      <c r="U14" s="228">
        <v>17.666294066232901</v>
      </c>
      <c r="V14" s="228">
        <v>20.875924333212598</v>
      </c>
      <c r="W14" s="228">
        <v>24.168271710702321</v>
      </c>
    </row>
    <row r="15" spans="1:23" ht="12" customHeight="1" x14ac:dyDescent="0.25">
      <c r="A15" s="38" t="s">
        <v>38</v>
      </c>
      <c r="B15" s="229">
        <v>26.462637782643508</v>
      </c>
      <c r="C15" s="229">
        <v>33.202843834176264</v>
      </c>
      <c r="D15" s="229">
        <v>33.184166895989691</v>
      </c>
      <c r="E15" s="229">
        <v>30.66114738123612</v>
      </c>
      <c r="F15" s="229">
        <v>36.482463977499656</v>
      </c>
      <c r="G15" s="229">
        <v>36.959345511981404</v>
      </c>
      <c r="H15" s="229">
        <v>38.055338488069623</v>
      </c>
      <c r="I15" s="229">
        <v>43.219376273045484</v>
      </c>
      <c r="J15" s="229">
        <v>46.88790113518435</v>
      </c>
      <c r="K15" s="229">
        <v>39.204366032580701</v>
      </c>
      <c r="L15" s="229">
        <v>41.854148533442654</v>
      </c>
      <c r="M15" s="229">
        <v>45.228184655070734</v>
      </c>
      <c r="N15" s="229">
        <v>44.474590185125628</v>
      </c>
      <c r="O15" s="229">
        <v>40.567509629245251</v>
      </c>
      <c r="P15" s="229">
        <v>47.137676765100615</v>
      </c>
      <c r="Q15" s="229">
        <v>46.308489540078185</v>
      </c>
      <c r="R15" s="229">
        <v>46.775739921851802</v>
      </c>
      <c r="S15" s="229">
        <v>47.562632552142531</v>
      </c>
      <c r="T15" s="229">
        <v>50.894413685552308</v>
      </c>
      <c r="U15" s="229">
        <v>48.683810650349969</v>
      </c>
      <c r="V15" s="229">
        <v>43.810952225644982</v>
      </c>
      <c r="W15" s="229">
        <v>43.451489065336197</v>
      </c>
    </row>
    <row r="16" spans="1:23" ht="12" customHeight="1" x14ac:dyDescent="0.25">
      <c r="A16" s="39" t="s">
        <v>98</v>
      </c>
      <c r="B16" s="230">
        <f t="shared" ref="B16:W16" si="2">SUM(B17:B26)</f>
        <v>2922.5827416659472</v>
      </c>
      <c r="C16" s="230">
        <f t="shared" si="2"/>
        <v>2646.8758914927416</v>
      </c>
      <c r="D16" s="230">
        <f t="shared" si="2"/>
        <v>2669.8132657109472</v>
      </c>
      <c r="E16" s="230">
        <f t="shared" si="2"/>
        <v>2712.0526989049831</v>
      </c>
      <c r="F16" s="230">
        <f t="shared" si="2"/>
        <v>2815.634422984921</v>
      </c>
      <c r="G16" s="230">
        <f t="shared" si="2"/>
        <v>2724.6684363981462</v>
      </c>
      <c r="H16" s="230">
        <f t="shared" si="2"/>
        <v>2726.403064084092</v>
      </c>
      <c r="I16" s="230">
        <f t="shared" si="2"/>
        <v>2502.1651528798116</v>
      </c>
      <c r="J16" s="230">
        <f t="shared" si="2"/>
        <v>2299.9288631846603</v>
      </c>
      <c r="K16" s="230">
        <f t="shared" si="2"/>
        <v>2288.8443904807837</v>
      </c>
      <c r="L16" s="230">
        <f t="shared" si="2"/>
        <v>2145.1714507514034</v>
      </c>
      <c r="M16" s="230">
        <f t="shared" si="2"/>
        <v>2087.4007644916546</v>
      </c>
      <c r="N16" s="230">
        <f t="shared" si="2"/>
        <v>2103.6665865340256</v>
      </c>
      <c r="O16" s="230">
        <f t="shared" si="2"/>
        <v>2004.1138555322184</v>
      </c>
      <c r="P16" s="230">
        <f t="shared" si="2"/>
        <v>1976.8765867651014</v>
      </c>
      <c r="Q16" s="230">
        <f t="shared" si="2"/>
        <v>2035.6034729633921</v>
      </c>
      <c r="R16" s="230">
        <f t="shared" si="2"/>
        <v>1885.42774253379</v>
      </c>
      <c r="S16" s="230">
        <f t="shared" si="2"/>
        <v>1988.5339216238226</v>
      </c>
      <c r="T16" s="230">
        <f t="shared" si="2"/>
        <v>1940.3039773419173</v>
      </c>
      <c r="U16" s="230">
        <f t="shared" si="2"/>
        <v>1981.0617052251316</v>
      </c>
      <c r="V16" s="230">
        <f t="shared" si="2"/>
        <v>2023.1087937628768</v>
      </c>
      <c r="W16" s="230">
        <f t="shared" si="2"/>
        <v>2157.4641516984334</v>
      </c>
    </row>
    <row r="17" spans="1:23" ht="12" customHeight="1" x14ac:dyDescent="0.25">
      <c r="A17" s="46" t="s">
        <v>30</v>
      </c>
      <c r="B17" s="231">
        <v>951.16489810509881</v>
      </c>
      <c r="C17" s="231">
        <v>558.50113497221184</v>
      </c>
      <c r="D17" s="231">
        <v>563.71025495559377</v>
      </c>
      <c r="E17" s="231">
        <v>705.53244799440733</v>
      </c>
      <c r="F17" s="231">
        <v>701.31420165931456</v>
      </c>
      <c r="G17" s="231">
        <v>721.64269599570264</v>
      </c>
      <c r="H17" s="231">
        <v>697.01241095718729</v>
      </c>
      <c r="I17" s="231">
        <v>491.64953120338112</v>
      </c>
      <c r="J17" s="231">
        <v>469.43066076695408</v>
      </c>
      <c r="K17" s="231">
        <v>615.81754136443135</v>
      </c>
      <c r="L17" s="231">
        <v>231.86488659647878</v>
      </c>
      <c r="M17" s="231">
        <v>207.81929751268561</v>
      </c>
      <c r="N17" s="231">
        <v>212.26444766127992</v>
      </c>
      <c r="O17" s="231">
        <v>199.33321815226535</v>
      </c>
      <c r="P17" s="231">
        <v>175.06320093150867</v>
      </c>
      <c r="Q17" s="231">
        <v>172.3071886300265</v>
      </c>
      <c r="R17" s="231">
        <v>183.19667611236719</v>
      </c>
      <c r="S17" s="231">
        <v>230.76670078640311</v>
      </c>
      <c r="T17" s="231">
        <v>223.80294640465524</v>
      </c>
      <c r="U17" s="231">
        <v>204.14128650155513</v>
      </c>
      <c r="V17" s="231">
        <v>199.99479066275902</v>
      </c>
      <c r="W17" s="231">
        <v>196.15792279757375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14.859235188086222</v>
      </c>
      <c r="C19" s="231">
        <v>16.941660695883527</v>
      </c>
      <c r="D19" s="231">
        <v>15.977087309897998</v>
      </c>
      <c r="E19" s="231">
        <v>18.02450927429825</v>
      </c>
      <c r="F19" s="231">
        <v>14.945425088073426</v>
      </c>
      <c r="G19" s="231">
        <v>20.125149743946732</v>
      </c>
      <c r="H19" s="231">
        <v>8.3524478769022572</v>
      </c>
      <c r="I19" s="231">
        <v>2.8886576024846393</v>
      </c>
      <c r="J19" s="231">
        <v>3.3026056327338367</v>
      </c>
      <c r="K19" s="231">
        <v>2.998435734871697</v>
      </c>
      <c r="L19" s="231">
        <v>2.643525120984167</v>
      </c>
      <c r="M19" s="231">
        <v>2.4934518275084403</v>
      </c>
      <c r="N19" s="231">
        <v>3.5040673084315603</v>
      </c>
      <c r="O19" s="231">
        <v>3.5076536139887287</v>
      </c>
      <c r="P19" s="231">
        <v>7.8228686772290548</v>
      </c>
      <c r="Q19" s="231">
        <v>6.6916533412027857</v>
      </c>
      <c r="R19" s="231">
        <v>12.00756173043642</v>
      </c>
      <c r="S19" s="231">
        <v>10.112105009807957</v>
      </c>
      <c r="T19" s="231">
        <v>19.283561828908365</v>
      </c>
      <c r="U19" s="231">
        <v>11.006506275726247</v>
      </c>
      <c r="V19" s="231">
        <v>14.945496974462989</v>
      </c>
      <c r="W19" s="231">
        <v>16.807641744577136</v>
      </c>
    </row>
    <row r="20" spans="1:23" ht="12" customHeight="1" x14ac:dyDescent="0.25">
      <c r="A20" s="46" t="s">
        <v>83</v>
      </c>
      <c r="B20" s="231">
        <v>44.037896873526847</v>
      </c>
      <c r="C20" s="231">
        <v>37.711797497418857</v>
      </c>
      <c r="D20" s="231">
        <v>26.491938426741406</v>
      </c>
      <c r="E20" s="231">
        <v>6.9227178544443486</v>
      </c>
      <c r="F20" s="231">
        <v>7.6194312819538581</v>
      </c>
      <c r="G20" s="231">
        <v>11.692674328463539</v>
      </c>
      <c r="H20" s="231">
        <v>20.936228195123025</v>
      </c>
      <c r="I20" s="231">
        <v>12.219772837137622</v>
      </c>
      <c r="J20" s="231">
        <v>15.65940860645826</v>
      </c>
      <c r="K20" s="231">
        <v>14.798234554820795</v>
      </c>
      <c r="L20" s="231">
        <v>16.476112741222604</v>
      </c>
      <c r="M20" s="231">
        <v>18.609330381446661</v>
      </c>
      <c r="N20" s="231">
        <v>6.967033102973148</v>
      </c>
      <c r="O20" s="231">
        <v>4.3943541744485097</v>
      </c>
      <c r="P20" s="231">
        <v>2.1264167424802034</v>
      </c>
      <c r="Q20" s="231">
        <v>5.3572618027220837</v>
      </c>
      <c r="R20" s="231">
        <v>8.5409734477691686</v>
      </c>
      <c r="S20" s="231">
        <v>3.8921525809434412</v>
      </c>
      <c r="T20" s="231">
        <v>3.5868182223562783</v>
      </c>
      <c r="U20" s="231">
        <v>3.713936649855607</v>
      </c>
      <c r="V20" s="231">
        <v>3.0752834051459423</v>
      </c>
      <c r="W20" s="231">
        <v>3.2036851947956042</v>
      </c>
    </row>
    <row r="21" spans="1:23" ht="12" customHeight="1" x14ac:dyDescent="0.25">
      <c r="A21" s="46" t="s">
        <v>70</v>
      </c>
      <c r="B21" s="231">
        <v>79.677019213077642</v>
      </c>
      <c r="C21" s="231">
        <v>140.0307572858502</v>
      </c>
      <c r="D21" s="231">
        <v>116.2785272755502</v>
      </c>
      <c r="E21" s="231">
        <v>87.937712681423207</v>
      </c>
      <c r="F21" s="231">
        <v>169.4124461067853</v>
      </c>
      <c r="G21" s="231">
        <v>158.40537332161827</v>
      </c>
      <c r="H21" s="231">
        <v>93.85614107750402</v>
      </c>
      <c r="I21" s="231">
        <v>82.494587722482294</v>
      </c>
      <c r="J21" s="231">
        <v>68.923600756850874</v>
      </c>
      <c r="K21" s="231">
        <v>53.859236987144968</v>
      </c>
      <c r="L21" s="231">
        <v>58.623960779461392</v>
      </c>
      <c r="M21" s="231">
        <v>27.444436262616328</v>
      </c>
      <c r="N21" s="231">
        <v>18.158779112620579</v>
      </c>
      <c r="O21" s="231">
        <v>14.870950667531075</v>
      </c>
      <c r="P21" s="231">
        <v>7.2715361008648012</v>
      </c>
      <c r="Q21" s="231">
        <v>4.8393619150302492</v>
      </c>
      <c r="R21" s="231">
        <v>10.183296412902791</v>
      </c>
      <c r="S21" s="231">
        <v>8.670919454402414</v>
      </c>
      <c r="T21" s="231">
        <v>4.6166827874822332</v>
      </c>
      <c r="U21" s="231">
        <v>1.7212686982636485</v>
      </c>
      <c r="V21" s="231">
        <v>7.9272973264273272</v>
      </c>
      <c r="W21" s="231">
        <v>11.436990776237689</v>
      </c>
    </row>
    <row r="22" spans="1:23" ht="12" customHeight="1" x14ac:dyDescent="0.25">
      <c r="A22" s="46" t="s">
        <v>34</v>
      </c>
      <c r="B22" s="231">
        <v>42.405127262758569</v>
      </c>
      <c r="C22" s="231">
        <v>63.336799095546318</v>
      </c>
      <c r="D22" s="231">
        <v>65.214937074145737</v>
      </c>
      <c r="E22" s="231">
        <v>118.50612341197423</v>
      </c>
      <c r="F22" s="231">
        <v>142.3707111632329</v>
      </c>
      <c r="G22" s="231">
        <v>1.0049112068601334</v>
      </c>
      <c r="H22" s="231">
        <v>70.439325126637129</v>
      </c>
      <c r="I22" s="231">
        <v>87.34619750923045</v>
      </c>
      <c r="J22" s="231">
        <v>88.018129330261743</v>
      </c>
      <c r="K22" s="231">
        <v>117.89812698233749</v>
      </c>
      <c r="L22" s="231">
        <v>161.01436489644999</v>
      </c>
      <c r="M22" s="231">
        <v>152.83163329474669</v>
      </c>
      <c r="N22" s="231">
        <v>174.5856223067326</v>
      </c>
      <c r="O22" s="231">
        <v>101.82092914560877</v>
      </c>
      <c r="P22" s="231">
        <v>188.84172975842114</v>
      </c>
      <c r="Q22" s="231">
        <v>202.62299573573125</v>
      </c>
      <c r="R22" s="231">
        <v>8.4511808725545539</v>
      </c>
      <c r="S22" s="231">
        <v>28.090455717941378</v>
      </c>
      <c r="T22" s="231">
        <v>38.192433361965783</v>
      </c>
      <c r="U22" s="231">
        <v>60.059243336153855</v>
      </c>
      <c r="V22" s="231">
        <v>86.136285468532904</v>
      </c>
      <c r="W22" s="231">
        <v>98.374720550215898</v>
      </c>
    </row>
    <row r="23" spans="1:23" ht="12" customHeight="1" x14ac:dyDescent="0.25">
      <c r="A23" s="46" t="s">
        <v>72</v>
      </c>
      <c r="B23" s="231">
        <v>837.64653699380017</v>
      </c>
      <c r="C23" s="231">
        <v>811.50312906202191</v>
      </c>
      <c r="D23" s="231">
        <v>781.20843080687598</v>
      </c>
      <c r="E23" s="231">
        <v>723.5877927279729</v>
      </c>
      <c r="F23" s="231">
        <v>664.43356519818724</v>
      </c>
      <c r="G23" s="231">
        <v>672.51071336798373</v>
      </c>
      <c r="H23" s="231">
        <v>661.77716562132844</v>
      </c>
      <c r="I23" s="231">
        <v>647.72304468950517</v>
      </c>
      <c r="J23" s="231">
        <v>548.19137394619429</v>
      </c>
      <c r="K23" s="231">
        <v>513.60938746837246</v>
      </c>
      <c r="L23" s="231">
        <v>571.63429716087785</v>
      </c>
      <c r="M23" s="231">
        <v>575.72712519747063</v>
      </c>
      <c r="N23" s="231">
        <v>580.18586690757445</v>
      </c>
      <c r="O23" s="231">
        <v>588.14281399741094</v>
      </c>
      <c r="P23" s="231">
        <v>555.97410171425327</v>
      </c>
      <c r="Q23" s="231">
        <v>570.79425522747511</v>
      </c>
      <c r="R23" s="231">
        <v>577.59486777963491</v>
      </c>
      <c r="S23" s="231">
        <v>635.02743495168886</v>
      </c>
      <c r="T23" s="231">
        <v>601.22668309301253</v>
      </c>
      <c r="U23" s="231">
        <v>602.70640085710806</v>
      </c>
      <c r="V23" s="231">
        <v>621.70813170918245</v>
      </c>
      <c r="W23" s="231">
        <v>698.9047899310973</v>
      </c>
    </row>
    <row r="24" spans="1:23" ht="12" customHeight="1" x14ac:dyDescent="0.25">
      <c r="A24" s="46" t="s">
        <v>36</v>
      </c>
      <c r="B24" s="231">
        <v>36.450450069716076</v>
      </c>
      <c r="C24" s="231">
        <v>45.196581445982993</v>
      </c>
      <c r="D24" s="231">
        <v>36.202546210664714</v>
      </c>
      <c r="E24" s="231">
        <v>43.489245409968852</v>
      </c>
      <c r="F24" s="231">
        <v>46.842514582182538</v>
      </c>
      <c r="G24" s="231">
        <v>54.551856725374009</v>
      </c>
      <c r="H24" s="231">
        <v>65.03056220440061</v>
      </c>
      <c r="I24" s="231">
        <v>68.529939441811052</v>
      </c>
      <c r="J24" s="231">
        <v>65.342456686840293</v>
      </c>
      <c r="K24" s="231">
        <v>38.788814779827064</v>
      </c>
      <c r="L24" s="231">
        <v>58.693941915470255</v>
      </c>
      <c r="M24" s="231">
        <v>53.704013429859181</v>
      </c>
      <c r="N24" s="231">
        <v>46.61315594735656</v>
      </c>
      <c r="O24" s="231">
        <v>46.422875422065424</v>
      </c>
      <c r="P24" s="231">
        <v>45.96507884261149</v>
      </c>
      <c r="Q24" s="231">
        <v>47.386400754987712</v>
      </c>
      <c r="R24" s="231">
        <v>45.247328176215383</v>
      </c>
      <c r="S24" s="231">
        <v>44.15119387108269</v>
      </c>
      <c r="T24" s="231">
        <v>50.212787203098962</v>
      </c>
      <c r="U24" s="231">
        <v>40.954368812663162</v>
      </c>
      <c r="V24" s="231">
        <v>38.993987140624576</v>
      </c>
      <c r="W24" s="231">
        <v>47.520616486710715</v>
      </c>
    </row>
    <row r="25" spans="1:23" ht="12" customHeight="1" x14ac:dyDescent="0.25">
      <c r="A25" s="46" t="s">
        <v>73</v>
      </c>
      <c r="B25" s="231">
        <v>135.74536128054461</v>
      </c>
      <c r="C25" s="231">
        <v>184.7460348797099</v>
      </c>
      <c r="D25" s="231">
        <v>310.62146110841945</v>
      </c>
      <c r="E25" s="231">
        <v>224.39883914827587</v>
      </c>
      <c r="F25" s="231">
        <v>268.15640305778481</v>
      </c>
      <c r="G25" s="231">
        <v>393.2283549169361</v>
      </c>
      <c r="H25" s="231">
        <v>404.85708053299885</v>
      </c>
      <c r="I25" s="231">
        <v>418.66664629530197</v>
      </c>
      <c r="J25" s="231">
        <v>401.14463433857043</v>
      </c>
      <c r="K25" s="231">
        <v>399.73806918787488</v>
      </c>
      <c r="L25" s="231">
        <v>410.75337959960711</v>
      </c>
      <c r="M25" s="231">
        <v>394.54886265767328</v>
      </c>
      <c r="N25" s="231">
        <v>416.14539578843977</v>
      </c>
      <c r="O25" s="231">
        <v>447.50317558011062</v>
      </c>
      <c r="P25" s="231">
        <v>453.25559209055723</v>
      </c>
      <c r="Q25" s="231">
        <v>479.50702107814305</v>
      </c>
      <c r="R25" s="231">
        <v>481.54523891497462</v>
      </c>
      <c r="S25" s="231">
        <v>449.23448117977654</v>
      </c>
      <c r="T25" s="231">
        <v>428.32918396048126</v>
      </c>
      <c r="U25" s="231">
        <v>480.62601997649409</v>
      </c>
      <c r="V25" s="231">
        <v>511.33672142100755</v>
      </c>
      <c r="W25" s="231">
        <v>522.21814535380724</v>
      </c>
    </row>
    <row r="26" spans="1:23" ht="12" customHeight="1" x14ac:dyDescent="0.25">
      <c r="A26" s="46" t="s">
        <v>79</v>
      </c>
      <c r="B26" s="231">
        <v>780.59621667933845</v>
      </c>
      <c r="C26" s="231">
        <v>788.907996558116</v>
      </c>
      <c r="D26" s="231">
        <v>754.10808254305823</v>
      </c>
      <c r="E26" s="231">
        <v>783.65331040221804</v>
      </c>
      <c r="F26" s="231">
        <v>800.53972484740621</v>
      </c>
      <c r="G26" s="231">
        <v>691.50670679126131</v>
      </c>
      <c r="H26" s="231">
        <v>704.14170249201015</v>
      </c>
      <c r="I26" s="231">
        <v>690.6467755784771</v>
      </c>
      <c r="J26" s="231">
        <v>639.91599311979667</v>
      </c>
      <c r="K26" s="231">
        <v>531.33654342110276</v>
      </c>
      <c r="L26" s="231">
        <v>633.46698194085104</v>
      </c>
      <c r="M26" s="231">
        <v>654.2226139276479</v>
      </c>
      <c r="N26" s="231">
        <v>645.24221839861673</v>
      </c>
      <c r="O26" s="231">
        <v>598.11788477878895</v>
      </c>
      <c r="P26" s="231">
        <v>540.5560619071756</v>
      </c>
      <c r="Q26" s="231">
        <v>546.09733447807321</v>
      </c>
      <c r="R26" s="231">
        <v>558.66061908693484</v>
      </c>
      <c r="S26" s="231">
        <v>578.58847807177631</v>
      </c>
      <c r="T26" s="231">
        <v>571.05288047995657</v>
      </c>
      <c r="U26" s="231">
        <v>576.13267411731181</v>
      </c>
      <c r="V26" s="231">
        <v>538.99079965473402</v>
      </c>
      <c r="W26" s="231">
        <v>562.83963886341837</v>
      </c>
    </row>
    <row r="27" spans="1:23" ht="12" customHeight="1" x14ac:dyDescent="0.25">
      <c r="A27" s="39" t="s">
        <v>99</v>
      </c>
      <c r="B27" s="230">
        <f t="shared" ref="B27:W27" si="3">SUM(B28:B37)</f>
        <v>5596.0285954505271</v>
      </c>
      <c r="C27" s="230">
        <f t="shared" si="3"/>
        <v>5569.589257423846</v>
      </c>
      <c r="D27" s="230">
        <f t="shared" si="3"/>
        <v>5260.7198549866307</v>
      </c>
      <c r="E27" s="230">
        <f t="shared" si="3"/>
        <v>5093.430502667019</v>
      </c>
      <c r="F27" s="230">
        <f t="shared" si="3"/>
        <v>5260.9086386080044</v>
      </c>
      <c r="G27" s="230">
        <f t="shared" si="3"/>
        <v>5201.2773009104703</v>
      </c>
      <c r="H27" s="230">
        <f t="shared" si="3"/>
        <v>5133.9092444096832</v>
      </c>
      <c r="I27" s="230">
        <f t="shared" si="3"/>
        <v>5021.4577835589625</v>
      </c>
      <c r="J27" s="230">
        <f t="shared" si="3"/>
        <v>4891.2380174389318</v>
      </c>
      <c r="K27" s="230">
        <f t="shared" si="3"/>
        <v>4380.810042483462</v>
      </c>
      <c r="L27" s="230">
        <f t="shared" si="3"/>
        <v>4029.1234934725271</v>
      </c>
      <c r="M27" s="230">
        <f t="shared" si="3"/>
        <v>3970.28918431275</v>
      </c>
      <c r="N27" s="230">
        <f t="shared" si="3"/>
        <v>3904.533709675869</v>
      </c>
      <c r="O27" s="230">
        <f t="shared" si="3"/>
        <v>3738.8120308949278</v>
      </c>
      <c r="P27" s="230">
        <f t="shared" si="3"/>
        <v>3662.5154350243702</v>
      </c>
      <c r="Q27" s="230">
        <f t="shared" si="3"/>
        <v>3749.2757102041778</v>
      </c>
      <c r="R27" s="230">
        <f t="shared" si="3"/>
        <v>3845.8159320443747</v>
      </c>
      <c r="S27" s="230">
        <f t="shared" si="3"/>
        <v>4024.7148591936866</v>
      </c>
      <c r="T27" s="230">
        <f t="shared" si="3"/>
        <v>4033.8027099842238</v>
      </c>
      <c r="U27" s="230">
        <f t="shared" si="3"/>
        <v>3904.3683499228382</v>
      </c>
      <c r="V27" s="230">
        <f t="shared" si="3"/>
        <v>3834.0117476061509</v>
      </c>
      <c r="W27" s="230">
        <f t="shared" si="3"/>
        <v>4092.4925903659459</v>
      </c>
    </row>
    <row r="28" spans="1:23" ht="12" customHeight="1" x14ac:dyDescent="0.25">
      <c r="A28" s="18" t="s">
        <v>30</v>
      </c>
      <c r="B28" s="232">
        <v>1460.675944543224</v>
      </c>
      <c r="C28" s="232">
        <v>1217.3213069882358</v>
      </c>
      <c r="D28" s="232">
        <v>1109.8614561364097</v>
      </c>
      <c r="E28" s="232">
        <v>1044.6242158061082</v>
      </c>
      <c r="F28" s="232">
        <v>1058.7587132160079</v>
      </c>
      <c r="G28" s="232">
        <v>1055.5743289398088</v>
      </c>
      <c r="H28" s="232">
        <v>1036.599798845049</v>
      </c>
      <c r="I28" s="232">
        <v>967.07402855586236</v>
      </c>
      <c r="J28" s="232">
        <v>895.27802366984679</v>
      </c>
      <c r="K28" s="232">
        <v>870.262166288191</v>
      </c>
      <c r="L28" s="232">
        <v>406.4161968085084</v>
      </c>
      <c r="M28" s="232">
        <v>436.10899139531091</v>
      </c>
      <c r="N28" s="232">
        <v>464.9645291228988</v>
      </c>
      <c r="O28" s="232">
        <v>428.12869070414047</v>
      </c>
      <c r="P28" s="232">
        <v>343.93430551733064</v>
      </c>
      <c r="Q28" s="232">
        <v>312.96005126679199</v>
      </c>
      <c r="R28" s="232">
        <v>343.19257582228443</v>
      </c>
      <c r="S28" s="232">
        <v>384.10819173294328</v>
      </c>
      <c r="T28" s="232">
        <v>378.2487302935391</v>
      </c>
      <c r="U28" s="232">
        <v>358.05269458185001</v>
      </c>
      <c r="V28" s="232">
        <v>357.79583702425725</v>
      </c>
      <c r="W28" s="232">
        <v>381.09143231850544</v>
      </c>
    </row>
    <row r="29" spans="1:23" ht="12" customHeight="1" x14ac:dyDescent="0.25">
      <c r="A29" s="18" t="s">
        <v>40</v>
      </c>
      <c r="B29" s="232">
        <v>335.54196044711949</v>
      </c>
      <c r="C29" s="232">
        <v>452.17420464316422</v>
      </c>
      <c r="D29" s="232">
        <v>393.83430782459152</v>
      </c>
      <c r="E29" s="232">
        <v>364.47274290627689</v>
      </c>
      <c r="F29" s="232">
        <v>232.56233877901971</v>
      </c>
      <c r="G29" s="232">
        <v>300.77463456577811</v>
      </c>
      <c r="H29" s="232">
        <v>305.24600171969041</v>
      </c>
      <c r="I29" s="232">
        <v>266.31306964746352</v>
      </c>
      <c r="J29" s="232">
        <v>196.94772141014619</v>
      </c>
      <c r="K29" s="232">
        <v>258.71478933791923</v>
      </c>
      <c r="L29" s="232">
        <v>244.02201203783321</v>
      </c>
      <c r="M29" s="232">
        <v>257.42072226999142</v>
      </c>
      <c r="N29" s="232">
        <v>240.8468615649183</v>
      </c>
      <c r="O29" s="232">
        <v>209.40146173688731</v>
      </c>
      <c r="P29" s="232">
        <v>211.37420464316421</v>
      </c>
      <c r="Q29" s="232">
        <v>222.98624247635419</v>
      </c>
      <c r="R29" s="232">
        <v>173.92863284608771</v>
      </c>
      <c r="S29" s="232">
        <v>262.7511607910576</v>
      </c>
      <c r="T29" s="232">
        <v>237.45889939810829</v>
      </c>
      <c r="U29" s="232">
        <v>195.05004299226141</v>
      </c>
      <c r="V29" s="232">
        <v>195.01341358555459</v>
      </c>
      <c r="W29" s="232">
        <v>188.04961306964739</v>
      </c>
    </row>
    <row r="30" spans="1:23" ht="12" customHeight="1" x14ac:dyDescent="0.25">
      <c r="A30" s="18" t="s">
        <v>33</v>
      </c>
      <c r="B30" s="232">
        <v>30.18719645421816</v>
      </c>
      <c r="C30" s="232">
        <v>29.636241281760498</v>
      </c>
      <c r="D30" s="232">
        <v>26.384563592939493</v>
      </c>
      <c r="E30" s="232">
        <v>29.662335093715502</v>
      </c>
      <c r="F30" s="232">
        <v>29.53144507529715</v>
      </c>
      <c r="G30" s="232">
        <v>26.469605200163318</v>
      </c>
      <c r="H30" s="232">
        <v>13.527259775720264</v>
      </c>
      <c r="I30" s="232">
        <v>8.0511532315652303</v>
      </c>
      <c r="J30" s="232">
        <v>7.1651501712214518</v>
      </c>
      <c r="K30" s="232">
        <v>4.3273596219640726</v>
      </c>
      <c r="L30" s="232">
        <v>4.6833020501250333</v>
      </c>
      <c r="M30" s="232">
        <v>4.8320855757589705</v>
      </c>
      <c r="N30" s="232">
        <v>8.003585314096382</v>
      </c>
      <c r="O30" s="232">
        <v>6.9539113043259713</v>
      </c>
      <c r="P30" s="232">
        <v>24.607655828359938</v>
      </c>
      <c r="Q30" s="232">
        <v>16.323565919330321</v>
      </c>
      <c r="R30" s="232">
        <v>20.42296277515257</v>
      </c>
      <c r="S30" s="232">
        <v>14.995375643674413</v>
      </c>
      <c r="T30" s="232">
        <v>28.839224069629903</v>
      </c>
      <c r="U30" s="232">
        <v>14.101060362278909</v>
      </c>
      <c r="V30" s="232">
        <v>17.484941546603217</v>
      </c>
      <c r="W30" s="232">
        <v>20.853493251123634</v>
      </c>
    </row>
    <row r="31" spans="1:23" ht="12" customHeight="1" x14ac:dyDescent="0.25">
      <c r="A31" s="18" t="s">
        <v>83</v>
      </c>
      <c r="B31" s="232">
        <v>199.95846538771323</v>
      </c>
      <c r="C31" s="232">
        <v>223.17559295627257</v>
      </c>
      <c r="D31" s="232">
        <v>200.99951359949259</v>
      </c>
      <c r="E31" s="232">
        <v>85.933643024026125</v>
      </c>
      <c r="F31" s="232">
        <v>96.14519349953369</v>
      </c>
      <c r="G31" s="232">
        <v>96.793230663894107</v>
      </c>
      <c r="H31" s="232">
        <v>79.458717135355784</v>
      </c>
      <c r="I31" s="232">
        <v>71.332225384654066</v>
      </c>
      <c r="J31" s="232">
        <v>82.343655912292704</v>
      </c>
      <c r="K31" s="232">
        <v>81.13155879302569</v>
      </c>
      <c r="L31" s="232">
        <v>77.00100729122218</v>
      </c>
      <c r="M31" s="232">
        <v>81.840177243806806</v>
      </c>
      <c r="N31" s="232">
        <v>56.867312608971545</v>
      </c>
      <c r="O31" s="232">
        <v>47.482973091924812</v>
      </c>
      <c r="P31" s="232">
        <v>46.880283441309565</v>
      </c>
      <c r="Q31" s="232">
        <v>53.517441270998461</v>
      </c>
      <c r="R31" s="232">
        <v>67.694403001404027</v>
      </c>
      <c r="S31" s="232">
        <v>48.091070125993731</v>
      </c>
      <c r="T31" s="232">
        <v>46.403015646862364</v>
      </c>
      <c r="U31" s="232">
        <v>44.265627623014893</v>
      </c>
      <c r="V31" s="232">
        <v>36.833348562252084</v>
      </c>
      <c r="W31" s="232">
        <v>40.683254686959557</v>
      </c>
    </row>
    <row r="32" spans="1:23" ht="12" customHeight="1" x14ac:dyDescent="0.25">
      <c r="A32" s="18" t="s">
        <v>70</v>
      </c>
      <c r="B32" s="232">
        <v>264.10062481099806</v>
      </c>
      <c r="C32" s="232">
        <v>178.94121175972157</v>
      </c>
      <c r="D32" s="232">
        <v>162.2869929308126</v>
      </c>
      <c r="E32" s="232">
        <v>183.66607063757937</v>
      </c>
      <c r="F32" s="232">
        <v>275.76296231969792</v>
      </c>
      <c r="G32" s="232">
        <v>224.53968256832158</v>
      </c>
      <c r="H32" s="232">
        <v>120.9990609861245</v>
      </c>
      <c r="I32" s="232">
        <v>152.14161176161056</v>
      </c>
      <c r="J32" s="232">
        <v>96.107783593965991</v>
      </c>
      <c r="K32" s="232">
        <v>78.884787088521378</v>
      </c>
      <c r="L32" s="232">
        <v>64.343365101879954</v>
      </c>
      <c r="M32" s="232">
        <v>43.281359094219447</v>
      </c>
      <c r="N32" s="232">
        <v>33.742338686175628</v>
      </c>
      <c r="O32" s="232">
        <v>25.671181748634012</v>
      </c>
      <c r="P32" s="232">
        <v>18.201292789934854</v>
      </c>
      <c r="Q32" s="232">
        <v>11.198987182132257</v>
      </c>
      <c r="R32" s="232">
        <v>17.176376845910621</v>
      </c>
      <c r="S32" s="232">
        <v>13.971556899853818</v>
      </c>
      <c r="T32" s="232">
        <v>16.138863214237453</v>
      </c>
      <c r="U32" s="232">
        <v>6.7696169423210453</v>
      </c>
      <c r="V32" s="232">
        <v>21.32033809919605</v>
      </c>
      <c r="W32" s="232">
        <v>25.357162276212865</v>
      </c>
    </row>
    <row r="33" spans="1:23" ht="12" customHeight="1" x14ac:dyDescent="0.25">
      <c r="A33" s="18" t="s">
        <v>34</v>
      </c>
      <c r="B33" s="232">
        <v>3.7041590657023065</v>
      </c>
      <c r="C33" s="232">
        <v>4.8006901563883204</v>
      </c>
      <c r="D33" s="232">
        <v>4.7953810685885543</v>
      </c>
      <c r="E33" s="232">
        <v>1.916146579427263</v>
      </c>
      <c r="F33" s="232">
        <v>1.9247316570594251</v>
      </c>
      <c r="G33" s="232">
        <v>1.9252693606377171</v>
      </c>
      <c r="H33" s="232">
        <v>3.7151890608091378</v>
      </c>
      <c r="I33" s="232">
        <v>3.7042754056448786</v>
      </c>
      <c r="J33" s="232">
        <v>6.5648457342266511</v>
      </c>
      <c r="K33" s="232">
        <v>8.4458111088060548</v>
      </c>
      <c r="L33" s="232">
        <v>14.940579213610192</v>
      </c>
      <c r="M33" s="232">
        <v>10.350997831650574</v>
      </c>
      <c r="N33" s="232">
        <v>6.6160113992003176</v>
      </c>
      <c r="O33" s="232">
        <v>4.7012548612699732</v>
      </c>
      <c r="P33" s="232">
        <v>4.6647190807877337</v>
      </c>
      <c r="Q33" s="232">
        <v>4.6083026305628891</v>
      </c>
      <c r="R33" s="232">
        <v>0.9163169778323752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1635.8320176195339</v>
      </c>
      <c r="C34" s="232">
        <v>1694.6096447081627</v>
      </c>
      <c r="D34" s="232">
        <v>1693.2089631948284</v>
      </c>
      <c r="E34" s="232">
        <v>1688.1068331825131</v>
      </c>
      <c r="F34" s="232">
        <v>1713.1036200001226</v>
      </c>
      <c r="G34" s="232">
        <v>1637.3391018568757</v>
      </c>
      <c r="H34" s="232">
        <v>1693.6815469387366</v>
      </c>
      <c r="I34" s="232">
        <v>1682.4657141478242</v>
      </c>
      <c r="J34" s="232">
        <v>1613.5490051787706</v>
      </c>
      <c r="K34" s="232">
        <v>1361.105390188932</v>
      </c>
      <c r="L34" s="232">
        <v>1569.5228041782484</v>
      </c>
      <c r="M34" s="232">
        <v>1420.168985534116</v>
      </c>
      <c r="N34" s="232">
        <v>1388.9604084051616</v>
      </c>
      <c r="O34" s="232">
        <v>1396.4281350667204</v>
      </c>
      <c r="P34" s="232">
        <v>1294.3135871575992</v>
      </c>
      <c r="Q34" s="232">
        <v>1357.6505083950469</v>
      </c>
      <c r="R34" s="232">
        <v>1386.6900018828824</v>
      </c>
      <c r="S34" s="232">
        <v>1448.7613643628501</v>
      </c>
      <c r="T34" s="232">
        <v>1368.8108977006125</v>
      </c>
      <c r="U34" s="232">
        <v>1370.2075952302275</v>
      </c>
      <c r="V34" s="232">
        <v>1350.462483983584</v>
      </c>
      <c r="W34" s="232">
        <v>1459.1059982404531</v>
      </c>
    </row>
    <row r="35" spans="1:23" ht="12" customHeight="1" x14ac:dyDescent="0.25">
      <c r="A35" s="18" t="s">
        <v>36</v>
      </c>
      <c r="B35" s="232">
        <v>539.0105129569389</v>
      </c>
      <c r="C35" s="232">
        <v>582.69817349812718</v>
      </c>
      <c r="D35" s="232">
        <v>436.9941863774693</v>
      </c>
      <c r="E35" s="232">
        <v>464.93242268977315</v>
      </c>
      <c r="F35" s="232">
        <v>457.1247253146359</v>
      </c>
      <c r="G35" s="232">
        <v>409.49225333481508</v>
      </c>
      <c r="H35" s="232">
        <v>407.3086467379897</v>
      </c>
      <c r="I35" s="232">
        <v>366.85982839997746</v>
      </c>
      <c r="J35" s="232">
        <v>452.29872989957408</v>
      </c>
      <c r="K35" s="232">
        <v>311.78203646694845</v>
      </c>
      <c r="L35" s="232">
        <v>276.94182764600868</v>
      </c>
      <c r="M35" s="232">
        <v>287.26529009550626</v>
      </c>
      <c r="N35" s="232">
        <v>284.15502977921255</v>
      </c>
      <c r="O35" s="232">
        <v>266.47007384706609</v>
      </c>
      <c r="P35" s="232">
        <v>277.59949553400065</v>
      </c>
      <c r="Q35" s="232">
        <v>263.91351326048948</v>
      </c>
      <c r="R35" s="232">
        <v>258.67296417116205</v>
      </c>
      <c r="S35" s="232">
        <v>235.27348368695687</v>
      </c>
      <c r="T35" s="232">
        <v>271.43287057850034</v>
      </c>
      <c r="U35" s="232">
        <v>225.24038613144688</v>
      </c>
      <c r="V35" s="232">
        <v>226.89629660830056</v>
      </c>
      <c r="W35" s="232">
        <v>266.83897078757991</v>
      </c>
    </row>
    <row r="36" spans="1:23" ht="12" customHeight="1" x14ac:dyDescent="0.25">
      <c r="A36" s="18" t="s">
        <v>73</v>
      </c>
      <c r="B36" s="232">
        <v>40.451285323066713</v>
      </c>
      <c r="C36" s="232">
        <v>55.246484466807686</v>
      </c>
      <c r="D36" s="232">
        <v>44.996165718751627</v>
      </c>
      <c r="E36" s="232">
        <v>52.710275211139418</v>
      </c>
      <c r="F36" s="232">
        <v>84.14136134462268</v>
      </c>
      <c r="G36" s="232">
        <v>105.43398386208361</v>
      </c>
      <c r="H36" s="232">
        <v>100.11084724000216</v>
      </c>
      <c r="I36" s="232">
        <v>108.34685327477547</v>
      </c>
      <c r="J36" s="232">
        <v>118.84676720915104</v>
      </c>
      <c r="K36" s="232">
        <v>131.93286804342335</v>
      </c>
      <c r="L36" s="232">
        <v>130.59098841415027</v>
      </c>
      <c r="M36" s="232">
        <v>133.15724224344439</v>
      </c>
      <c r="N36" s="232">
        <v>137.881603351715</v>
      </c>
      <c r="O36" s="232">
        <v>129.69183731756783</v>
      </c>
      <c r="P36" s="232">
        <v>162.36977334366452</v>
      </c>
      <c r="Q36" s="232">
        <v>183.2664956888388</v>
      </c>
      <c r="R36" s="232">
        <v>210.65407320884316</v>
      </c>
      <c r="S36" s="232">
        <v>205.25949990362841</v>
      </c>
      <c r="T36" s="232">
        <v>246.8103689200002</v>
      </c>
      <c r="U36" s="232">
        <v>256.08558793408218</v>
      </c>
      <c r="V36" s="232">
        <v>261.47007135629241</v>
      </c>
      <c r="W36" s="232">
        <v>257.46010056192779</v>
      </c>
    </row>
    <row r="37" spans="1:23" ht="12" customHeight="1" x14ac:dyDescent="0.25">
      <c r="A37" s="47" t="s">
        <v>38</v>
      </c>
      <c r="B37" s="233">
        <v>1086.5664288420121</v>
      </c>
      <c r="C37" s="233">
        <v>1130.9857069652057</v>
      </c>
      <c r="D37" s="233">
        <v>1187.3583245427471</v>
      </c>
      <c r="E37" s="233">
        <v>1177.4058175364596</v>
      </c>
      <c r="F37" s="233">
        <v>1311.8535474020077</v>
      </c>
      <c r="G37" s="233">
        <v>1342.9352105580922</v>
      </c>
      <c r="H37" s="233">
        <v>1373.2621759702063</v>
      </c>
      <c r="I37" s="233">
        <v>1395.169023749585</v>
      </c>
      <c r="J37" s="233">
        <v>1422.1363346597361</v>
      </c>
      <c r="K37" s="233">
        <v>1274.2232755457308</v>
      </c>
      <c r="L37" s="233">
        <v>1240.661410730941</v>
      </c>
      <c r="M37" s="233">
        <v>1295.8633330289456</v>
      </c>
      <c r="N37" s="233">
        <v>1282.4960294435191</v>
      </c>
      <c r="O37" s="233">
        <v>1223.8825112163913</v>
      </c>
      <c r="P37" s="233">
        <v>1278.5701176882187</v>
      </c>
      <c r="Q37" s="233">
        <v>1322.850602113632</v>
      </c>
      <c r="R37" s="233">
        <v>1366.4676245128151</v>
      </c>
      <c r="S37" s="233">
        <v>1411.5031560467287</v>
      </c>
      <c r="T37" s="233">
        <v>1439.6598401627336</v>
      </c>
      <c r="U37" s="233">
        <v>1434.5957381253559</v>
      </c>
      <c r="V37" s="233">
        <v>1366.7350168401108</v>
      </c>
      <c r="W37" s="233">
        <v>1453.0525651735363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1.0000000000000002</v>
      </c>
      <c r="C41" s="234">
        <f t="shared" si="4"/>
        <v>0.99999999999999989</v>
      </c>
      <c r="D41" s="234">
        <f t="shared" si="4"/>
        <v>1</v>
      </c>
      <c r="E41" s="234">
        <f t="shared" si="4"/>
        <v>1.0000000000000002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0.99999999999999989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0.99999999999999989</v>
      </c>
      <c r="W41" s="234">
        <f t="shared" si="4"/>
        <v>0.99999999999999989</v>
      </c>
    </row>
    <row r="42" spans="1:23" ht="12" customHeight="1" x14ac:dyDescent="0.25">
      <c r="A42" s="202" t="s">
        <v>92</v>
      </c>
      <c r="B42" s="235">
        <f t="shared" ref="B42:W42" si="5">IF(B6=0,0,B6/B$5)</f>
        <v>6.6523700833651693E-3</v>
      </c>
      <c r="C42" s="235">
        <f t="shared" si="5"/>
        <v>7.1566141206961626E-3</v>
      </c>
      <c r="D42" s="235">
        <f t="shared" si="5"/>
        <v>7.5098654268784181E-3</v>
      </c>
      <c r="E42" s="235">
        <f t="shared" si="5"/>
        <v>7.5552342667051303E-3</v>
      </c>
      <c r="F42" s="235">
        <f t="shared" si="5"/>
        <v>7.6344012309006951E-3</v>
      </c>
      <c r="G42" s="235">
        <f t="shared" si="5"/>
        <v>8.1851986070595583E-3</v>
      </c>
      <c r="H42" s="235">
        <f t="shared" si="5"/>
        <v>8.4514945153834359E-3</v>
      </c>
      <c r="I42" s="235">
        <f t="shared" si="5"/>
        <v>9.0642129786205217E-3</v>
      </c>
      <c r="J42" s="235">
        <f t="shared" si="5"/>
        <v>9.5676434911277659E-3</v>
      </c>
      <c r="K42" s="235">
        <f t="shared" si="5"/>
        <v>9.2025151514151457E-3</v>
      </c>
      <c r="L42" s="235">
        <f t="shared" si="5"/>
        <v>1.0389169496240316E-2</v>
      </c>
      <c r="M42" s="235">
        <f t="shared" si="5"/>
        <v>1.0581191287830836E-2</v>
      </c>
      <c r="N42" s="235">
        <f t="shared" si="5"/>
        <v>1.0636374664134175E-2</v>
      </c>
      <c r="O42" s="235">
        <f t="shared" si="5"/>
        <v>1.0609195807935755E-2</v>
      </c>
      <c r="P42" s="235">
        <f t="shared" si="5"/>
        <v>1.085939546139891E-2</v>
      </c>
      <c r="Q42" s="235">
        <f t="shared" si="5"/>
        <v>1.0948756798806941E-2</v>
      </c>
      <c r="R42" s="235">
        <f t="shared" si="5"/>
        <v>1.1263372387859133E-2</v>
      </c>
      <c r="S42" s="235">
        <f t="shared" si="5"/>
        <v>1.1235614145955655E-2</v>
      </c>
      <c r="T42" s="235">
        <f t="shared" si="5"/>
        <v>1.1482666677609979E-2</v>
      </c>
      <c r="U42" s="235">
        <f t="shared" si="5"/>
        <v>1.1679677258236347E-2</v>
      </c>
      <c r="V42" s="235">
        <f t="shared" si="5"/>
        <v>1.1287244842791144E-2</v>
      </c>
      <c r="W42" s="235">
        <f t="shared" si="5"/>
        <v>1.1118819486376833E-2</v>
      </c>
    </row>
    <row r="43" spans="1:23" ht="12" customHeight="1" x14ac:dyDescent="0.25">
      <c r="A43" s="202" t="s">
        <v>93</v>
      </c>
      <c r="B43" s="235">
        <f t="shared" ref="B43:W43" si="6">IF(B7=0,0,B7/B$5)</f>
        <v>1.1427875858494996E-2</v>
      </c>
      <c r="C43" s="235">
        <f t="shared" si="6"/>
        <v>1.2626517940565341E-2</v>
      </c>
      <c r="D43" s="235">
        <f t="shared" si="6"/>
        <v>1.2664205493151767E-2</v>
      </c>
      <c r="E43" s="235">
        <f t="shared" si="6"/>
        <v>1.3491867187386561E-2</v>
      </c>
      <c r="F43" s="235">
        <f t="shared" si="6"/>
        <v>1.3261413747423111E-2</v>
      </c>
      <c r="G43" s="235">
        <f t="shared" si="6"/>
        <v>1.4222485346060205E-2</v>
      </c>
      <c r="H43" s="235">
        <f t="shared" si="6"/>
        <v>1.465104156354074E-2</v>
      </c>
      <c r="I43" s="235">
        <f t="shared" si="6"/>
        <v>1.5828672560285119E-2</v>
      </c>
      <c r="J43" s="235">
        <f t="shared" si="6"/>
        <v>1.6129405690486438E-2</v>
      </c>
      <c r="K43" s="235">
        <f t="shared" si="6"/>
        <v>1.5635990753204855E-2</v>
      </c>
      <c r="L43" s="235">
        <f t="shared" si="6"/>
        <v>1.7895738681281029E-2</v>
      </c>
      <c r="M43" s="235">
        <f t="shared" si="6"/>
        <v>1.8275874098069425E-2</v>
      </c>
      <c r="N43" s="235">
        <f t="shared" si="6"/>
        <v>1.8681023328607004E-2</v>
      </c>
      <c r="O43" s="235">
        <f t="shared" si="6"/>
        <v>1.842064782632483E-2</v>
      </c>
      <c r="P43" s="235">
        <f t="shared" si="6"/>
        <v>1.9113971053269133E-2</v>
      </c>
      <c r="Q43" s="235">
        <f t="shared" si="6"/>
        <v>1.8779187948150443E-2</v>
      </c>
      <c r="R43" s="235">
        <f t="shared" si="6"/>
        <v>1.8408849988834165E-2</v>
      </c>
      <c r="S43" s="235">
        <f t="shared" si="6"/>
        <v>1.8631182987366067E-2</v>
      </c>
      <c r="T43" s="235">
        <f t="shared" si="6"/>
        <v>1.872253110399795E-2</v>
      </c>
      <c r="U43" s="235">
        <f t="shared" si="6"/>
        <v>1.9115925371582531E-2</v>
      </c>
      <c r="V43" s="235">
        <f t="shared" si="6"/>
        <v>1.8163947419486189E-2</v>
      </c>
      <c r="W43" s="235">
        <f t="shared" si="6"/>
        <v>1.8126555544183662E-2</v>
      </c>
    </row>
    <row r="44" spans="1:23" ht="12" customHeight="1" x14ac:dyDescent="0.25">
      <c r="A44" s="202" t="s">
        <v>94</v>
      </c>
      <c r="B44" s="235">
        <f t="shared" ref="B44:W44" si="7">IF(B8=0,0,B8/B$5)</f>
        <v>2.0646079319810811E-2</v>
      </c>
      <c r="C44" s="235">
        <f t="shared" si="7"/>
        <v>2.2522068969150016E-2</v>
      </c>
      <c r="D44" s="235">
        <f t="shared" si="7"/>
        <v>2.3784240489391133E-2</v>
      </c>
      <c r="E44" s="235">
        <f t="shared" si="7"/>
        <v>2.4050997977914861E-2</v>
      </c>
      <c r="F44" s="235">
        <f t="shared" si="7"/>
        <v>2.4052525752661737E-2</v>
      </c>
      <c r="G44" s="235">
        <f t="shared" si="7"/>
        <v>2.5838473974423393E-2</v>
      </c>
      <c r="H44" s="235">
        <f t="shared" si="7"/>
        <v>2.6194128851006821E-2</v>
      </c>
      <c r="I44" s="235">
        <f t="shared" si="7"/>
        <v>2.7960951067549322E-2</v>
      </c>
      <c r="J44" s="235">
        <f t="shared" si="7"/>
        <v>2.8507213166228146E-2</v>
      </c>
      <c r="K44" s="235">
        <f t="shared" si="7"/>
        <v>2.7877247415388724E-2</v>
      </c>
      <c r="L44" s="235">
        <f t="shared" si="7"/>
        <v>3.0462398829150913E-2</v>
      </c>
      <c r="M44" s="235">
        <f t="shared" si="7"/>
        <v>3.1196643478632626E-2</v>
      </c>
      <c r="N44" s="235">
        <f t="shared" si="7"/>
        <v>3.1047663054463055E-2</v>
      </c>
      <c r="O44" s="235">
        <f t="shared" si="7"/>
        <v>3.0969715821019966E-2</v>
      </c>
      <c r="P44" s="235">
        <f t="shared" si="7"/>
        <v>3.1987259227280719E-2</v>
      </c>
      <c r="Q44" s="235">
        <f t="shared" si="7"/>
        <v>3.1307419211565102E-2</v>
      </c>
      <c r="R44" s="235">
        <f t="shared" si="7"/>
        <v>3.1183839139383537E-2</v>
      </c>
      <c r="S44" s="235">
        <f t="shared" si="7"/>
        <v>3.1068030710692838E-2</v>
      </c>
      <c r="T44" s="235">
        <f t="shared" si="7"/>
        <v>3.1409722232081175E-2</v>
      </c>
      <c r="U44" s="235">
        <f t="shared" si="7"/>
        <v>3.2063324515545027E-2</v>
      </c>
      <c r="V44" s="235">
        <f t="shared" si="7"/>
        <v>3.1215893739712019E-2</v>
      </c>
      <c r="W44" s="235">
        <f t="shared" si="7"/>
        <v>3.1447441982095585E-2</v>
      </c>
    </row>
    <row r="45" spans="1:23" ht="12" customHeight="1" x14ac:dyDescent="0.25">
      <c r="A45" s="202" t="s">
        <v>95</v>
      </c>
      <c r="B45" s="235">
        <f t="shared" ref="B45:W45" si="8">IF(B9=0,0,B9/B$5)</f>
        <v>1.7373021691529177E-2</v>
      </c>
      <c r="C45" s="235">
        <f t="shared" si="8"/>
        <v>1.9435065988940396E-2</v>
      </c>
      <c r="D45" s="235">
        <f t="shared" si="8"/>
        <v>1.9493059279363949E-2</v>
      </c>
      <c r="E45" s="235">
        <f t="shared" si="8"/>
        <v>2.0583878327853536E-2</v>
      </c>
      <c r="F45" s="235">
        <f t="shared" si="8"/>
        <v>2.0314840831265221E-2</v>
      </c>
      <c r="G45" s="235">
        <f t="shared" si="8"/>
        <v>2.2011905084465912E-2</v>
      </c>
      <c r="H45" s="235">
        <f t="shared" si="8"/>
        <v>2.2456197186499834E-2</v>
      </c>
      <c r="I45" s="235">
        <f t="shared" si="8"/>
        <v>2.4232304661329904E-2</v>
      </c>
      <c r="J45" s="235">
        <f t="shared" si="8"/>
        <v>2.4365314875458597E-2</v>
      </c>
      <c r="K45" s="235">
        <f t="shared" si="8"/>
        <v>2.3805368491814423E-2</v>
      </c>
      <c r="L45" s="235">
        <f t="shared" si="8"/>
        <v>2.7095495782738684E-2</v>
      </c>
      <c r="M45" s="235">
        <f t="shared" si="8"/>
        <v>2.7519443014262946E-2</v>
      </c>
      <c r="N45" s="235">
        <f t="shared" si="8"/>
        <v>2.8406639969631775E-2</v>
      </c>
      <c r="O45" s="235">
        <f t="shared" si="8"/>
        <v>2.8041372166630663E-2</v>
      </c>
      <c r="P45" s="235">
        <f t="shared" si="8"/>
        <v>2.9187825312504467E-2</v>
      </c>
      <c r="Q45" s="235">
        <f t="shared" si="8"/>
        <v>2.8184417331492406E-2</v>
      </c>
      <c r="R45" s="235">
        <f t="shared" si="8"/>
        <v>2.7245712461233709E-2</v>
      </c>
      <c r="S45" s="235">
        <f t="shared" si="8"/>
        <v>2.7596091928328497E-2</v>
      </c>
      <c r="T45" s="235">
        <f t="shared" si="8"/>
        <v>2.780546385558437E-2</v>
      </c>
      <c r="U45" s="235">
        <f t="shared" si="8"/>
        <v>2.8423932376622069E-2</v>
      </c>
      <c r="V45" s="235">
        <f t="shared" si="8"/>
        <v>2.7285346868460725E-2</v>
      </c>
      <c r="W45" s="235">
        <f t="shared" si="8"/>
        <v>2.7157937976644633E-2</v>
      </c>
    </row>
    <row r="46" spans="1:23" ht="12" customHeight="1" x14ac:dyDescent="0.25">
      <c r="A46" s="202" t="s">
        <v>96</v>
      </c>
      <c r="B46" s="235">
        <f t="shared" ref="B46:W46" si="9">IF(B10=0,0,B10/B$5)</f>
        <v>1.7511850853428344E-2</v>
      </c>
      <c r="C46" s="235">
        <f t="shared" si="9"/>
        <v>1.6350713320453091E-2</v>
      </c>
      <c r="D46" s="235">
        <f t="shared" si="9"/>
        <v>1.6829998830367988E-2</v>
      </c>
      <c r="E46" s="235">
        <f t="shared" si="9"/>
        <v>1.7041524157810715E-2</v>
      </c>
      <c r="F46" s="235">
        <f t="shared" si="9"/>
        <v>1.6612041852304592E-2</v>
      </c>
      <c r="G46" s="235">
        <f t="shared" si="9"/>
        <v>1.7179044113316937E-2</v>
      </c>
      <c r="H46" s="235">
        <f t="shared" si="9"/>
        <v>1.7151828019401946E-2</v>
      </c>
      <c r="I46" s="235">
        <f t="shared" si="9"/>
        <v>1.6878794190811987E-2</v>
      </c>
      <c r="J46" s="235">
        <f t="shared" si="9"/>
        <v>1.648534919657493E-2</v>
      </c>
      <c r="K46" s="235">
        <f t="shared" si="9"/>
        <v>1.6704541041937738E-2</v>
      </c>
      <c r="L46" s="235">
        <f t="shared" si="9"/>
        <v>1.7863743180732458E-2</v>
      </c>
      <c r="M46" s="235">
        <f t="shared" si="9"/>
        <v>1.7905194253293535E-2</v>
      </c>
      <c r="N46" s="235">
        <f t="shared" si="9"/>
        <v>1.7988217951887663E-2</v>
      </c>
      <c r="O46" s="235">
        <f t="shared" si="9"/>
        <v>1.8361024809693208E-2</v>
      </c>
      <c r="P46" s="235">
        <f t="shared" si="9"/>
        <v>1.8199322405174658E-2</v>
      </c>
      <c r="Q46" s="235">
        <f t="shared" si="9"/>
        <v>1.7768116930675495E-2</v>
      </c>
      <c r="R46" s="235">
        <f t="shared" si="9"/>
        <v>1.8079980070524637E-2</v>
      </c>
      <c r="S46" s="235">
        <f t="shared" si="9"/>
        <v>1.8516865526042578E-2</v>
      </c>
      <c r="T46" s="235">
        <f t="shared" si="9"/>
        <v>1.8802911827406767E-2</v>
      </c>
      <c r="U46" s="235">
        <f t="shared" si="9"/>
        <v>1.9493843930040933E-2</v>
      </c>
      <c r="V46" s="235">
        <f t="shared" si="9"/>
        <v>2.0154951512510042E-2</v>
      </c>
      <c r="W46" s="235">
        <f t="shared" si="9"/>
        <v>2.0987777753928762E-2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0.31782738033443375</v>
      </c>
      <c r="C47" s="236">
        <f t="shared" si="10"/>
        <v>0.29698644296081955</v>
      </c>
      <c r="D47" s="236">
        <f t="shared" si="10"/>
        <v>0.30962319468420341</v>
      </c>
      <c r="E47" s="236">
        <f t="shared" si="10"/>
        <v>0.31871213325592407</v>
      </c>
      <c r="F47" s="236">
        <f t="shared" si="10"/>
        <v>0.32007552065715866</v>
      </c>
      <c r="G47" s="236">
        <f t="shared" si="10"/>
        <v>0.31370783914653888</v>
      </c>
      <c r="H47" s="236">
        <f t="shared" si="10"/>
        <v>0.31601963726073723</v>
      </c>
      <c r="I47" s="236">
        <f t="shared" si="10"/>
        <v>0.30132416057200673</v>
      </c>
      <c r="J47" s="236">
        <f t="shared" si="10"/>
        <v>0.28942580931221695</v>
      </c>
      <c r="K47" s="236">
        <f t="shared" si="10"/>
        <v>0.31118034313011406</v>
      </c>
      <c r="L47" s="236">
        <f t="shared" si="10"/>
        <v>0.31140448366155682</v>
      </c>
      <c r="M47" s="236">
        <f t="shared" si="10"/>
        <v>0.30824046788772125</v>
      </c>
      <c r="N47" s="236">
        <f t="shared" si="10"/>
        <v>0.31275244159283538</v>
      </c>
      <c r="O47" s="236">
        <f t="shared" si="10"/>
        <v>0.31183968865495187</v>
      </c>
      <c r="P47" s="236">
        <f t="shared" si="10"/>
        <v>0.31221619756080848</v>
      </c>
      <c r="Q47" s="236">
        <f t="shared" si="10"/>
        <v>0.31423621448649436</v>
      </c>
      <c r="R47" s="236">
        <f t="shared" si="10"/>
        <v>0.29404258715716525</v>
      </c>
      <c r="S47" s="236">
        <f t="shared" si="10"/>
        <v>0.29529225116840663</v>
      </c>
      <c r="T47" s="236">
        <f t="shared" si="10"/>
        <v>0.2896362547276578</v>
      </c>
      <c r="U47" s="236">
        <f t="shared" si="10"/>
        <v>0.29931648217352752</v>
      </c>
      <c r="V47" s="236">
        <f t="shared" si="10"/>
        <v>0.30806874828723463</v>
      </c>
      <c r="W47" s="236">
        <f t="shared" si="10"/>
        <v>0.30762595619924288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0.60856142185893791</v>
      </c>
      <c r="C48" s="237">
        <f t="shared" si="11"/>
        <v>0.62492257669937534</v>
      </c>
      <c r="D48" s="237">
        <f t="shared" si="11"/>
        <v>0.61009543579664338</v>
      </c>
      <c r="E48" s="237">
        <f t="shared" si="11"/>
        <v>0.59856436482640529</v>
      </c>
      <c r="F48" s="237">
        <f t="shared" si="11"/>
        <v>0.59804925592828595</v>
      </c>
      <c r="G48" s="237">
        <f t="shared" si="11"/>
        <v>0.59885505372813508</v>
      </c>
      <c r="H48" s="237">
        <f t="shared" si="11"/>
        <v>0.59507567260343008</v>
      </c>
      <c r="I48" s="237">
        <f t="shared" si="11"/>
        <v>0.60471090396939642</v>
      </c>
      <c r="J48" s="237">
        <f t="shared" si="11"/>
        <v>0.61551926426790715</v>
      </c>
      <c r="K48" s="237">
        <f t="shared" si="11"/>
        <v>0.59559399401612501</v>
      </c>
      <c r="L48" s="237">
        <f t="shared" si="11"/>
        <v>0.58488897036829979</v>
      </c>
      <c r="M48" s="237">
        <f t="shared" si="11"/>
        <v>0.5862811859801893</v>
      </c>
      <c r="N48" s="237">
        <f t="shared" si="11"/>
        <v>0.58048763943844095</v>
      </c>
      <c r="O48" s="237">
        <f t="shared" si="11"/>
        <v>0.58175835491344385</v>
      </c>
      <c r="P48" s="237">
        <f t="shared" si="11"/>
        <v>0.5784360289795637</v>
      </c>
      <c r="Q48" s="237">
        <f t="shared" si="11"/>
        <v>0.57877588729281526</v>
      </c>
      <c r="R48" s="237">
        <f t="shared" si="11"/>
        <v>0.59977565879499961</v>
      </c>
      <c r="S48" s="237">
        <f t="shared" si="11"/>
        <v>0.59765996353320772</v>
      </c>
      <c r="T48" s="237">
        <f t="shared" si="11"/>
        <v>0.60214044957566193</v>
      </c>
      <c r="U48" s="237">
        <f t="shared" si="11"/>
        <v>0.58990681437444559</v>
      </c>
      <c r="V48" s="237">
        <f t="shared" si="11"/>
        <v>0.58382386732980518</v>
      </c>
      <c r="W48" s="237">
        <f t="shared" si="11"/>
        <v>0.58353551105752755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CZ: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4188.9635737846711</v>
      </c>
      <c r="C5" s="225">
        <f t="shared" si="0"/>
        <v>4143.2518883687344</v>
      </c>
      <c r="D5" s="225">
        <f t="shared" si="0"/>
        <v>4017.6037616619215</v>
      </c>
      <c r="E5" s="225">
        <f t="shared" si="0"/>
        <v>3978.2021852508306</v>
      </c>
      <c r="F5" s="225">
        <f t="shared" si="0"/>
        <v>4132.8405562306343</v>
      </c>
      <c r="G5" s="225">
        <f t="shared" si="0"/>
        <v>4148.0182494282435</v>
      </c>
      <c r="H5" s="225">
        <f t="shared" si="0"/>
        <v>4137.312569073094</v>
      </c>
      <c r="I5" s="225">
        <f t="shared" si="0"/>
        <v>4013.2120751260886</v>
      </c>
      <c r="J5" s="225">
        <f t="shared" si="0"/>
        <v>3854.3027822660997</v>
      </c>
      <c r="K5" s="225">
        <f t="shared" si="0"/>
        <v>3549.1730153155268</v>
      </c>
      <c r="L5" s="225">
        <f t="shared" si="0"/>
        <v>3354.1790467937858</v>
      </c>
      <c r="M5" s="225">
        <f t="shared" si="0"/>
        <v>3325.1718014171256</v>
      </c>
      <c r="N5" s="225">
        <f t="shared" si="0"/>
        <v>3292.1827402422041</v>
      </c>
      <c r="O5" s="225">
        <f t="shared" si="0"/>
        <v>3155.1687563923915</v>
      </c>
      <c r="P5" s="225">
        <f t="shared" si="0"/>
        <v>3112.2277411555669</v>
      </c>
      <c r="Q5" s="225">
        <f t="shared" si="0"/>
        <v>3181.4767808336619</v>
      </c>
      <c r="R5" s="225">
        <f t="shared" si="0"/>
        <v>3172.2320856765978</v>
      </c>
      <c r="S5" s="225">
        <f t="shared" si="0"/>
        <v>3359.635004109969</v>
      </c>
      <c r="T5" s="225">
        <f t="shared" si="0"/>
        <v>3372.1829055004841</v>
      </c>
      <c r="U5" s="225">
        <f t="shared" si="0"/>
        <v>3359.8463960304616</v>
      </c>
      <c r="V5" s="225">
        <f t="shared" si="0"/>
        <v>3349.3974668174474</v>
      </c>
      <c r="W5" s="225">
        <f t="shared" si="0"/>
        <v>3589.1579866685106</v>
      </c>
    </row>
    <row r="6" spans="1:23" ht="12" customHeight="1" x14ac:dyDescent="0.25">
      <c r="A6" s="202" t="s">
        <v>92</v>
      </c>
      <c r="B6" s="226">
        <v>27.478235215471056</v>
      </c>
      <c r="C6" s="226">
        <v>28.617950401197543</v>
      </c>
      <c r="D6" s="226">
        <v>29.116486266017482</v>
      </c>
      <c r="E6" s="226">
        <v>28.97208028126915</v>
      </c>
      <c r="F6" s="226">
        <v>30.343526650605298</v>
      </c>
      <c r="G6" s="226">
        <v>32.100172589737525</v>
      </c>
      <c r="H6" s="226">
        <v>32.971193260621995</v>
      </c>
      <c r="I6" s="226">
        <v>34.029734314313835</v>
      </c>
      <c r="J6" s="226">
        <v>34.566455238988731</v>
      </c>
      <c r="K6" s="226">
        <v>30.796985725435825</v>
      </c>
      <c r="L6" s="226">
        <v>32.635849660558577</v>
      </c>
      <c r="M6" s="226">
        <v>32.715661379903956</v>
      </c>
      <c r="N6" s="226">
        <v>32.632035716071314</v>
      </c>
      <c r="O6" s="226">
        <v>31.149588605948288</v>
      </c>
      <c r="P6" s="226">
        <v>31.398726186702302</v>
      </c>
      <c r="Q6" s="226">
        <v>32.417022780050559</v>
      </c>
      <c r="R6" s="226">
        <v>33.12272353214783</v>
      </c>
      <c r="S6" s="226">
        <v>34.797090605301698</v>
      </c>
      <c r="T6" s="226">
        <v>35.517350512382833</v>
      </c>
      <c r="U6" s="226">
        <v>35.749151660890909</v>
      </c>
      <c r="V6" s="226">
        <v>34.366001445657844</v>
      </c>
      <c r="W6" s="226">
        <v>36.223061721977778</v>
      </c>
    </row>
    <row r="7" spans="1:23" ht="12" customHeight="1" x14ac:dyDescent="0.25">
      <c r="A7" s="202" t="s">
        <v>93</v>
      </c>
      <c r="B7" s="226">
        <v>11.573725095768268</v>
      </c>
      <c r="C7" s="226">
        <v>12.379588393511108</v>
      </c>
      <c r="D7" s="226">
        <v>12.006285625241857</v>
      </c>
      <c r="E7" s="226">
        <v>12.610413214367588</v>
      </c>
      <c r="F7" s="226">
        <v>12.912285903186399</v>
      </c>
      <c r="G7" s="226">
        <v>13.680588517501137</v>
      </c>
      <c r="H7" s="226">
        <v>14.029982048289046</v>
      </c>
      <c r="I7" s="226">
        <v>14.610762841401231</v>
      </c>
      <c r="J7" s="226">
        <v>14.364723795461398</v>
      </c>
      <c r="K7" s="226">
        <v>12.985509022725299</v>
      </c>
      <c r="L7" s="226">
        <v>13.934504557969561</v>
      </c>
      <c r="M7" s="226">
        <v>14.007596263675232</v>
      </c>
      <c r="N7" s="226">
        <v>14.209621312269055</v>
      </c>
      <c r="O7" s="226">
        <v>13.4121401578368</v>
      </c>
      <c r="P7" s="226">
        <v>13.749609084042756</v>
      </c>
      <c r="Q7" s="226">
        <v>13.861574824080073</v>
      </c>
      <c r="R7" s="226">
        <v>13.526169280013173</v>
      </c>
      <c r="S7" s="226">
        <v>14.525809126885882</v>
      </c>
      <c r="T7" s="226">
        <v>14.646428976971025</v>
      </c>
      <c r="U7" s="226">
        <v>14.868181830277194</v>
      </c>
      <c r="V7" s="226">
        <v>14.077747705325899</v>
      </c>
      <c r="W7" s="226">
        <v>15.030035804860402</v>
      </c>
    </row>
    <row r="8" spans="1:23" ht="12" customHeight="1" x14ac:dyDescent="0.25">
      <c r="A8" s="202" t="s">
        <v>94</v>
      </c>
      <c r="B8" s="226">
        <v>116.44861268554941</v>
      </c>
      <c r="C8" s="226">
        <v>122.75515934250143</v>
      </c>
      <c r="D8" s="226">
        <v>125.87771910539068</v>
      </c>
      <c r="E8" s="226">
        <v>125.82040504697383</v>
      </c>
      <c r="F8" s="226">
        <v>130.94934941141574</v>
      </c>
      <c r="G8" s="226">
        <v>138.10400397809769</v>
      </c>
      <c r="H8" s="226">
        <v>139.35362034078233</v>
      </c>
      <c r="I8" s="226">
        <v>143.06283771839603</v>
      </c>
      <c r="J8" s="226">
        <v>140.48375954471069</v>
      </c>
      <c r="K8" s="226">
        <v>127.63427704020945</v>
      </c>
      <c r="L8" s="226">
        <v>130.38379745205401</v>
      </c>
      <c r="M8" s="226">
        <v>131.31813754086284</v>
      </c>
      <c r="N8" s="226">
        <v>129.58157982605135</v>
      </c>
      <c r="O8" s="226">
        <v>123.8676196972087</v>
      </c>
      <c r="P8" s="226">
        <v>126.09012776739377</v>
      </c>
      <c r="Q8" s="226">
        <v>126.5480727308956</v>
      </c>
      <c r="R8" s="226">
        <v>125.40654926016688</v>
      </c>
      <c r="S8" s="226">
        <v>132.15523702176381</v>
      </c>
      <c r="T8" s="226">
        <v>134.05864721071802</v>
      </c>
      <c r="U8" s="226">
        <v>135.41848451175974</v>
      </c>
      <c r="V8" s="226">
        <v>131.12804654949539</v>
      </c>
      <c r="W8" s="226">
        <v>141.47140586811557</v>
      </c>
    </row>
    <row r="9" spans="1:23" ht="12" customHeight="1" x14ac:dyDescent="0.25">
      <c r="A9" s="202" t="s">
        <v>95</v>
      </c>
      <c r="B9" s="226">
        <v>67.169397082981035</v>
      </c>
      <c r="C9" s="226">
        <v>72.83958083884032</v>
      </c>
      <c r="D9" s="226">
        <v>70.423759949746568</v>
      </c>
      <c r="E9" s="226">
        <v>73.363321890921284</v>
      </c>
      <c r="F9" s="226">
        <v>75.570699238229437</v>
      </c>
      <c r="G9" s="226">
        <v>80.820252656826511</v>
      </c>
      <c r="H9" s="226">
        <v>82.014423034845564</v>
      </c>
      <c r="I9" s="226">
        <v>85.407952807177651</v>
      </c>
      <c r="J9" s="226">
        <v>82.856435844695696</v>
      </c>
      <c r="K9" s="226">
        <v>75.577400838064364</v>
      </c>
      <c r="L9" s="226">
        <v>80.623716192378708</v>
      </c>
      <c r="M9" s="226">
        <v>80.520824891668568</v>
      </c>
      <c r="N9" s="226">
        <v>82.659646706311506</v>
      </c>
      <c r="O9" s="226">
        <v>78.151741274822214</v>
      </c>
      <c r="P9" s="226">
        <v>80.418250024331584</v>
      </c>
      <c r="Q9" s="226">
        <v>79.586860602501588</v>
      </c>
      <c r="R9" s="226">
        <v>76.599207796337055</v>
      </c>
      <c r="S9" s="226">
        <v>82.532252103458532</v>
      </c>
      <c r="T9" s="226">
        <v>83.650329649109906</v>
      </c>
      <c r="U9" s="226">
        <v>85.021285029944238</v>
      </c>
      <c r="V9" s="226">
        <v>81.402509301516176</v>
      </c>
      <c r="W9" s="226">
        <v>86.65413850920558</v>
      </c>
    </row>
    <row r="10" spans="1:23" ht="12" customHeight="1" x14ac:dyDescent="0.25">
      <c r="A10" s="36" t="s">
        <v>96</v>
      </c>
      <c r="B10" s="227">
        <f t="shared" ref="B10:W10" si="1">SUM(B11:B15)</f>
        <v>104.27521996462733</v>
      </c>
      <c r="C10" s="227">
        <f t="shared" si="1"/>
        <v>95.940711592675981</v>
      </c>
      <c r="D10" s="227">
        <f t="shared" si="1"/>
        <v>95.717378441271265</v>
      </c>
      <c r="E10" s="227">
        <f t="shared" si="1"/>
        <v>95.370307239882052</v>
      </c>
      <c r="F10" s="227">
        <f t="shared" si="1"/>
        <v>96.619717998420157</v>
      </c>
      <c r="G10" s="227">
        <f t="shared" si="1"/>
        <v>98.639307535021771</v>
      </c>
      <c r="H10" s="227">
        <f t="shared" si="1"/>
        <v>98.508262442521442</v>
      </c>
      <c r="I10" s="227">
        <f t="shared" si="1"/>
        <v>94.57303361685554</v>
      </c>
      <c r="J10" s="227">
        <f t="shared" si="1"/>
        <v>89.862167389797776</v>
      </c>
      <c r="K10" s="227">
        <f t="shared" si="1"/>
        <v>83.735064301228206</v>
      </c>
      <c r="L10" s="227">
        <f t="shared" si="1"/>
        <v>85.222723753792195</v>
      </c>
      <c r="M10" s="227">
        <f t="shared" si="1"/>
        <v>84.997315383890964</v>
      </c>
      <c r="N10" s="227">
        <f t="shared" si="1"/>
        <v>85.241236599344802</v>
      </c>
      <c r="O10" s="227">
        <f t="shared" si="1"/>
        <v>83.277176137250166</v>
      </c>
      <c r="P10" s="227">
        <f t="shared" si="1"/>
        <v>83.00820843630288</v>
      </c>
      <c r="Q10" s="227">
        <f t="shared" si="1"/>
        <v>83.07020675511194</v>
      </c>
      <c r="R10" s="227">
        <f t="shared" si="1"/>
        <v>84.468504549443793</v>
      </c>
      <c r="S10" s="227">
        <f t="shared" si="1"/>
        <v>90.919464583296445</v>
      </c>
      <c r="T10" s="227">
        <f t="shared" si="1"/>
        <v>93.665234387763661</v>
      </c>
      <c r="U10" s="227">
        <f t="shared" si="1"/>
        <v>96.268634610439364</v>
      </c>
      <c r="V10" s="227">
        <f t="shared" si="1"/>
        <v>99.511666264497507</v>
      </c>
      <c r="W10" s="227">
        <f t="shared" si="1"/>
        <v>110.54700928562963</v>
      </c>
    </row>
    <row r="11" spans="1:23" ht="12" customHeight="1" x14ac:dyDescent="0.25">
      <c r="A11" s="37" t="s">
        <v>83</v>
      </c>
      <c r="B11" s="228">
        <v>3.4241321865341758</v>
      </c>
      <c r="C11" s="228">
        <v>3.1840391984454701</v>
      </c>
      <c r="D11" s="228">
        <v>2.2760435913556805</v>
      </c>
      <c r="E11" s="228">
        <v>0.74924013324427108</v>
      </c>
      <c r="F11" s="228">
        <v>0.72865699639378123</v>
      </c>
      <c r="G11" s="228">
        <v>0.82411833395737277</v>
      </c>
      <c r="H11" s="228">
        <v>1.0339644354947963</v>
      </c>
      <c r="I11" s="228">
        <v>0.69513139460182938</v>
      </c>
      <c r="J11" s="228">
        <v>0.76652820905328944</v>
      </c>
      <c r="K11" s="228">
        <v>0.92329024023010431</v>
      </c>
      <c r="L11" s="228">
        <v>1.2314989350606429</v>
      </c>
      <c r="M11" s="228">
        <v>1.2875340259792871</v>
      </c>
      <c r="N11" s="228">
        <v>0.47142720687974377</v>
      </c>
      <c r="O11" s="228">
        <v>0.26726679811046955</v>
      </c>
      <c r="P11" s="228">
        <v>0.16273808269057005</v>
      </c>
      <c r="Q11" s="228">
        <v>0.35553847781672854</v>
      </c>
      <c r="R11" s="228">
        <v>0.41605505116003305</v>
      </c>
      <c r="S11" s="228">
        <v>0.19678383688591061</v>
      </c>
      <c r="T11" s="228">
        <v>0.15244559457498361</v>
      </c>
      <c r="U11" s="228">
        <v>0.14342380110639558</v>
      </c>
      <c r="V11" s="228">
        <v>0.1058737074160454</v>
      </c>
      <c r="W11" s="228">
        <v>0.11940563749885622</v>
      </c>
    </row>
    <row r="12" spans="1:23" ht="12" customHeight="1" x14ac:dyDescent="0.25">
      <c r="A12" s="37" t="s">
        <v>72</v>
      </c>
      <c r="B12" s="228">
        <v>80.03995064793007</v>
      </c>
      <c r="C12" s="228">
        <v>66.814023332148594</v>
      </c>
      <c r="D12" s="228">
        <v>66.922389828178069</v>
      </c>
      <c r="E12" s="228">
        <v>69.983691593653234</v>
      </c>
      <c r="F12" s="228">
        <v>66.339610983532623</v>
      </c>
      <c r="G12" s="228">
        <v>67.407408700790839</v>
      </c>
      <c r="H12" s="228">
        <v>65.7215517170428</v>
      </c>
      <c r="I12" s="228">
        <v>59.386126443729374</v>
      </c>
      <c r="J12" s="228">
        <v>51.177808834204733</v>
      </c>
      <c r="K12" s="228">
        <v>50.125686070140731</v>
      </c>
      <c r="L12" s="228">
        <v>48.570783287487536</v>
      </c>
      <c r="M12" s="228">
        <v>44.276175115323049</v>
      </c>
      <c r="N12" s="228">
        <v>44.868548225536344</v>
      </c>
      <c r="O12" s="228">
        <v>44.725351416216043</v>
      </c>
      <c r="P12" s="228">
        <v>38.540676273238248</v>
      </c>
      <c r="Q12" s="228">
        <v>37.618400509818329</v>
      </c>
      <c r="R12" s="228">
        <v>36.594564515490546</v>
      </c>
      <c r="S12" s="228">
        <v>41.005091586359207</v>
      </c>
      <c r="T12" s="228">
        <v>38.477385522401356</v>
      </c>
      <c r="U12" s="228">
        <v>40.326430175152616</v>
      </c>
      <c r="V12" s="228">
        <v>44.106055334960082</v>
      </c>
      <c r="W12" s="228">
        <v>52.333177074105478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0.12325498683468811</v>
      </c>
      <c r="C14" s="228">
        <v>0.22180141667741701</v>
      </c>
      <c r="D14" s="228">
        <v>0.45666588283247322</v>
      </c>
      <c r="E14" s="228">
        <v>0.68145151444061214</v>
      </c>
      <c r="F14" s="228">
        <v>0.93910038906459503</v>
      </c>
      <c r="G14" s="228">
        <v>1.1818229960117703</v>
      </c>
      <c r="H14" s="228">
        <v>1.6295241072101339</v>
      </c>
      <c r="I14" s="228">
        <v>0.36981279523610161</v>
      </c>
      <c r="J14" s="228">
        <v>0.72265705491105237</v>
      </c>
      <c r="K14" s="228">
        <v>1.4254049621586979</v>
      </c>
      <c r="L14" s="228">
        <v>2.2776096097528096</v>
      </c>
      <c r="M14" s="228">
        <v>3.5860216320448388</v>
      </c>
      <c r="N14" s="228">
        <v>4.5864741126228594</v>
      </c>
      <c r="O14" s="228">
        <v>5.9292354480903793</v>
      </c>
      <c r="P14" s="228">
        <v>6.8581149005814446</v>
      </c>
      <c r="Q14" s="228">
        <v>8.2532087134862469</v>
      </c>
      <c r="R14" s="228">
        <v>10.038271861337662</v>
      </c>
      <c r="S14" s="228">
        <v>11.37153771798315</v>
      </c>
      <c r="T14" s="228">
        <v>13.691644155674954</v>
      </c>
      <c r="U14" s="228">
        <v>16.151824087579591</v>
      </c>
      <c r="V14" s="228">
        <v>19.291801253274194</v>
      </c>
      <c r="W14" s="228">
        <v>22.452153324100468</v>
      </c>
    </row>
    <row r="15" spans="1:23" ht="12" customHeight="1" x14ac:dyDescent="0.25">
      <c r="A15" s="38" t="s">
        <v>38</v>
      </c>
      <c r="B15" s="229">
        <v>20.687882143328373</v>
      </c>
      <c r="C15" s="229">
        <v>25.720847645404493</v>
      </c>
      <c r="D15" s="229">
        <v>26.062279138905037</v>
      </c>
      <c r="E15" s="229">
        <v>23.955923998543941</v>
      </c>
      <c r="F15" s="229">
        <v>28.612349629429168</v>
      </c>
      <c r="G15" s="229">
        <v>29.225957504261793</v>
      </c>
      <c r="H15" s="229">
        <v>30.123222182773723</v>
      </c>
      <c r="I15" s="229">
        <v>34.121962983288235</v>
      </c>
      <c r="J15" s="229">
        <v>37.195173291628691</v>
      </c>
      <c r="K15" s="229">
        <v>31.260683028698683</v>
      </c>
      <c r="L15" s="229">
        <v>33.142831921491201</v>
      </c>
      <c r="M15" s="229">
        <v>35.847584610543777</v>
      </c>
      <c r="N15" s="229">
        <v>35.314787054305846</v>
      </c>
      <c r="O15" s="229">
        <v>32.355322474833265</v>
      </c>
      <c r="P15" s="229">
        <v>37.446679179792611</v>
      </c>
      <c r="Q15" s="229">
        <v>36.843059053990643</v>
      </c>
      <c r="R15" s="229">
        <v>37.419613121455541</v>
      </c>
      <c r="S15" s="229">
        <v>38.346051442068173</v>
      </c>
      <c r="T15" s="229">
        <v>41.343759115112363</v>
      </c>
      <c r="U15" s="229">
        <v>39.646956546600755</v>
      </c>
      <c r="V15" s="229">
        <v>36.007935968847192</v>
      </c>
      <c r="W15" s="229">
        <v>35.642273249924834</v>
      </c>
    </row>
    <row r="16" spans="1:23" ht="12" customHeight="1" x14ac:dyDescent="0.25">
      <c r="A16" s="39" t="s">
        <v>98</v>
      </c>
      <c r="B16" s="230">
        <f t="shared" ref="B16:W16" si="2">SUM(B17:B26)</f>
        <v>1420.8941315093798</v>
      </c>
      <c r="C16" s="230">
        <f t="shared" si="2"/>
        <v>1314.7500555680328</v>
      </c>
      <c r="D16" s="230">
        <f t="shared" si="2"/>
        <v>1317.7328837161986</v>
      </c>
      <c r="E16" s="230">
        <f t="shared" si="2"/>
        <v>1338.7158917658294</v>
      </c>
      <c r="F16" s="230">
        <f t="shared" si="2"/>
        <v>1398.5411025018432</v>
      </c>
      <c r="G16" s="230">
        <f t="shared" si="2"/>
        <v>1386.2221396326447</v>
      </c>
      <c r="H16" s="230">
        <f t="shared" si="2"/>
        <v>1386.4166618520189</v>
      </c>
      <c r="I16" s="230">
        <f t="shared" si="2"/>
        <v>1288.2455206168063</v>
      </c>
      <c r="J16" s="230">
        <f t="shared" si="2"/>
        <v>1186.4248626057449</v>
      </c>
      <c r="K16" s="230">
        <f t="shared" si="2"/>
        <v>1167.1022880416674</v>
      </c>
      <c r="L16" s="230">
        <f t="shared" si="2"/>
        <v>1114.0540605472906</v>
      </c>
      <c r="M16" s="230">
        <f t="shared" si="2"/>
        <v>1089.7860132409605</v>
      </c>
      <c r="N16" s="230">
        <f t="shared" si="2"/>
        <v>1097.745416715878</v>
      </c>
      <c r="O16" s="230">
        <f t="shared" si="2"/>
        <v>1054.6953511676707</v>
      </c>
      <c r="P16" s="230">
        <f t="shared" si="2"/>
        <v>1026.1771507520434</v>
      </c>
      <c r="Q16" s="230">
        <f t="shared" si="2"/>
        <v>1051.837144227854</v>
      </c>
      <c r="R16" s="230">
        <f t="shared" si="2"/>
        <v>998.60324947022229</v>
      </c>
      <c r="S16" s="230">
        <f t="shared" si="2"/>
        <v>1073.9748176054163</v>
      </c>
      <c r="T16" s="230">
        <f t="shared" si="2"/>
        <v>1057.1811783236101</v>
      </c>
      <c r="U16" s="230">
        <f t="shared" si="2"/>
        <v>1086.5095024640791</v>
      </c>
      <c r="V16" s="230">
        <f t="shared" si="2"/>
        <v>1104.2192641331192</v>
      </c>
      <c r="W16" s="230">
        <f t="shared" si="2"/>
        <v>1184.0711698405096</v>
      </c>
    </row>
    <row r="17" spans="1:23" ht="12" customHeight="1" x14ac:dyDescent="0.25">
      <c r="A17" s="46" t="s">
        <v>30</v>
      </c>
      <c r="B17" s="231">
        <v>414.00372053029594</v>
      </c>
      <c r="C17" s="231">
        <v>255.24819860432311</v>
      </c>
      <c r="D17" s="231">
        <v>256.01304801084098</v>
      </c>
      <c r="E17" s="231">
        <v>321.39653706414288</v>
      </c>
      <c r="F17" s="231">
        <v>321.5939608370777</v>
      </c>
      <c r="G17" s="231">
        <v>332.06391309770453</v>
      </c>
      <c r="H17" s="231">
        <v>322.64939998272081</v>
      </c>
      <c r="I17" s="231">
        <v>228.27427297610092</v>
      </c>
      <c r="J17" s="231">
        <v>219.35491652324632</v>
      </c>
      <c r="K17" s="231">
        <v>294.11530047518397</v>
      </c>
      <c r="L17" s="231">
        <v>109.30453531044941</v>
      </c>
      <c r="M17" s="231">
        <v>97.764328598180597</v>
      </c>
      <c r="N17" s="231">
        <v>99.499837686126838</v>
      </c>
      <c r="O17" s="231">
        <v>93.968265077251161</v>
      </c>
      <c r="P17" s="231">
        <v>82.711325504384547</v>
      </c>
      <c r="Q17" s="231">
        <v>81.138912463594195</v>
      </c>
      <c r="R17" s="231">
        <v>86.631297783758967</v>
      </c>
      <c r="S17" s="231">
        <v>112.28145689826918</v>
      </c>
      <c r="T17" s="231">
        <v>110.3213379311085</v>
      </c>
      <c r="U17" s="231">
        <v>101.3304026677184</v>
      </c>
      <c r="V17" s="231">
        <v>99.162605257569012</v>
      </c>
      <c r="W17" s="231">
        <v>97.47907116310995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6.6436558847303502</v>
      </c>
      <c r="C19" s="231">
        <v>7.3618883740204177</v>
      </c>
      <c r="D19" s="231">
        <v>7.0687261081895665</v>
      </c>
      <c r="E19" s="231">
        <v>7.3778856461570639</v>
      </c>
      <c r="F19" s="231">
        <v>5.9045212041204698</v>
      </c>
      <c r="G19" s="231">
        <v>7.7129721144125405</v>
      </c>
      <c r="H19" s="231">
        <v>3.6118662683818141</v>
      </c>
      <c r="I19" s="231">
        <v>1.5088715208701515</v>
      </c>
      <c r="J19" s="231">
        <v>1.6303446901365182</v>
      </c>
      <c r="K19" s="231">
        <v>1.4540177311196856</v>
      </c>
      <c r="L19" s="231">
        <v>1.2778805737441681</v>
      </c>
      <c r="M19" s="231">
        <v>1.2448439564740763</v>
      </c>
      <c r="N19" s="231">
        <v>1.7650472957379901</v>
      </c>
      <c r="O19" s="231">
        <v>1.7598606349341444</v>
      </c>
      <c r="P19" s="231">
        <v>3.7675335919452841</v>
      </c>
      <c r="Q19" s="231">
        <v>3.5013557085613964</v>
      </c>
      <c r="R19" s="231">
        <v>5.4109995444405659</v>
      </c>
      <c r="S19" s="231">
        <v>5.1642429848688902</v>
      </c>
      <c r="T19" s="231">
        <v>8.8667563167484396</v>
      </c>
      <c r="U19" s="231">
        <v>5.961802268722499</v>
      </c>
      <c r="V19" s="231">
        <v>7.8243889298631171</v>
      </c>
      <c r="W19" s="231">
        <v>8.7577353886224696</v>
      </c>
    </row>
    <row r="20" spans="1:23" ht="12" customHeight="1" x14ac:dyDescent="0.25">
      <c r="A20" s="46" t="s">
        <v>83</v>
      </c>
      <c r="B20" s="231">
        <v>20.37745175262441</v>
      </c>
      <c r="C20" s="231">
        <v>17.087164862415602</v>
      </c>
      <c r="D20" s="231">
        <v>11.556190561809407</v>
      </c>
      <c r="E20" s="231">
        <v>3.0103947620630125</v>
      </c>
      <c r="F20" s="231">
        <v>3.27622967337645</v>
      </c>
      <c r="G20" s="231">
        <v>4.78818959252495</v>
      </c>
      <c r="H20" s="231">
        <v>7.8906230442893435</v>
      </c>
      <c r="I20" s="231">
        <v>4.7244400510468685</v>
      </c>
      <c r="J20" s="231">
        <v>5.9730864963830586</v>
      </c>
      <c r="K20" s="231">
        <v>5.7547134035155478</v>
      </c>
      <c r="L20" s="231">
        <v>6.2877225646118546</v>
      </c>
      <c r="M20" s="231">
        <v>7.0875322469546989</v>
      </c>
      <c r="N20" s="231">
        <v>2.9400822399676771</v>
      </c>
      <c r="O20" s="231">
        <v>1.876316932246989</v>
      </c>
      <c r="P20" s="231">
        <v>0.86924484900047605</v>
      </c>
      <c r="Q20" s="231">
        <v>2.644372637578313</v>
      </c>
      <c r="R20" s="231">
        <v>3.5156858117345866</v>
      </c>
      <c r="S20" s="231">
        <v>1.6968452451900884</v>
      </c>
      <c r="T20" s="231">
        <v>1.500293267671462</v>
      </c>
      <c r="U20" s="231">
        <v>1.5600588209473691</v>
      </c>
      <c r="V20" s="231">
        <v>1.2353810094211775</v>
      </c>
      <c r="W20" s="231">
        <v>1.2897087705098067</v>
      </c>
    </row>
    <row r="21" spans="1:23" ht="12" customHeight="1" x14ac:dyDescent="0.25">
      <c r="A21" s="46" t="s">
        <v>70</v>
      </c>
      <c r="B21" s="231">
        <v>33.294781408168042</v>
      </c>
      <c r="C21" s="231">
        <v>62.619150584624364</v>
      </c>
      <c r="D21" s="231">
        <v>51.684365821027022</v>
      </c>
      <c r="E21" s="231">
        <v>37.35922175854035</v>
      </c>
      <c r="F21" s="231">
        <v>77.312733940406517</v>
      </c>
      <c r="G21" s="231">
        <v>73.103267022097171</v>
      </c>
      <c r="H21" s="231">
        <v>42.34754732977153</v>
      </c>
      <c r="I21" s="231">
        <v>36.469467456115417</v>
      </c>
      <c r="J21" s="231">
        <v>31.971747749306111</v>
      </c>
      <c r="K21" s="231">
        <v>24.411593605437652</v>
      </c>
      <c r="L21" s="231">
        <v>25.09098783609867</v>
      </c>
      <c r="M21" s="231">
        <v>11.297235289788071</v>
      </c>
      <c r="N21" s="231">
        <v>7.683564071515824</v>
      </c>
      <c r="O21" s="231">
        <v>6.1084345204480783</v>
      </c>
      <c r="P21" s="231">
        <v>3.0209824459177317</v>
      </c>
      <c r="Q21" s="231">
        <v>2.1879647250348224</v>
      </c>
      <c r="R21" s="231">
        <v>4.0967281845619326</v>
      </c>
      <c r="S21" s="231">
        <v>3.7175988261463333</v>
      </c>
      <c r="T21" s="231">
        <v>2.2447095004168935</v>
      </c>
      <c r="U21" s="231">
        <v>0.68620367802245141</v>
      </c>
      <c r="V21" s="231">
        <v>3.2542660406525403</v>
      </c>
      <c r="W21" s="231">
        <v>5.0274119437883886</v>
      </c>
    </row>
    <row r="22" spans="1:23" ht="12" customHeight="1" x14ac:dyDescent="0.25">
      <c r="A22" s="46" t="s">
        <v>34</v>
      </c>
      <c r="B22" s="231">
        <v>14.593362353582082</v>
      </c>
      <c r="C22" s="231">
        <v>21.71021684513374</v>
      </c>
      <c r="D22" s="231">
        <v>21.81823719071652</v>
      </c>
      <c r="E22" s="231">
        <v>38.973899992431647</v>
      </c>
      <c r="F22" s="231">
        <v>46.772378879250077</v>
      </c>
      <c r="G22" s="231">
        <v>0.58469249417631797</v>
      </c>
      <c r="H22" s="231">
        <v>23.506207857276014</v>
      </c>
      <c r="I22" s="231">
        <v>29.031235807659023</v>
      </c>
      <c r="J22" s="231">
        <v>29.060515291520723</v>
      </c>
      <c r="K22" s="231">
        <v>38.538269589422271</v>
      </c>
      <c r="L22" s="231">
        <v>69.593551644386849</v>
      </c>
      <c r="M22" s="231">
        <v>65.328893705143926</v>
      </c>
      <c r="N22" s="231">
        <v>70.934697065707113</v>
      </c>
      <c r="O22" s="231">
        <v>43.781085008075877</v>
      </c>
      <c r="P22" s="231">
        <v>72.099380710046745</v>
      </c>
      <c r="Q22" s="231">
        <v>73.345829836613291</v>
      </c>
      <c r="R22" s="231">
        <v>4.3651988046686085</v>
      </c>
      <c r="S22" s="231">
        <v>14.863420063934887</v>
      </c>
      <c r="T22" s="231">
        <v>20.532103516698747</v>
      </c>
      <c r="U22" s="231">
        <v>32.77925187771676</v>
      </c>
      <c r="V22" s="231">
        <v>47.28736299846662</v>
      </c>
      <c r="W22" s="231">
        <v>54.084234074054358</v>
      </c>
    </row>
    <row r="23" spans="1:23" ht="12" customHeight="1" x14ac:dyDescent="0.25">
      <c r="A23" s="46" t="s">
        <v>72</v>
      </c>
      <c r="B23" s="231">
        <v>386.49251423825211</v>
      </c>
      <c r="C23" s="231">
        <v>376.65191872144743</v>
      </c>
      <c r="D23" s="231">
        <v>364.93467773170573</v>
      </c>
      <c r="E23" s="231">
        <v>348.12562567851097</v>
      </c>
      <c r="F23" s="231">
        <v>326.29190280227459</v>
      </c>
      <c r="G23" s="231">
        <v>345.91250403521934</v>
      </c>
      <c r="H23" s="231">
        <v>341.8105169338985</v>
      </c>
      <c r="I23" s="231">
        <v>337.33167465924981</v>
      </c>
      <c r="J23" s="231">
        <v>290.24733306856342</v>
      </c>
      <c r="K23" s="231">
        <v>273.19366206897075</v>
      </c>
      <c r="L23" s="231">
        <v>302.13931366506591</v>
      </c>
      <c r="M23" s="231">
        <v>305.72237973057298</v>
      </c>
      <c r="N23" s="231">
        <v>311.62256895058994</v>
      </c>
      <c r="O23" s="231">
        <v>313.97500148531554</v>
      </c>
      <c r="P23" s="231">
        <v>300.70841856374125</v>
      </c>
      <c r="Q23" s="231">
        <v>312.01146369532086</v>
      </c>
      <c r="R23" s="231">
        <v>310.64683950894494</v>
      </c>
      <c r="S23" s="231">
        <v>346.57946182107952</v>
      </c>
      <c r="T23" s="231">
        <v>331.49738306709162</v>
      </c>
      <c r="U23" s="231">
        <v>336.84912534328845</v>
      </c>
      <c r="V23" s="231">
        <v>346.19829288371108</v>
      </c>
      <c r="W23" s="231">
        <v>388.00593965468858</v>
      </c>
    </row>
    <row r="24" spans="1:23" ht="12" customHeight="1" x14ac:dyDescent="0.25">
      <c r="A24" s="46" t="s">
        <v>36</v>
      </c>
      <c r="B24" s="231">
        <v>18.960843421939515</v>
      </c>
      <c r="C24" s="231">
        <v>23.421539871020027</v>
      </c>
      <c r="D24" s="231">
        <v>18.933135469579991</v>
      </c>
      <c r="E24" s="231">
        <v>23.581587856547031</v>
      </c>
      <c r="F24" s="231">
        <v>26.521501930705256</v>
      </c>
      <c r="G24" s="231">
        <v>31.279958493565694</v>
      </c>
      <c r="H24" s="231">
        <v>38.190239075858528</v>
      </c>
      <c r="I24" s="231">
        <v>40.355066134321135</v>
      </c>
      <c r="J24" s="231">
        <v>37.503883498977608</v>
      </c>
      <c r="K24" s="231">
        <v>21.816098486624966</v>
      </c>
      <c r="L24" s="231">
        <v>33.42384920151958</v>
      </c>
      <c r="M24" s="231">
        <v>30.000790009302413</v>
      </c>
      <c r="N24" s="231">
        <v>25.769059437587252</v>
      </c>
      <c r="O24" s="231">
        <v>25.597700034238887</v>
      </c>
      <c r="P24" s="231">
        <v>25.39423434598017</v>
      </c>
      <c r="Q24" s="231">
        <v>26.138034369490349</v>
      </c>
      <c r="R24" s="231">
        <v>25.097879116711724</v>
      </c>
      <c r="S24" s="231">
        <v>24.875017731387523</v>
      </c>
      <c r="T24" s="231">
        <v>28.591541260074106</v>
      </c>
      <c r="U24" s="231">
        <v>23.620839499753902</v>
      </c>
      <c r="V24" s="231">
        <v>22.481526796807842</v>
      </c>
      <c r="W24" s="231">
        <v>27.555324712415771</v>
      </c>
    </row>
    <row r="25" spans="1:23" ht="12" customHeight="1" x14ac:dyDescent="0.25">
      <c r="A25" s="46" t="s">
        <v>73</v>
      </c>
      <c r="B25" s="231">
        <v>66.204525033743423</v>
      </c>
      <c r="C25" s="231">
        <v>86.06777889681203</v>
      </c>
      <c r="D25" s="231">
        <v>144.41320294770938</v>
      </c>
      <c r="E25" s="231">
        <v>97.851806221433407</v>
      </c>
      <c r="F25" s="231">
        <v>117.17053651276585</v>
      </c>
      <c r="G25" s="231">
        <v>178.42947235559328</v>
      </c>
      <c r="H25" s="231">
        <v>186.13871149004817</v>
      </c>
      <c r="I25" s="231">
        <v>194.51063549795009</v>
      </c>
      <c r="J25" s="231">
        <v>185.32694227312069</v>
      </c>
      <c r="K25" s="231">
        <v>183.02154908938101</v>
      </c>
      <c r="L25" s="231">
        <v>187.73552800626427</v>
      </c>
      <c r="M25" s="231">
        <v>182.36257331660667</v>
      </c>
      <c r="N25" s="231">
        <v>193.46070368106817</v>
      </c>
      <c r="O25" s="231">
        <v>210.7420534378343</v>
      </c>
      <c r="P25" s="231">
        <v>214.71786578269561</v>
      </c>
      <c r="Q25" s="231">
        <v>226.17479374404525</v>
      </c>
      <c r="R25" s="231">
        <v>226.83886534987786</v>
      </c>
      <c r="S25" s="231">
        <v>218.20404663957106</v>
      </c>
      <c r="T25" s="231">
        <v>209.60235138498138</v>
      </c>
      <c r="U25" s="231">
        <v>236.61577959365616</v>
      </c>
      <c r="V25" s="231">
        <v>249.77837712939322</v>
      </c>
      <c r="W25" s="231">
        <v>258.14001526307914</v>
      </c>
    </row>
    <row r="26" spans="1:23" ht="12" customHeight="1" x14ac:dyDescent="0.25">
      <c r="A26" s="46" t="s">
        <v>79</v>
      </c>
      <c r="B26" s="231">
        <v>460.32327688604403</v>
      </c>
      <c r="C26" s="231">
        <v>464.582198808236</v>
      </c>
      <c r="D26" s="231">
        <v>441.31129987461986</v>
      </c>
      <c r="E26" s="231">
        <v>461.03893278600287</v>
      </c>
      <c r="F26" s="231">
        <v>473.69733672186624</v>
      </c>
      <c r="G26" s="231">
        <v>412.34717042735093</v>
      </c>
      <c r="H26" s="231">
        <v>420.27154986977416</v>
      </c>
      <c r="I26" s="231">
        <v>416.03985651349308</v>
      </c>
      <c r="J26" s="231">
        <v>385.3560930144904</v>
      </c>
      <c r="K26" s="231">
        <v>324.79708359201163</v>
      </c>
      <c r="L26" s="231">
        <v>379.20069174514981</v>
      </c>
      <c r="M26" s="231">
        <v>388.97743638793702</v>
      </c>
      <c r="N26" s="231">
        <v>384.0698562875773</v>
      </c>
      <c r="O26" s="231">
        <v>356.88663403732568</v>
      </c>
      <c r="P26" s="231">
        <v>322.88816495833146</v>
      </c>
      <c r="Q26" s="231">
        <v>324.69441704761562</v>
      </c>
      <c r="R26" s="231">
        <v>331.99975536552313</v>
      </c>
      <c r="S26" s="231">
        <v>346.5927273949689</v>
      </c>
      <c r="T26" s="231">
        <v>344.0247020788189</v>
      </c>
      <c r="U26" s="231">
        <v>347.10603871425309</v>
      </c>
      <c r="V26" s="231">
        <v>326.99706308723461</v>
      </c>
      <c r="W26" s="231">
        <v>343.73172887024111</v>
      </c>
    </row>
    <row r="27" spans="1:23" ht="12" customHeight="1" x14ac:dyDescent="0.25">
      <c r="A27" s="39" t="s">
        <v>99</v>
      </c>
      <c r="B27" s="230">
        <f t="shared" ref="B27:W27" si="3">SUM(B28:B37)</f>
        <v>2441.1242522308939</v>
      </c>
      <c r="C27" s="230">
        <f t="shared" si="3"/>
        <v>2495.968842231975</v>
      </c>
      <c r="D27" s="230">
        <f t="shared" si="3"/>
        <v>2366.7292485580551</v>
      </c>
      <c r="E27" s="230">
        <f t="shared" si="3"/>
        <v>2303.3497658115875</v>
      </c>
      <c r="F27" s="230">
        <f t="shared" si="3"/>
        <v>2387.9038745269345</v>
      </c>
      <c r="G27" s="230">
        <f t="shared" si="3"/>
        <v>2398.4517845184141</v>
      </c>
      <c r="H27" s="230">
        <f t="shared" si="3"/>
        <v>2384.0184260940141</v>
      </c>
      <c r="I27" s="230">
        <f t="shared" si="3"/>
        <v>2353.2822332111382</v>
      </c>
      <c r="J27" s="230">
        <f t="shared" si="3"/>
        <v>2305.7443778467004</v>
      </c>
      <c r="K27" s="230">
        <f t="shared" si="3"/>
        <v>2051.3414903461962</v>
      </c>
      <c r="L27" s="230">
        <f t="shared" si="3"/>
        <v>1897.3243946297421</v>
      </c>
      <c r="M27" s="230">
        <f t="shared" si="3"/>
        <v>1891.8262527161637</v>
      </c>
      <c r="N27" s="230">
        <f t="shared" si="3"/>
        <v>1850.1132033662777</v>
      </c>
      <c r="O27" s="230">
        <f t="shared" si="3"/>
        <v>1770.615139351655</v>
      </c>
      <c r="P27" s="230">
        <f t="shared" si="3"/>
        <v>1751.3856689047502</v>
      </c>
      <c r="Q27" s="230">
        <f t="shared" si="3"/>
        <v>1794.1558989131679</v>
      </c>
      <c r="R27" s="230">
        <f t="shared" si="3"/>
        <v>1840.5056817882669</v>
      </c>
      <c r="S27" s="230">
        <f t="shared" si="3"/>
        <v>1930.7303330638465</v>
      </c>
      <c r="T27" s="230">
        <f t="shared" si="3"/>
        <v>1953.4637364399287</v>
      </c>
      <c r="U27" s="230">
        <f t="shared" si="3"/>
        <v>1906.0111559230709</v>
      </c>
      <c r="V27" s="230">
        <f t="shared" si="3"/>
        <v>1884.6922314178355</v>
      </c>
      <c r="W27" s="230">
        <f t="shared" si="3"/>
        <v>2015.1611656382117</v>
      </c>
    </row>
    <row r="28" spans="1:23" ht="12" customHeight="1" x14ac:dyDescent="0.25">
      <c r="A28" s="18" t="s">
        <v>30</v>
      </c>
      <c r="B28" s="232">
        <v>549.30690401843731</v>
      </c>
      <c r="C28" s="232">
        <v>490.20821175766173</v>
      </c>
      <c r="D28" s="232">
        <v>440.48436352903138</v>
      </c>
      <c r="E28" s="232">
        <v>397.85928317081846</v>
      </c>
      <c r="F28" s="232">
        <v>413.60803487431326</v>
      </c>
      <c r="G28" s="232">
        <v>415.75569279145617</v>
      </c>
      <c r="H28" s="232">
        <v>407.55032367139887</v>
      </c>
      <c r="I28" s="232">
        <v>395.71290540023108</v>
      </c>
      <c r="J28" s="232">
        <v>361.35725965670468</v>
      </c>
      <c r="K28" s="232">
        <v>340.47761668004108</v>
      </c>
      <c r="L28" s="232">
        <v>153.82760195169109</v>
      </c>
      <c r="M28" s="232">
        <v>168.65249706623422</v>
      </c>
      <c r="N28" s="232">
        <v>180.18420979122777</v>
      </c>
      <c r="O28" s="232">
        <v>166.95084229671707</v>
      </c>
      <c r="P28" s="232">
        <v>131.00815342948883</v>
      </c>
      <c r="Q28" s="232">
        <v>117.86913160600203</v>
      </c>
      <c r="R28" s="232">
        <v>132.93749710978315</v>
      </c>
      <c r="S28" s="232">
        <v>146.2752840374886</v>
      </c>
      <c r="T28" s="232">
        <v>145.97087187307545</v>
      </c>
      <c r="U28" s="232">
        <v>141.87435639093303</v>
      </c>
      <c r="V28" s="232">
        <v>144.97831173888011</v>
      </c>
      <c r="W28" s="232">
        <v>156.39443078707353</v>
      </c>
    </row>
    <row r="29" spans="1:23" ht="12" customHeight="1" x14ac:dyDescent="0.25">
      <c r="A29" s="18" t="s">
        <v>40</v>
      </c>
      <c r="B29" s="232">
        <v>185.02046238541581</v>
      </c>
      <c r="C29" s="232">
        <v>249.65977456940601</v>
      </c>
      <c r="D29" s="232">
        <v>217.99849949622549</v>
      </c>
      <c r="E29" s="232">
        <v>202.424649957442</v>
      </c>
      <c r="F29" s="232">
        <v>129.16288237435711</v>
      </c>
      <c r="G29" s="232">
        <v>167.04733427411551</v>
      </c>
      <c r="H29" s="232">
        <v>170.70237919170361</v>
      </c>
      <c r="I29" s="232">
        <v>148.92995925435989</v>
      </c>
      <c r="J29" s="232">
        <v>110.1388533566096</v>
      </c>
      <c r="K29" s="232">
        <v>144.680781478726</v>
      </c>
      <c r="L29" s="232">
        <v>136.46415610803459</v>
      </c>
      <c r="M29" s="232">
        <v>143.9571018038817</v>
      </c>
      <c r="N29" s="232">
        <v>134.68852027022959</v>
      </c>
      <c r="O29" s="232">
        <v>117.1033445920569</v>
      </c>
      <c r="P29" s="232">
        <v>118.2065593948296</v>
      </c>
      <c r="Q29" s="232">
        <v>124.7003462887626</v>
      </c>
      <c r="R29" s="232">
        <v>97.265914276111488</v>
      </c>
      <c r="S29" s="232">
        <v>146.9380369594268</v>
      </c>
      <c r="T29" s="232">
        <v>132.79387398728909</v>
      </c>
      <c r="U29" s="232">
        <v>109.0776167834146</v>
      </c>
      <c r="V29" s="232">
        <v>109.0571325612012</v>
      </c>
      <c r="W29" s="232">
        <v>105.1627742089229</v>
      </c>
    </row>
    <row r="30" spans="1:23" ht="12" customHeight="1" x14ac:dyDescent="0.25">
      <c r="A30" s="18" t="s">
        <v>33</v>
      </c>
      <c r="B30" s="232">
        <v>10.121167626028649</v>
      </c>
      <c r="C30" s="232">
        <v>9.7499990879900089</v>
      </c>
      <c r="D30" s="232">
        <v>9.193364984786017</v>
      </c>
      <c r="E30" s="232">
        <v>9.2378168259550399</v>
      </c>
      <c r="F30" s="232">
        <v>8.6864448014914029</v>
      </c>
      <c r="G30" s="232">
        <v>7.5670584887315737</v>
      </c>
      <c r="H30" s="232">
        <v>4.1115162077072567</v>
      </c>
      <c r="I30" s="232">
        <v>3.1370527438825588</v>
      </c>
      <c r="J30" s="232">
        <v>2.7487663172859556</v>
      </c>
      <c r="K30" s="232">
        <v>1.6845134068976761</v>
      </c>
      <c r="L30" s="232">
        <v>1.7202865850494</v>
      </c>
      <c r="M30" s="232">
        <v>1.7447047524592998</v>
      </c>
      <c r="N30" s="232">
        <v>2.8296001887423534</v>
      </c>
      <c r="O30" s="232">
        <v>2.5805706916689632</v>
      </c>
      <c r="P30" s="232">
        <v>7.1182800988063679</v>
      </c>
      <c r="Q30" s="232">
        <v>5.1982302215608396</v>
      </c>
      <c r="R30" s="232">
        <v>6.4354839043682031</v>
      </c>
      <c r="S30" s="232">
        <v>5.2475137572393322</v>
      </c>
      <c r="T30" s="232">
        <v>8.7714089958978381</v>
      </c>
      <c r="U30" s="232">
        <v>5.2906974923258971</v>
      </c>
      <c r="V30" s="232">
        <v>6.4533736845396943</v>
      </c>
      <c r="W30" s="232">
        <v>7.4921432696757773</v>
      </c>
    </row>
    <row r="31" spans="1:23" ht="12" customHeight="1" x14ac:dyDescent="0.25">
      <c r="A31" s="18" t="s">
        <v>83</v>
      </c>
      <c r="B31" s="232">
        <v>66.114158623936234</v>
      </c>
      <c r="C31" s="232">
        <v>70.655566567286428</v>
      </c>
      <c r="D31" s="232">
        <v>63.299200094917268</v>
      </c>
      <c r="E31" s="232">
        <v>26.903058288572392</v>
      </c>
      <c r="F31" s="232">
        <v>29.590546834633983</v>
      </c>
      <c r="G31" s="232">
        <v>29.619964600237317</v>
      </c>
      <c r="H31" s="232">
        <v>22.926382064249211</v>
      </c>
      <c r="I31" s="232">
        <v>20.953357502440433</v>
      </c>
      <c r="J31" s="232">
        <v>23.928338813789278</v>
      </c>
      <c r="K31" s="232">
        <v>23.394038149692335</v>
      </c>
      <c r="L31" s="232">
        <v>22.11210237849243</v>
      </c>
      <c r="M31" s="232">
        <v>23.06914009028668</v>
      </c>
      <c r="N31" s="232">
        <v>16.983365911683702</v>
      </c>
      <c r="O31" s="232">
        <v>14.577532063956726</v>
      </c>
      <c r="P31" s="232">
        <v>14.201864102814767</v>
      </c>
      <c r="Q31" s="232">
        <v>16.583653277549839</v>
      </c>
      <c r="R31" s="232">
        <v>21.267775476110565</v>
      </c>
      <c r="S31" s="232">
        <v>14.880635646991195</v>
      </c>
      <c r="T31" s="232">
        <v>14.246400288675506</v>
      </c>
      <c r="U31" s="232">
        <v>13.471075819159541</v>
      </c>
      <c r="V31" s="232">
        <v>11.325818357925245</v>
      </c>
      <c r="W31" s="232">
        <v>12.600163885230906</v>
      </c>
    </row>
    <row r="32" spans="1:23" ht="12" customHeight="1" x14ac:dyDescent="0.25">
      <c r="A32" s="18" t="s">
        <v>70</v>
      </c>
      <c r="B32" s="232">
        <v>102.42936871680783</v>
      </c>
      <c r="C32" s="232">
        <v>71.606229203505535</v>
      </c>
      <c r="D32" s="232">
        <v>65.640061774391356</v>
      </c>
      <c r="E32" s="232">
        <v>74.498709440273942</v>
      </c>
      <c r="F32" s="232">
        <v>107.5446200049024</v>
      </c>
      <c r="G32" s="232">
        <v>86.538653082432432</v>
      </c>
      <c r="H32" s="232">
        <v>46.019767294633809</v>
      </c>
      <c r="I32" s="232">
        <v>55.739140054123951</v>
      </c>
      <c r="J32" s="232">
        <v>36.337679157771809</v>
      </c>
      <c r="K32" s="232">
        <v>27.755928852568836</v>
      </c>
      <c r="L32" s="232">
        <v>18.599033710893536</v>
      </c>
      <c r="M32" s="232">
        <v>12.363134488002869</v>
      </c>
      <c r="N32" s="232">
        <v>9.448541056117131</v>
      </c>
      <c r="O32" s="232">
        <v>7.1749487914325503</v>
      </c>
      <c r="P32" s="232">
        <v>5.0933195713788928</v>
      </c>
      <c r="Q32" s="232">
        <v>3.6038337774578979</v>
      </c>
      <c r="R32" s="232">
        <v>5.2134094387810261</v>
      </c>
      <c r="S32" s="232">
        <v>4.1632962595626717</v>
      </c>
      <c r="T32" s="232">
        <v>6.0846795816984329</v>
      </c>
      <c r="U32" s="232">
        <v>2.3023848555463631</v>
      </c>
      <c r="V32" s="232">
        <v>7.1284950465101895</v>
      </c>
      <c r="W32" s="232">
        <v>8.5522300616673235</v>
      </c>
    </row>
    <row r="33" spans="1:23" ht="12" customHeight="1" x14ac:dyDescent="0.25">
      <c r="A33" s="18" t="s">
        <v>34</v>
      </c>
      <c r="B33" s="232">
        <v>1.6304684516475589</v>
      </c>
      <c r="C33" s="232">
        <v>2.101350043647459</v>
      </c>
      <c r="D33" s="232">
        <v>2.1059374518954694</v>
      </c>
      <c r="E33" s="232">
        <v>0.84221282843643763</v>
      </c>
      <c r="F33" s="232">
        <v>0.85180476012400996</v>
      </c>
      <c r="G33" s="232">
        <v>0.85265302680619892</v>
      </c>
      <c r="H33" s="232">
        <v>1.651928514237839</v>
      </c>
      <c r="I33" s="232">
        <v>1.6635477970928618</v>
      </c>
      <c r="J33" s="232">
        <v>2.9611011067386341</v>
      </c>
      <c r="K33" s="232">
        <v>3.7920874873212078</v>
      </c>
      <c r="L33" s="232">
        <v>6.67588676178132</v>
      </c>
      <c r="M33" s="232">
        <v>4.6382271022273791</v>
      </c>
      <c r="N33" s="232">
        <v>2.9578066094533497</v>
      </c>
      <c r="O33" s="232">
        <v>2.1011221942109</v>
      </c>
      <c r="P33" s="232">
        <v>2.0926251247622889</v>
      </c>
      <c r="Q33" s="232">
        <v>2.0652632766603203</v>
      </c>
      <c r="R33" s="232">
        <v>0.41733212018670773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650.76165319552626</v>
      </c>
      <c r="C34" s="232">
        <v>674.80754533002482</v>
      </c>
      <c r="D34" s="232">
        <v>678.21644104080303</v>
      </c>
      <c r="E34" s="232">
        <v>690.85567725304213</v>
      </c>
      <c r="F34" s="232">
        <v>712.10852616726686</v>
      </c>
      <c r="G34" s="232">
        <v>702.08364639136767</v>
      </c>
      <c r="H34" s="232">
        <v>725.60678938887133</v>
      </c>
      <c r="I34" s="232">
        <v>725.13006208937429</v>
      </c>
      <c r="J34" s="232">
        <v>698.34283180374825</v>
      </c>
      <c r="K34" s="232">
        <v>587.19024480142855</v>
      </c>
      <c r="L34" s="232">
        <v>671.41402147595886</v>
      </c>
      <c r="M34" s="232">
        <v>612.72333971267483</v>
      </c>
      <c r="N34" s="232">
        <v>588.71873606969336</v>
      </c>
      <c r="O34" s="232">
        <v>588.97819536034922</v>
      </c>
      <c r="P34" s="232">
        <v>551.18201868952974</v>
      </c>
      <c r="Q34" s="232">
        <v>575.28402253107072</v>
      </c>
      <c r="R34" s="232">
        <v>591.04109059411041</v>
      </c>
      <c r="S34" s="232">
        <v>617.60949415178197</v>
      </c>
      <c r="T34" s="232">
        <v>590.40629139188081</v>
      </c>
      <c r="U34" s="232">
        <v>597.33815652494206</v>
      </c>
      <c r="V34" s="232">
        <v>596.86667183211114</v>
      </c>
      <c r="W34" s="232">
        <v>645.48092214758015</v>
      </c>
    </row>
    <row r="35" spans="1:23" ht="12" customHeight="1" x14ac:dyDescent="0.25">
      <c r="A35" s="18" t="s">
        <v>36</v>
      </c>
      <c r="B35" s="232">
        <v>269.27493402111389</v>
      </c>
      <c r="C35" s="232">
        <v>289.84161983967851</v>
      </c>
      <c r="D35" s="232">
        <v>218.48053858987612</v>
      </c>
      <c r="E35" s="232">
        <v>233.22151648958044</v>
      </c>
      <c r="F35" s="232">
        <v>231.56326190071414</v>
      </c>
      <c r="G35" s="232">
        <v>206.42018999471952</v>
      </c>
      <c r="H35" s="232">
        <v>206.52485276891389</v>
      </c>
      <c r="I35" s="232">
        <v>186.31791326549879</v>
      </c>
      <c r="J35" s="232">
        <v>230.77769629348225</v>
      </c>
      <c r="K35" s="232">
        <v>158.14972732131821</v>
      </c>
      <c r="L35" s="232">
        <v>139.48501778352176</v>
      </c>
      <c r="M35" s="232">
        <v>144.51500657443179</v>
      </c>
      <c r="N35" s="232">
        <v>142.96294942782566</v>
      </c>
      <c r="O35" s="232">
        <v>134.63836945291425</v>
      </c>
      <c r="P35" s="232">
        <v>140.04933167737457</v>
      </c>
      <c r="Q35" s="232">
        <v>132.7558875495433</v>
      </c>
      <c r="R35" s="232">
        <v>131.20858406329825</v>
      </c>
      <c r="S35" s="232">
        <v>117.54987473096753</v>
      </c>
      <c r="T35" s="232">
        <v>136.39914590448686</v>
      </c>
      <c r="U35" s="232">
        <v>113.54830069706824</v>
      </c>
      <c r="V35" s="232">
        <v>114.45654381662881</v>
      </c>
      <c r="W35" s="232">
        <v>135.20386317329539</v>
      </c>
    </row>
    <row r="36" spans="1:23" ht="12" customHeight="1" x14ac:dyDescent="0.25">
      <c r="A36" s="18" t="s">
        <v>73</v>
      </c>
      <c r="B36" s="232">
        <v>18.443439993930497</v>
      </c>
      <c r="C36" s="232">
        <v>25.256725680103187</v>
      </c>
      <c r="D36" s="232">
        <v>20.559155246088132</v>
      </c>
      <c r="E36" s="232">
        <v>24.080298746270785</v>
      </c>
      <c r="F36" s="232">
        <v>38.394291991075519</v>
      </c>
      <c r="G36" s="232">
        <v>48.104343183782831</v>
      </c>
      <c r="H36" s="232">
        <v>45.644313496663258</v>
      </c>
      <c r="I36" s="232">
        <v>50.091916507628184</v>
      </c>
      <c r="J36" s="232">
        <v>54.964683485134955</v>
      </c>
      <c r="K36" s="232">
        <v>60.995402102123975</v>
      </c>
      <c r="L36" s="232">
        <v>60.352853085847862</v>
      </c>
      <c r="M36" s="232">
        <v>61.552088508581022</v>
      </c>
      <c r="N36" s="232">
        <v>63.724809483677753</v>
      </c>
      <c r="O36" s="232">
        <v>59.938315043228755</v>
      </c>
      <c r="P36" s="232">
        <v>75.062147501106779</v>
      </c>
      <c r="Q36" s="232">
        <v>84.716108771742682</v>
      </c>
      <c r="R36" s="232">
        <v>98.996706901718284</v>
      </c>
      <c r="S36" s="232">
        <v>96.470663513619755</v>
      </c>
      <c r="T36" s="232">
        <v>119.11534986372686</v>
      </c>
      <c r="U36" s="232">
        <v>124.94594810334549</v>
      </c>
      <c r="V36" s="232">
        <v>131.06773272585582</v>
      </c>
      <c r="W36" s="232">
        <v>130.39879280425231</v>
      </c>
    </row>
    <row r="37" spans="1:23" ht="12" customHeight="1" x14ac:dyDescent="0.25">
      <c r="A37" s="47" t="s">
        <v>38</v>
      </c>
      <c r="B37" s="233">
        <v>588.02169519805011</v>
      </c>
      <c r="C37" s="233">
        <v>612.08182015267153</v>
      </c>
      <c r="D37" s="233">
        <v>650.7516863500407</v>
      </c>
      <c r="E37" s="233">
        <v>643.42654281119621</v>
      </c>
      <c r="F37" s="233">
        <v>716.39346081805593</v>
      </c>
      <c r="G37" s="233">
        <v>734.46224868476475</v>
      </c>
      <c r="H37" s="233">
        <v>753.28017349563538</v>
      </c>
      <c r="I37" s="233">
        <v>765.60637859650603</v>
      </c>
      <c r="J37" s="233">
        <v>784.18716785543484</v>
      </c>
      <c r="K37" s="233">
        <v>703.22115006607839</v>
      </c>
      <c r="L37" s="233">
        <v>686.67343478847158</v>
      </c>
      <c r="M37" s="233">
        <v>718.61101261738384</v>
      </c>
      <c r="N37" s="233">
        <v>707.61466455762707</v>
      </c>
      <c r="O37" s="233">
        <v>676.57189886511946</v>
      </c>
      <c r="P37" s="233">
        <v>707.3713693146583</v>
      </c>
      <c r="Q37" s="233">
        <v>731.37942161281762</v>
      </c>
      <c r="R37" s="233">
        <v>755.72188790379892</v>
      </c>
      <c r="S37" s="233">
        <v>781.59553400676873</v>
      </c>
      <c r="T37" s="233">
        <v>799.67571455319785</v>
      </c>
      <c r="U37" s="233">
        <v>798.16261925633557</v>
      </c>
      <c r="V37" s="233">
        <v>763.35815165418319</v>
      </c>
      <c r="W37" s="233">
        <v>813.87584530051367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0.99999999999999989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0.99999999999999989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0.99999999999999989</v>
      </c>
    </row>
    <row r="42" spans="1:23" ht="12" customHeight="1" x14ac:dyDescent="0.25">
      <c r="A42" s="202" t="s">
        <v>92</v>
      </c>
      <c r="B42" s="235">
        <f t="shared" ref="B42:W42" si="5">IF(B6=0,0,B6/B$5)</f>
        <v>6.5596739459457386E-3</v>
      </c>
      <c r="C42" s="235">
        <f t="shared" si="5"/>
        <v>6.9071229971646485E-3</v>
      </c>
      <c r="D42" s="235">
        <f t="shared" si="5"/>
        <v>7.2472269525089153E-3</v>
      </c>
      <c r="E42" s="235">
        <f t="shared" si="5"/>
        <v>7.2827068439816926E-3</v>
      </c>
      <c r="F42" s="235">
        <f t="shared" si="5"/>
        <v>7.3420511238595117E-3</v>
      </c>
      <c r="G42" s="235">
        <f t="shared" si="5"/>
        <v>7.7386767992552018E-3</v>
      </c>
      <c r="H42" s="235">
        <f t="shared" si="5"/>
        <v>7.96922947206977E-3</v>
      </c>
      <c r="I42" s="235">
        <f t="shared" si="5"/>
        <v>8.4794258756546465E-3</v>
      </c>
      <c r="J42" s="235">
        <f t="shared" si="5"/>
        <v>8.9682770637613783E-3</v>
      </c>
      <c r="K42" s="235">
        <f t="shared" si="5"/>
        <v>8.6772286367949661E-3</v>
      </c>
      <c r="L42" s="235">
        <f t="shared" si="5"/>
        <v>9.7299068431527958E-3</v>
      </c>
      <c r="M42" s="235">
        <f t="shared" si="5"/>
        <v>9.8387882893633226E-3</v>
      </c>
      <c r="N42" s="235">
        <f t="shared" si="5"/>
        <v>9.9119758199299086E-3</v>
      </c>
      <c r="O42" s="235">
        <f t="shared" si="5"/>
        <v>9.8725586524774714E-3</v>
      </c>
      <c r="P42" s="235">
        <f t="shared" si="5"/>
        <v>1.0088826653490335E-2</v>
      </c>
      <c r="Q42" s="235">
        <f t="shared" si="5"/>
        <v>1.0189300445422747E-2</v>
      </c>
      <c r="R42" s="235">
        <f t="shared" si="5"/>
        <v>1.0441456563567658E-2</v>
      </c>
      <c r="S42" s="235">
        <f t="shared" si="5"/>
        <v>1.0357402087647348E-2</v>
      </c>
      <c r="T42" s="235">
        <f t="shared" si="5"/>
        <v>1.0532450791577544E-2</v>
      </c>
      <c r="U42" s="235">
        <f t="shared" si="5"/>
        <v>1.0640114888325626E-2</v>
      </c>
      <c r="V42" s="235">
        <f t="shared" si="5"/>
        <v>1.0260353328060513E-2</v>
      </c>
      <c r="W42" s="235">
        <f t="shared" si="5"/>
        <v>1.0092356440291545E-2</v>
      </c>
    </row>
    <row r="43" spans="1:23" ht="12" customHeight="1" x14ac:dyDescent="0.25">
      <c r="A43" s="202" t="s">
        <v>93</v>
      </c>
      <c r="B43" s="235">
        <f t="shared" ref="B43:W43" si="6">IF(B7=0,0,B7/B$5)</f>
        <v>2.7629089849811146E-3</v>
      </c>
      <c r="C43" s="235">
        <f t="shared" si="6"/>
        <v>2.9878918122897792E-3</v>
      </c>
      <c r="D43" s="235">
        <f t="shared" si="6"/>
        <v>2.9884195499347448E-3</v>
      </c>
      <c r="E43" s="235">
        <f t="shared" si="6"/>
        <v>3.1698774036977425E-3</v>
      </c>
      <c r="F43" s="235">
        <f t="shared" si="6"/>
        <v>3.1243126192516549E-3</v>
      </c>
      <c r="G43" s="235">
        <f t="shared" si="6"/>
        <v>3.2981022972564909E-3</v>
      </c>
      <c r="H43" s="235">
        <f t="shared" si="6"/>
        <v>3.3910858350816517E-3</v>
      </c>
      <c r="I43" s="235">
        <f t="shared" si="6"/>
        <v>3.6406655237481273E-3</v>
      </c>
      <c r="J43" s="235">
        <f t="shared" si="6"/>
        <v>3.7269318491412857E-3</v>
      </c>
      <c r="K43" s="235">
        <f t="shared" si="6"/>
        <v>3.658742182105447E-3</v>
      </c>
      <c r="L43" s="235">
        <f t="shared" si="6"/>
        <v>4.1543711184080538E-3</v>
      </c>
      <c r="M43" s="235">
        <f t="shared" si="6"/>
        <v>4.212593243364285E-3</v>
      </c>
      <c r="N43" s="235">
        <f t="shared" si="6"/>
        <v>4.3161702837989065E-3</v>
      </c>
      <c r="O43" s="235">
        <f t="shared" si="6"/>
        <v>4.2508471632979128E-3</v>
      </c>
      <c r="P43" s="235">
        <f t="shared" si="6"/>
        <v>4.41793153573573E-3</v>
      </c>
      <c r="Q43" s="235">
        <f t="shared" si="6"/>
        <v>4.3569624356798982E-3</v>
      </c>
      <c r="R43" s="235">
        <f t="shared" si="6"/>
        <v>4.2639280212463425E-3</v>
      </c>
      <c r="S43" s="235">
        <f t="shared" si="6"/>
        <v>4.3236271526864998E-3</v>
      </c>
      <c r="T43" s="235">
        <f t="shared" si="6"/>
        <v>4.3433079958624804E-3</v>
      </c>
      <c r="U43" s="235">
        <f t="shared" si="6"/>
        <v>4.4252564188182585E-3</v>
      </c>
      <c r="V43" s="235">
        <f t="shared" si="6"/>
        <v>4.203068714535808E-3</v>
      </c>
      <c r="W43" s="235">
        <f t="shared" si="6"/>
        <v>4.187621681934213E-3</v>
      </c>
    </row>
    <row r="44" spans="1:23" ht="12" customHeight="1" x14ac:dyDescent="0.25">
      <c r="A44" s="202" t="s">
        <v>94</v>
      </c>
      <c r="B44" s="235">
        <f t="shared" ref="B44:W44" si="7">IF(B8=0,0,B8/B$5)</f>
        <v>2.7798907924219469E-2</v>
      </c>
      <c r="C44" s="235">
        <f t="shared" si="7"/>
        <v>2.9627732672278376E-2</v>
      </c>
      <c r="D44" s="235">
        <f t="shared" si="7"/>
        <v>3.1331541528953601E-2</v>
      </c>
      <c r="E44" s="235">
        <f t="shared" si="7"/>
        <v>3.1627453605413143E-2</v>
      </c>
      <c r="F44" s="235">
        <f t="shared" si="7"/>
        <v>3.1685071715142177E-2</v>
      </c>
      <c r="G44" s="235">
        <f t="shared" si="7"/>
        <v>3.3293972126842437E-2</v>
      </c>
      <c r="H44" s="235">
        <f t="shared" si="7"/>
        <v>3.3682159134523049E-2</v>
      </c>
      <c r="I44" s="235">
        <f t="shared" si="7"/>
        <v>3.5647963536514879E-2</v>
      </c>
      <c r="J44" s="235">
        <f t="shared" si="7"/>
        <v>3.6448553079712807E-2</v>
      </c>
      <c r="K44" s="235">
        <f t="shared" si="7"/>
        <v>3.596169487636617E-2</v>
      </c>
      <c r="L44" s="235">
        <f t="shared" si="7"/>
        <v>3.8872044584705792E-2</v>
      </c>
      <c r="M44" s="235">
        <f t="shared" si="7"/>
        <v>3.9492136161174446E-2</v>
      </c>
      <c r="N44" s="235">
        <f t="shared" si="7"/>
        <v>3.9360384902728127E-2</v>
      </c>
      <c r="O44" s="235">
        <f t="shared" si="7"/>
        <v>3.9258635357063587E-2</v>
      </c>
      <c r="P44" s="235">
        <f t="shared" si="7"/>
        <v>4.0514428330549045E-2</v>
      </c>
      <c r="Q44" s="235">
        <f t="shared" si="7"/>
        <v>3.9776519348896658E-2</v>
      </c>
      <c r="R44" s="235">
        <f t="shared" si="7"/>
        <v>3.9532589631889818E-2</v>
      </c>
      <c r="S44" s="235">
        <f t="shared" si="7"/>
        <v>3.93361888598295E-2</v>
      </c>
      <c r="T44" s="235">
        <f t="shared" si="7"/>
        <v>3.975426332659783E-2</v>
      </c>
      <c r="U44" s="235">
        <f t="shared" si="7"/>
        <v>4.0304962950613407E-2</v>
      </c>
      <c r="V44" s="235">
        <f t="shared" si="7"/>
        <v>3.9149741960631361E-2</v>
      </c>
      <c r="W44" s="235">
        <f t="shared" si="7"/>
        <v>3.9416321709323979E-2</v>
      </c>
    </row>
    <row r="45" spans="1:23" ht="12" customHeight="1" x14ac:dyDescent="0.25">
      <c r="A45" s="202" t="s">
        <v>95</v>
      </c>
      <c r="B45" s="235">
        <f t="shared" ref="B45:W45" si="8">IF(B9=0,0,B9/B$5)</f>
        <v>1.6034848692249287E-2</v>
      </c>
      <c r="C45" s="235">
        <f t="shared" si="8"/>
        <v>1.7580292678637612E-2</v>
      </c>
      <c r="D45" s="235">
        <f t="shared" si="8"/>
        <v>1.7528796797177202E-2</v>
      </c>
      <c r="E45" s="235">
        <f t="shared" si="8"/>
        <v>1.8441325622643192E-2</v>
      </c>
      <c r="F45" s="235">
        <f t="shared" si="8"/>
        <v>1.8285413678565392E-2</v>
      </c>
      <c r="G45" s="235">
        <f t="shared" si="8"/>
        <v>1.9484063906412816E-2</v>
      </c>
      <c r="H45" s="235">
        <f t="shared" si="8"/>
        <v>1.9823115045238104E-2</v>
      </c>
      <c r="I45" s="235">
        <f t="shared" si="8"/>
        <v>2.1281694365602215E-2</v>
      </c>
      <c r="J45" s="235">
        <f t="shared" si="8"/>
        <v>2.1497126854154686E-2</v>
      </c>
      <c r="K45" s="235">
        <f t="shared" si="8"/>
        <v>2.1294369283190728E-2</v>
      </c>
      <c r="L45" s="235">
        <f t="shared" si="8"/>
        <v>2.4036795611565763E-2</v>
      </c>
      <c r="M45" s="235">
        <f t="shared" si="8"/>
        <v>2.4215538233949931E-2</v>
      </c>
      <c r="N45" s="235">
        <f t="shared" si="8"/>
        <v>2.510785494860783E-2</v>
      </c>
      <c r="O45" s="235">
        <f t="shared" si="8"/>
        <v>2.4769433050605076E-2</v>
      </c>
      <c r="P45" s="235">
        <f t="shared" si="8"/>
        <v>2.5839449009754142E-2</v>
      </c>
      <c r="Q45" s="235">
        <f t="shared" si="8"/>
        <v>2.5015697452818422E-2</v>
      </c>
      <c r="R45" s="235">
        <f t="shared" si="8"/>
        <v>2.414678552121113E-2</v>
      </c>
      <c r="S45" s="235">
        <f t="shared" si="8"/>
        <v>2.4565838849307648E-2</v>
      </c>
      <c r="T45" s="235">
        <f t="shared" si="8"/>
        <v>2.480598828511495E-2</v>
      </c>
      <c r="U45" s="235">
        <f t="shared" si="8"/>
        <v>2.5305110712916475E-2</v>
      </c>
      <c r="V45" s="235">
        <f t="shared" si="8"/>
        <v>2.4303627774240767E-2</v>
      </c>
      <c r="W45" s="235">
        <f t="shared" si="8"/>
        <v>2.4143305708768409E-2</v>
      </c>
    </row>
    <row r="46" spans="1:23" ht="12" customHeight="1" x14ac:dyDescent="0.25">
      <c r="A46" s="202" t="s">
        <v>96</v>
      </c>
      <c r="B46" s="235">
        <f t="shared" ref="B46:W46" si="9">IF(B10=0,0,B10/B$5)</f>
        <v>2.4892844764084709E-2</v>
      </c>
      <c r="C46" s="235">
        <f t="shared" si="9"/>
        <v>2.3155896425705702E-2</v>
      </c>
      <c r="D46" s="235">
        <f t="shared" si="9"/>
        <v>2.3824494429902868E-2</v>
      </c>
      <c r="E46" s="235">
        <f t="shared" si="9"/>
        <v>2.3973217749833606E-2</v>
      </c>
      <c r="F46" s="235">
        <f t="shared" si="9"/>
        <v>2.3378525419461709E-2</v>
      </c>
      <c r="G46" s="235">
        <f t="shared" si="9"/>
        <v>2.3779863444096001E-2</v>
      </c>
      <c r="H46" s="235">
        <f t="shared" si="9"/>
        <v>2.3809722083577269E-2</v>
      </c>
      <c r="I46" s="235">
        <f t="shared" si="9"/>
        <v>2.3565421374818377E-2</v>
      </c>
      <c r="J46" s="235">
        <f t="shared" si="9"/>
        <v>2.331476598134934E-2</v>
      </c>
      <c r="K46" s="235">
        <f t="shared" si="9"/>
        <v>2.3592838089293328E-2</v>
      </c>
      <c r="L46" s="235">
        <f t="shared" si="9"/>
        <v>2.5407923239892469E-2</v>
      </c>
      <c r="M46" s="235">
        <f t="shared" si="9"/>
        <v>2.5561781604086353E-2</v>
      </c>
      <c r="N46" s="235">
        <f t="shared" si="9"/>
        <v>2.5892012480775491E-2</v>
      </c>
      <c r="O46" s="235">
        <f t="shared" si="9"/>
        <v>2.639388969877763E-2</v>
      </c>
      <c r="P46" s="235">
        <f t="shared" si="9"/>
        <v>2.6671636955938841E-2</v>
      </c>
      <c r="Q46" s="235">
        <f t="shared" si="9"/>
        <v>2.6110580864696597E-2</v>
      </c>
      <c r="R46" s="235">
        <f t="shared" si="9"/>
        <v>2.662746680195302E-2</v>
      </c>
      <c r="S46" s="235">
        <f t="shared" si="9"/>
        <v>2.7062304230093807E-2</v>
      </c>
      <c r="T46" s="235">
        <f t="shared" si="9"/>
        <v>2.7775846391660149E-2</v>
      </c>
      <c r="U46" s="235">
        <f t="shared" si="9"/>
        <v>2.8652689219417087E-2</v>
      </c>
      <c r="V46" s="235">
        <f t="shared" si="9"/>
        <v>2.97103187216094E-2</v>
      </c>
      <c r="W46" s="235">
        <f t="shared" si="9"/>
        <v>3.0800262818255146E-2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0.33919944790200729</v>
      </c>
      <c r="C47" s="236">
        <f t="shared" si="10"/>
        <v>0.31732322605316454</v>
      </c>
      <c r="D47" s="236">
        <f t="shared" si="10"/>
        <v>0.3279897575491878</v>
      </c>
      <c r="E47" s="236">
        <f t="shared" si="10"/>
        <v>0.3365127837718036</v>
      </c>
      <c r="F47" s="236">
        <f t="shared" si="10"/>
        <v>0.33839706213524612</v>
      </c>
      <c r="G47" s="236">
        <f t="shared" si="10"/>
        <v>0.33418901660418671</v>
      </c>
      <c r="H47" s="236">
        <f t="shared" si="10"/>
        <v>0.33510077827226525</v>
      </c>
      <c r="I47" s="236">
        <f t="shared" si="10"/>
        <v>0.3210011074673475</v>
      </c>
      <c r="J47" s="236">
        <f t="shared" si="10"/>
        <v>0.30781828248277837</v>
      </c>
      <c r="K47" s="236">
        <f t="shared" si="10"/>
        <v>0.32883781179597138</v>
      </c>
      <c r="L47" s="236">
        <f t="shared" si="10"/>
        <v>0.33213911511736377</v>
      </c>
      <c r="M47" s="236">
        <f t="shared" si="10"/>
        <v>0.32773825784776422</v>
      </c>
      <c r="N47" s="236">
        <f t="shared" si="10"/>
        <v>0.33344000115714034</v>
      </c>
      <c r="O47" s="236">
        <f t="shared" si="10"/>
        <v>0.33427541681593143</v>
      </c>
      <c r="P47" s="236">
        <f t="shared" si="10"/>
        <v>0.32972431200392321</v>
      </c>
      <c r="Q47" s="236">
        <f t="shared" si="10"/>
        <v>0.3306128621036909</v>
      </c>
      <c r="R47" s="236">
        <f t="shared" si="10"/>
        <v>0.31479514187475743</v>
      </c>
      <c r="S47" s="236">
        <f t="shared" si="10"/>
        <v>0.31967008805765573</v>
      </c>
      <c r="T47" s="236">
        <f t="shared" si="10"/>
        <v>0.31350054488420698</v>
      </c>
      <c r="U47" s="236">
        <f t="shared" si="10"/>
        <v>0.32338070685247733</v>
      </c>
      <c r="V47" s="236">
        <f t="shared" si="10"/>
        <v>0.3296769867036215</v>
      </c>
      <c r="W47" s="236">
        <f t="shared" si="10"/>
        <v>0.32990221501494149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0.58275136778651238</v>
      </c>
      <c r="C48" s="237">
        <f t="shared" si="11"/>
        <v>0.60241783736075927</v>
      </c>
      <c r="D48" s="237">
        <f t="shared" si="11"/>
        <v>0.58908976319233486</v>
      </c>
      <c r="E48" s="237">
        <f t="shared" si="11"/>
        <v>0.5789926350026271</v>
      </c>
      <c r="F48" s="237">
        <f t="shared" si="11"/>
        <v>0.57778756330847347</v>
      </c>
      <c r="G48" s="237">
        <f t="shared" si="11"/>
        <v>0.5782163048219503</v>
      </c>
      <c r="H48" s="237">
        <f t="shared" si="11"/>
        <v>0.57622391015724483</v>
      </c>
      <c r="I48" s="237">
        <f t="shared" si="11"/>
        <v>0.58638372185631427</v>
      </c>
      <c r="J48" s="237">
        <f t="shared" si="11"/>
        <v>0.59822606268910206</v>
      </c>
      <c r="K48" s="237">
        <f t="shared" si="11"/>
        <v>0.57797731513627804</v>
      </c>
      <c r="L48" s="237">
        <f t="shared" si="11"/>
        <v>0.56565984348491138</v>
      </c>
      <c r="M48" s="237">
        <f t="shared" si="11"/>
        <v>0.56894090462029756</v>
      </c>
      <c r="N48" s="237">
        <f t="shared" si="11"/>
        <v>0.56197160040701932</v>
      </c>
      <c r="O48" s="237">
        <f t="shared" si="11"/>
        <v>0.561179219261847</v>
      </c>
      <c r="P48" s="237">
        <f t="shared" si="11"/>
        <v>0.56274341551060869</v>
      </c>
      <c r="Q48" s="237">
        <f t="shared" si="11"/>
        <v>0.56393807734879464</v>
      </c>
      <c r="R48" s="237">
        <f t="shared" si="11"/>
        <v>0.5801926315853746</v>
      </c>
      <c r="S48" s="237">
        <f t="shared" si="11"/>
        <v>0.57468455076277958</v>
      </c>
      <c r="T48" s="237">
        <f t="shared" si="11"/>
        <v>0.57928759832498011</v>
      </c>
      <c r="U48" s="237">
        <f t="shared" si="11"/>
        <v>0.56729115895743176</v>
      </c>
      <c r="V48" s="237">
        <f t="shared" si="11"/>
        <v>0.56269590279730064</v>
      </c>
      <c r="W48" s="237">
        <f t="shared" si="11"/>
        <v>0.56145791662648514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CZ: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36855.80658912965</v>
      </c>
      <c r="C5" s="225">
        <f t="shared" si="0"/>
        <v>34348.085109627798</v>
      </c>
      <c r="D5" s="225">
        <f t="shared" si="0"/>
        <v>32237.23144183544</v>
      </c>
      <c r="E5" s="225">
        <f t="shared" si="0"/>
        <v>33292.713420578526</v>
      </c>
      <c r="F5" s="225">
        <f t="shared" si="0"/>
        <v>34160.739220512551</v>
      </c>
      <c r="G5" s="225">
        <f t="shared" si="0"/>
        <v>32272.966527676814</v>
      </c>
      <c r="H5" s="225">
        <f t="shared" si="0"/>
        <v>32833.970256376153</v>
      </c>
      <c r="I5" s="225">
        <f t="shared" si="0"/>
        <v>31790.59515700287</v>
      </c>
      <c r="J5" s="225">
        <f t="shared" si="0"/>
        <v>30585.293283881787</v>
      </c>
      <c r="K5" s="225">
        <f t="shared" si="0"/>
        <v>27133.927592795895</v>
      </c>
      <c r="L5" s="225">
        <f t="shared" si="0"/>
        <v>24917.467001503966</v>
      </c>
      <c r="M5" s="225">
        <f t="shared" si="0"/>
        <v>24524.662362158782</v>
      </c>
      <c r="N5" s="225">
        <f t="shared" si="0"/>
        <v>23942.395062397722</v>
      </c>
      <c r="O5" s="225">
        <f t="shared" si="0"/>
        <v>23077.463761938758</v>
      </c>
      <c r="P5" s="225">
        <f t="shared" si="0"/>
        <v>23415.06642978717</v>
      </c>
      <c r="Q5" s="225">
        <f t="shared" si="0"/>
        <v>23046.433632368615</v>
      </c>
      <c r="R5" s="225">
        <f t="shared" si="0"/>
        <v>22727.133604989278</v>
      </c>
      <c r="S5" s="225">
        <f t="shared" si="0"/>
        <v>23558.258581570939</v>
      </c>
      <c r="T5" s="225">
        <f t="shared" si="0"/>
        <v>24283.356940447011</v>
      </c>
      <c r="U5" s="225">
        <f t="shared" si="0"/>
        <v>22890.668929750169</v>
      </c>
      <c r="V5" s="225">
        <f t="shared" si="0"/>
        <v>22388.875299853276</v>
      </c>
      <c r="W5" s="225">
        <f t="shared" si="0"/>
        <v>24662.409035754288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320.03281267404606</v>
      </c>
      <c r="C10" s="227">
        <f t="shared" si="1"/>
        <v>267.64756965072559</v>
      </c>
      <c r="D10" s="227">
        <f t="shared" si="1"/>
        <v>264.50681698425325</v>
      </c>
      <c r="E10" s="227">
        <f t="shared" si="1"/>
        <v>267.57467264628843</v>
      </c>
      <c r="F10" s="227">
        <f t="shared" si="1"/>
        <v>255.79012966530073</v>
      </c>
      <c r="G10" s="227">
        <f t="shared" si="1"/>
        <v>261.45436586522283</v>
      </c>
      <c r="H10" s="227">
        <f t="shared" si="1"/>
        <v>255.13605192960048</v>
      </c>
      <c r="I10" s="227">
        <f t="shared" si="1"/>
        <v>227.53102628804689</v>
      </c>
      <c r="J10" s="227">
        <f t="shared" si="1"/>
        <v>196.51109002475619</v>
      </c>
      <c r="K10" s="227">
        <f t="shared" si="1"/>
        <v>193.90692301549905</v>
      </c>
      <c r="L10" s="227">
        <f t="shared" si="1"/>
        <v>186.18350364094459</v>
      </c>
      <c r="M10" s="227">
        <f t="shared" si="1"/>
        <v>170.67813087106799</v>
      </c>
      <c r="N10" s="227">
        <f t="shared" si="1"/>
        <v>167.96383936471273</v>
      </c>
      <c r="O10" s="227">
        <f t="shared" si="1"/>
        <v>166.31423913187763</v>
      </c>
      <c r="P10" s="227">
        <f t="shared" si="1"/>
        <v>141.5412327905014</v>
      </c>
      <c r="Q10" s="227">
        <f t="shared" si="1"/>
        <v>139.7441115530527</v>
      </c>
      <c r="R10" s="227">
        <f t="shared" si="1"/>
        <v>135.95450279116474</v>
      </c>
      <c r="S10" s="227">
        <f t="shared" si="1"/>
        <v>151.01613360413918</v>
      </c>
      <c r="T10" s="227">
        <f t="shared" si="1"/>
        <v>140.40363801447398</v>
      </c>
      <c r="U10" s="227">
        <f t="shared" si="1"/>
        <v>146.44862804983822</v>
      </c>
      <c r="V10" s="227">
        <f t="shared" si="1"/>
        <v>157.94939743874025</v>
      </c>
      <c r="W10" s="227">
        <f t="shared" si="1"/>
        <v>186.01093559013199</v>
      </c>
      <c r="DA10" s="90"/>
    </row>
    <row r="11" spans="1:105" ht="12" customHeight="1" x14ac:dyDescent="0.25">
      <c r="A11" s="37" t="s">
        <v>83</v>
      </c>
      <c r="B11" s="228">
        <v>18.055465709118252</v>
      </c>
      <c r="C11" s="228">
        <v>16.886081133527359</v>
      </c>
      <c r="D11" s="228">
        <v>12.117416394513693</v>
      </c>
      <c r="E11" s="228">
        <v>3.9732629510486976</v>
      </c>
      <c r="F11" s="228">
        <v>3.8713315029671507</v>
      </c>
      <c r="G11" s="228">
        <v>4.3793788966957603</v>
      </c>
      <c r="H11" s="228">
        <v>5.5250759817503514</v>
      </c>
      <c r="I11" s="228">
        <v>3.7058994591468766</v>
      </c>
      <c r="J11" s="228">
        <v>4.0900602594139679</v>
      </c>
      <c r="K11" s="228">
        <v>4.915720797526105</v>
      </c>
      <c r="L11" s="228">
        <v>6.5759258414866713</v>
      </c>
      <c r="M11" s="228">
        <v>6.882201612670201</v>
      </c>
      <c r="N11" s="228">
        <v>2.5004906975633929</v>
      </c>
      <c r="O11" s="228">
        <v>1.4126766350508397</v>
      </c>
      <c r="P11" s="228">
        <v>0.87125866384713879</v>
      </c>
      <c r="Q11" s="228">
        <v>1.906587939671563</v>
      </c>
      <c r="R11" s="228">
        <v>2.2198625190078487</v>
      </c>
      <c r="S11" s="228">
        <v>1.0347940294112328</v>
      </c>
      <c r="T11" s="228">
        <v>0.80300951525928799</v>
      </c>
      <c r="U11" s="228">
        <v>0.75404182403826081</v>
      </c>
      <c r="V11" s="228">
        <v>0.55955850206336222</v>
      </c>
      <c r="W11" s="228">
        <v>0.61925011272793862</v>
      </c>
      <c r="DA11" s="69"/>
    </row>
    <row r="12" spans="1:105" ht="12" customHeight="1" x14ac:dyDescent="0.25">
      <c r="A12" s="37" t="s">
        <v>72</v>
      </c>
      <c r="B12" s="228">
        <v>301.97734696492779</v>
      </c>
      <c r="C12" s="228">
        <v>250.76148851719825</v>
      </c>
      <c r="D12" s="228">
        <v>252.38940058973958</v>
      </c>
      <c r="E12" s="228">
        <v>263.60140969523974</v>
      </c>
      <c r="F12" s="228">
        <v>251.91879816233359</v>
      </c>
      <c r="G12" s="228">
        <v>257.07498696852707</v>
      </c>
      <c r="H12" s="228">
        <v>249.61097594785014</v>
      </c>
      <c r="I12" s="228">
        <v>223.82512682890001</v>
      </c>
      <c r="J12" s="228">
        <v>192.42102976534221</v>
      </c>
      <c r="K12" s="228">
        <v>188.99120221797295</v>
      </c>
      <c r="L12" s="228">
        <v>179.60757779945791</v>
      </c>
      <c r="M12" s="228">
        <v>163.79592925839779</v>
      </c>
      <c r="N12" s="228">
        <v>165.46334866714932</v>
      </c>
      <c r="O12" s="228">
        <v>164.90156249682678</v>
      </c>
      <c r="P12" s="228">
        <v>140.66997412665427</v>
      </c>
      <c r="Q12" s="228">
        <v>137.83752361338114</v>
      </c>
      <c r="R12" s="228">
        <v>133.73464027215689</v>
      </c>
      <c r="S12" s="228">
        <v>149.98133957472794</v>
      </c>
      <c r="T12" s="228">
        <v>139.60062849921471</v>
      </c>
      <c r="U12" s="228">
        <v>145.69458622579995</v>
      </c>
      <c r="V12" s="228">
        <v>157.38983893667688</v>
      </c>
      <c r="W12" s="228">
        <v>185.39168547740405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6655.5440249009498</v>
      </c>
      <c r="C16" s="230">
        <f t="shared" si="2"/>
        <v>5305.693350817387</v>
      </c>
      <c r="D16" s="230">
        <f t="shared" si="2"/>
        <v>5083.6379741803594</v>
      </c>
      <c r="E16" s="230">
        <f t="shared" si="2"/>
        <v>5594.8021121050069</v>
      </c>
      <c r="F16" s="230">
        <f t="shared" si="2"/>
        <v>5730.8621806387673</v>
      </c>
      <c r="G16" s="230">
        <f t="shared" si="2"/>
        <v>5474.4967863219754</v>
      </c>
      <c r="H16" s="230">
        <f t="shared" si="2"/>
        <v>5426.2714449794794</v>
      </c>
      <c r="I16" s="230">
        <f t="shared" si="2"/>
        <v>4602.3040509032044</v>
      </c>
      <c r="J16" s="230">
        <f t="shared" si="2"/>
        <v>4138.8635772840908</v>
      </c>
      <c r="K16" s="230">
        <f t="shared" si="2"/>
        <v>4565.3047872918078</v>
      </c>
      <c r="L16" s="230">
        <f t="shared" si="2"/>
        <v>3439.2297690594564</v>
      </c>
      <c r="M16" s="230">
        <f t="shared" si="2"/>
        <v>3225.851897701903</v>
      </c>
      <c r="N16" s="230">
        <f t="shared" si="2"/>
        <v>3209.0460008294431</v>
      </c>
      <c r="O16" s="230">
        <f t="shared" si="2"/>
        <v>2931.0622020716601</v>
      </c>
      <c r="P16" s="230">
        <f t="shared" si="2"/>
        <v>2996.0197119483742</v>
      </c>
      <c r="Q16" s="230">
        <f t="shared" si="2"/>
        <v>3073.8047938758032</v>
      </c>
      <c r="R16" s="230">
        <f t="shared" si="2"/>
        <v>2570.8434581341344</v>
      </c>
      <c r="S16" s="230">
        <f t="shared" si="2"/>
        <v>2928.1391554148472</v>
      </c>
      <c r="T16" s="230">
        <f t="shared" si="2"/>
        <v>2911.9536177391974</v>
      </c>
      <c r="U16" s="230">
        <f t="shared" si="2"/>
        <v>2809.0327904574588</v>
      </c>
      <c r="V16" s="230">
        <f t="shared" si="2"/>
        <v>2934.4684981238356</v>
      </c>
      <c r="W16" s="230">
        <f t="shared" si="2"/>
        <v>3207.3650787684187</v>
      </c>
      <c r="DA16" s="92"/>
    </row>
    <row r="17" spans="1:105" ht="12" customHeight="1" x14ac:dyDescent="0.25">
      <c r="A17" s="46" t="s">
        <v>30</v>
      </c>
      <c r="B17" s="231">
        <v>3855.1335408729319</v>
      </c>
      <c r="C17" s="231">
        <v>2257.7197962074461</v>
      </c>
      <c r="D17" s="231">
        <v>2265.1201300822245</v>
      </c>
      <c r="E17" s="231">
        <v>2853.069115748749</v>
      </c>
      <c r="F17" s="231">
        <v>2819.1857943584037</v>
      </c>
      <c r="G17" s="231">
        <v>2906.3187526373008</v>
      </c>
      <c r="H17" s="231">
        <v>2805.0997827519714</v>
      </c>
      <c r="I17" s="231">
        <v>1978.1761063537315</v>
      </c>
      <c r="J17" s="231">
        <v>1888.2349117956069</v>
      </c>
      <c r="K17" s="231">
        <v>2481.8254209875231</v>
      </c>
      <c r="L17" s="231">
        <v>933.63395721836343</v>
      </c>
      <c r="M17" s="231">
        <v>840.88479573872974</v>
      </c>
      <c r="N17" s="231">
        <v>857.69364035603576</v>
      </c>
      <c r="O17" s="231">
        <v>805.88877490288098</v>
      </c>
      <c r="P17" s="231">
        <v>709.07436417365693</v>
      </c>
      <c r="Q17" s="231">
        <v>697.33251847442818</v>
      </c>
      <c r="R17" s="231">
        <v>740.0506813691062</v>
      </c>
      <c r="S17" s="231">
        <v>935.81839756740465</v>
      </c>
      <c r="T17" s="231">
        <v>906.63502664414636</v>
      </c>
      <c r="U17" s="231">
        <v>830.05408853256779</v>
      </c>
      <c r="V17" s="231">
        <v>812.84628772218139</v>
      </c>
      <c r="W17" s="231">
        <v>793.72179077062083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39.256179553737518</v>
      </c>
      <c r="C19" s="231">
        <v>44.757678695962369</v>
      </c>
      <c r="D19" s="231">
        <v>42.20940043307008</v>
      </c>
      <c r="E19" s="231">
        <v>47.618424736097765</v>
      </c>
      <c r="F19" s="231">
        <v>39.483882133768617</v>
      </c>
      <c r="G19" s="231">
        <v>53.168045454160357</v>
      </c>
      <c r="H19" s="231">
        <v>22.066088154510069</v>
      </c>
      <c r="I19" s="231">
        <v>7.6314601712021783</v>
      </c>
      <c r="J19" s="231">
        <v>8.7250573850350506</v>
      </c>
      <c r="K19" s="231">
        <v>7.9214798136340789</v>
      </c>
      <c r="L19" s="231">
        <v>6.9838518261945373</v>
      </c>
      <c r="M19" s="231">
        <v>6.5873775743011844</v>
      </c>
      <c r="N19" s="231">
        <v>9.2572931033799346</v>
      </c>
      <c r="O19" s="231">
        <v>9.2667676593112951</v>
      </c>
      <c r="P19" s="231">
        <v>20.66700833060607</v>
      </c>
      <c r="Q19" s="231">
        <v>17.678483565846083</v>
      </c>
      <c r="R19" s="231">
        <v>31.722426714837457</v>
      </c>
      <c r="S19" s="231">
        <v>26.714874951945351</v>
      </c>
      <c r="T19" s="231">
        <v>50.944678915787613</v>
      </c>
      <c r="U19" s="231">
        <v>29.077767539857923</v>
      </c>
      <c r="V19" s="231">
        <v>39.484072048322126</v>
      </c>
      <c r="W19" s="231">
        <v>44.403617941859395</v>
      </c>
      <c r="DA19" s="73"/>
    </row>
    <row r="20" spans="1:105" ht="12" customHeight="1" x14ac:dyDescent="0.25">
      <c r="A20" s="46" t="s">
        <v>83</v>
      </c>
      <c r="B20" s="231">
        <v>136.6239991728909</v>
      </c>
      <c r="C20" s="231">
        <v>116.99778953778522</v>
      </c>
      <c r="D20" s="231">
        <v>82.189087823564947</v>
      </c>
      <c r="E20" s="231">
        <v>21.477170018723818</v>
      </c>
      <c r="F20" s="231">
        <v>23.638666854441752</v>
      </c>
      <c r="G20" s="231">
        <v>36.275572658902654</v>
      </c>
      <c r="H20" s="231">
        <v>64.952947953639736</v>
      </c>
      <c r="I20" s="231">
        <v>37.910852981665101</v>
      </c>
      <c r="J20" s="231">
        <v>48.582043657557911</v>
      </c>
      <c r="K20" s="231">
        <v>45.91032108968566</v>
      </c>
      <c r="L20" s="231">
        <v>51.115801919288522</v>
      </c>
      <c r="M20" s="231">
        <v>57.733936430811269</v>
      </c>
      <c r="N20" s="231">
        <v>21.614654478886234</v>
      </c>
      <c r="O20" s="231">
        <v>13.633127004667537</v>
      </c>
      <c r="P20" s="231">
        <v>6.5970352785053441</v>
      </c>
      <c r="Q20" s="231">
        <v>16.620469733286882</v>
      </c>
      <c r="R20" s="231">
        <v>26.49767659465989</v>
      </c>
      <c r="S20" s="231">
        <v>12.075087339587457</v>
      </c>
      <c r="T20" s="231">
        <v>11.127812285220699</v>
      </c>
      <c r="U20" s="231">
        <v>11.52218688452105</v>
      </c>
      <c r="V20" s="231">
        <v>9.5408170514527892</v>
      </c>
      <c r="W20" s="231">
        <v>9.7847214495570096</v>
      </c>
      <c r="DA20" s="73"/>
    </row>
    <row r="21" spans="1:105" ht="12" customHeight="1" x14ac:dyDescent="0.25">
      <c r="A21" s="46" t="s">
        <v>70</v>
      </c>
      <c r="B21" s="231">
        <v>258.20000988797665</v>
      </c>
      <c r="C21" s="231">
        <v>453.78131954380387</v>
      </c>
      <c r="D21" s="231">
        <v>376.81024200988986</v>
      </c>
      <c r="E21" s="231">
        <v>284.96947436184701</v>
      </c>
      <c r="F21" s="231">
        <v>548.99512672455387</v>
      </c>
      <c r="G21" s="231">
        <v>513.32579157576447</v>
      </c>
      <c r="H21" s="231">
        <v>304.14863399258951</v>
      </c>
      <c r="I21" s="231">
        <v>267.33057506440247</v>
      </c>
      <c r="J21" s="231">
        <v>223.35266269615832</v>
      </c>
      <c r="K21" s="231">
        <v>174.53533854536064</v>
      </c>
      <c r="L21" s="231">
        <v>189.97582241938159</v>
      </c>
      <c r="M21" s="231">
        <v>88.935979086105306</v>
      </c>
      <c r="N21" s="231">
        <v>58.845034524869163</v>
      </c>
      <c r="O21" s="231">
        <v>48.190552901229992</v>
      </c>
      <c r="P21" s="231">
        <v>23.564017726655987</v>
      </c>
      <c r="Q21" s="231">
        <v>15.682354920566855</v>
      </c>
      <c r="R21" s="231">
        <v>32.999819276273051</v>
      </c>
      <c r="S21" s="231">
        <v>28.098835912489623</v>
      </c>
      <c r="T21" s="231">
        <v>14.960744680844092</v>
      </c>
      <c r="U21" s="231">
        <v>5.5779144262790483</v>
      </c>
      <c r="V21" s="231">
        <v>25.689066537425322</v>
      </c>
      <c r="W21" s="231">
        <v>37.062520168030815</v>
      </c>
      <c r="DA21" s="73"/>
    </row>
    <row r="22" spans="1:105" ht="12" customHeight="1" x14ac:dyDescent="0.25">
      <c r="A22" s="46" t="s">
        <v>34</v>
      </c>
      <c r="B22" s="231">
        <v>130.13812974178501</v>
      </c>
      <c r="C22" s="231">
        <v>194.37584816222002</v>
      </c>
      <c r="D22" s="231">
        <v>200.13971163131046</v>
      </c>
      <c r="E22" s="231">
        <v>363.68633368841904</v>
      </c>
      <c r="F22" s="231">
        <v>436.92494933419772</v>
      </c>
      <c r="G22" s="231">
        <v>3.08399652256651</v>
      </c>
      <c r="H22" s="231">
        <v>216.17296360066979</v>
      </c>
      <c r="I22" s="231">
        <v>268.05887678329663</v>
      </c>
      <c r="J22" s="231">
        <v>270.1209847439959</v>
      </c>
      <c r="K22" s="231">
        <v>361.82043861039381</v>
      </c>
      <c r="L22" s="231">
        <v>494.14091318121865</v>
      </c>
      <c r="M22" s="231">
        <v>469.02872851010051</v>
      </c>
      <c r="N22" s="231">
        <v>535.7900761863159</v>
      </c>
      <c r="O22" s="231">
        <v>312.48073388563006</v>
      </c>
      <c r="P22" s="231">
        <v>579.54099219382465</v>
      </c>
      <c r="Q22" s="231">
        <v>621.83465561448168</v>
      </c>
      <c r="R22" s="231">
        <v>25.936035188595962</v>
      </c>
      <c r="S22" s="231">
        <v>86.207484959909806</v>
      </c>
      <c r="T22" s="231">
        <v>117.20969063991083</v>
      </c>
      <c r="U22" s="231">
        <v>184.31727731985998</v>
      </c>
      <c r="V22" s="231">
        <v>264.34574819974614</v>
      </c>
      <c r="W22" s="231">
        <v>301.904580239739</v>
      </c>
      <c r="DA22" s="73"/>
    </row>
    <row r="23" spans="1:105" ht="12" customHeight="1" x14ac:dyDescent="0.25">
      <c r="A23" s="46" t="s">
        <v>72</v>
      </c>
      <c r="B23" s="231">
        <v>1966.7844659130074</v>
      </c>
      <c r="C23" s="231">
        <v>1904.1276505405499</v>
      </c>
      <c r="D23" s="231">
        <v>1834.0532014484334</v>
      </c>
      <c r="E23" s="231">
        <v>1696.9684114379882</v>
      </c>
      <c r="F23" s="231">
        <v>1558.0737904729936</v>
      </c>
      <c r="G23" s="231">
        <v>1577.7863289319885</v>
      </c>
      <c r="H23" s="231">
        <v>1552.8622437756037</v>
      </c>
      <c r="I23" s="231">
        <v>1519.9431130481621</v>
      </c>
      <c r="J23" s="231">
        <v>1285.7756575653711</v>
      </c>
      <c r="K23" s="231">
        <v>1204.8935817929107</v>
      </c>
      <c r="L23" s="231">
        <v>1340.6251942809117</v>
      </c>
      <c r="M23" s="231">
        <v>1349.374436419914</v>
      </c>
      <c r="N23" s="231">
        <v>1358.3585228871791</v>
      </c>
      <c r="O23" s="231">
        <v>1376.9271279871964</v>
      </c>
      <c r="P23" s="231">
        <v>1297.4102195447672</v>
      </c>
      <c r="Q23" s="231">
        <v>1330.8216451665426</v>
      </c>
      <c r="R23" s="231">
        <v>1344.5084304975471</v>
      </c>
      <c r="S23" s="231">
        <v>1478.1111694049976</v>
      </c>
      <c r="T23" s="231">
        <v>1400.6605294575074</v>
      </c>
      <c r="U23" s="231">
        <v>1404.5991856729968</v>
      </c>
      <c r="V23" s="231">
        <v>1449.5163136790527</v>
      </c>
      <c r="W23" s="231">
        <v>1631.0211574924415</v>
      </c>
      <c r="DA23" s="73"/>
    </row>
    <row r="24" spans="1:105" ht="12" customHeight="1" x14ac:dyDescent="0.25">
      <c r="A24" s="46" t="s">
        <v>36</v>
      </c>
      <c r="B24" s="231">
        <v>221.16138934558973</v>
      </c>
      <c r="C24" s="231">
        <v>276.45513479238804</v>
      </c>
      <c r="D24" s="231">
        <v>218.62595500732442</v>
      </c>
      <c r="E24" s="231">
        <v>238.54502390990081</v>
      </c>
      <c r="F24" s="231">
        <v>226.37606957012648</v>
      </c>
      <c r="G24" s="231">
        <v>316.15619267291174</v>
      </c>
      <c r="H24" s="231">
        <v>403.59965165566769</v>
      </c>
      <c r="I24" s="231">
        <v>428.13182998868047</v>
      </c>
      <c r="J24" s="231">
        <v>358.11160676397049</v>
      </c>
      <c r="K24" s="231">
        <v>241.85017288898646</v>
      </c>
      <c r="L24" s="231">
        <v>389.90039774192826</v>
      </c>
      <c r="M24" s="231">
        <v>374.33885717541438</v>
      </c>
      <c r="N24" s="231">
        <v>326.56213809724022</v>
      </c>
      <c r="O24" s="231">
        <v>325.92921186433415</v>
      </c>
      <c r="P24" s="231">
        <v>320.18045698838574</v>
      </c>
      <c r="Q24" s="231">
        <v>330.404352360232</v>
      </c>
      <c r="R24" s="231">
        <v>321.55811414024669</v>
      </c>
      <c r="S24" s="231">
        <v>313.44922111580127</v>
      </c>
      <c r="T24" s="231">
        <v>357.89538396981391</v>
      </c>
      <c r="U24" s="231">
        <v>290.03517190646801</v>
      </c>
      <c r="V24" s="231">
        <v>272.59401667580983</v>
      </c>
      <c r="W24" s="231">
        <v>336.97395295279</v>
      </c>
      <c r="DA24" s="73"/>
    </row>
    <row r="25" spans="1:105" ht="12" customHeight="1" x14ac:dyDescent="0.25">
      <c r="A25" s="46" t="s">
        <v>73</v>
      </c>
      <c r="B25" s="231">
        <v>48.246310413030031</v>
      </c>
      <c r="C25" s="231">
        <v>57.478133337231419</v>
      </c>
      <c r="D25" s="231">
        <v>64.490245744541156</v>
      </c>
      <c r="E25" s="231">
        <v>88.468158203281021</v>
      </c>
      <c r="F25" s="231">
        <v>78.183901190281631</v>
      </c>
      <c r="G25" s="231">
        <v>68.382105868380307</v>
      </c>
      <c r="H25" s="231">
        <v>57.369133094827284</v>
      </c>
      <c r="I25" s="231">
        <v>95.12123651206376</v>
      </c>
      <c r="J25" s="231">
        <v>55.960652676395426</v>
      </c>
      <c r="K25" s="231">
        <v>46.548033563313197</v>
      </c>
      <c r="L25" s="231">
        <v>32.85383047216984</v>
      </c>
      <c r="M25" s="231">
        <v>38.967786766526203</v>
      </c>
      <c r="N25" s="231">
        <v>40.924641195536651</v>
      </c>
      <c r="O25" s="231">
        <v>38.745905866409515</v>
      </c>
      <c r="P25" s="231">
        <v>38.985617711972225</v>
      </c>
      <c r="Q25" s="231">
        <v>43.430314040418558</v>
      </c>
      <c r="R25" s="231">
        <v>47.570274352867962</v>
      </c>
      <c r="S25" s="231">
        <v>47.664084162711717</v>
      </c>
      <c r="T25" s="231">
        <v>52.519751145967113</v>
      </c>
      <c r="U25" s="231">
        <v>53.849198174908189</v>
      </c>
      <c r="V25" s="231">
        <v>60.452176209845135</v>
      </c>
      <c r="W25" s="231">
        <v>52.492737753380432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16831.312515948612</v>
      </c>
      <c r="C27" s="230">
        <f t="shared" si="3"/>
        <v>16620.080963188138</v>
      </c>
      <c r="D27" s="230">
        <f t="shared" si="3"/>
        <v>14948.58933960526</v>
      </c>
      <c r="E27" s="230">
        <f t="shared" si="3"/>
        <v>14548.942608989419</v>
      </c>
      <c r="F27" s="230">
        <f t="shared" si="3"/>
        <v>14557.066299887714</v>
      </c>
      <c r="G27" s="230">
        <f t="shared" si="3"/>
        <v>14215.091065200242</v>
      </c>
      <c r="H27" s="230">
        <f t="shared" si="3"/>
        <v>13852.920709897226</v>
      </c>
      <c r="I27" s="230">
        <f t="shared" si="3"/>
        <v>13141.195514743285</v>
      </c>
      <c r="J27" s="230">
        <f t="shared" si="3"/>
        <v>12760.501552824082</v>
      </c>
      <c r="K27" s="230">
        <f t="shared" si="3"/>
        <v>11418.056277459245</v>
      </c>
      <c r="L27" s="230">
        <f t="shared" si="3"/>
        <v>9599.5098350728185</v>
      </c>
      <c r="M27" s="230">
        <f t="shared" si="3"/>
        <v>9320.1996255600388</v>
      </c>
      <c r="N27" s="230">
        <f t="shared" si="3"/>
        <v>9116.2911376382654</v>
      </c>
      <c r="O27" s="230">
        <f t="shared" si="3"/>
        <v>8611.2876794262374</v>
      </c>
      <c r="P27" s="230">
        <f t="shared" si="3"/>
        <v>8359.9790072927517</v>
      </c>
      <c r="Q27" s="230">
        <f t="shared" si="3"/>
        <v>8441.6734005304897</v>
      </c>
      <c r="R27" s="230">
        <f t="shared" si="3"/>
        <v>8686.9633465382976</v>
      </c>
      <c r="S27" s="230">
        <f t="shared" si="3"/>
        <v>9070.0953807340047</v>
      </c>
      <c r="T27" s="230">
        <f t="shared" si="3"/>
        <v>9297.9455726459419</v>
      </c>
      <c r="U27" s="230">
        <f t="shared" si="3"/>
        <v>8701.1960927495493</v>
      </c>
      <c r="V27" s="230">
        <f t="shared" si="3"/>
        <v>8719.3134199774904</v>
      </c>
      <c r="W27" s="230">
        <f t="shared" si="3"/>
        <v>9344.6515427666618</v>
      </c>
      <c r="DA27" s="92"/>
    </row>
    <row r="28" spans="1:105" ht="12" customHeight="1" x14ac:dyDescent="0.25">
      <c r="A28" s="18" t="s">
        <v>30</v>
      </c>
      <c r="B28" s="232">
        <v>5843.1911734988998</v>
      </c>
      <c r="C28" s="232">
        <v>4837.1206816592367</v>
      </c>
      <c r="D28" s="232">
        <v>4396.4909692563688</v>
      </c>
      <c r="E28" s="232">
        <v>4189.3759245215315</v>
      </c>
      <c r="F28" s="232">
        <v>4193.6482146002654</v>
      </c>
      <c r="G28" s="232">
        <v>4172.1927896742136</v>
      </c>
      <c r="H28" s="232">
        <v>4110.6176873024779</v>
      </c>
      <c r="I28" s="232">
        <v>3816.0919887451801</v>
      </c>
      <c r="J28" s="232">
        <v>3527.7347990612452</v>
      </c>
      <c r="K28" s="232">
        <v>3434.1594504649293</v>
      </c>
      <c r="L28" s="232">
        <v>1620.3953353206098</v>
      </c>
      <c r="M28" s="232">
        <v>1730.5280391551423</v>
      </c>
      <c r="N28" s="232">
        <v>1841.422621320128</v>
      </c>
      <c r="O28" s="232">
        <v>1701.1460323718723</v>
      </c>
      <c r="P28" s="232">
        <v>1371.7433373411177</v>
      </c>
      <c r="Q28" s="232">
        <v>1246.227851527816</v>
      </c>
      <c r="R28" s="232">
        <v>1371.1650480142707</v>
      </c>
      <c r="S28" s="232">
        <v>1543.0719817067122</v>
      </c>
      <c r="T28" s="232">
        <v>1512.2635909177448</v>
      </c>
      <c r="U28" s="232">
        <v>1435.9783784430413</v>
      </c>
      <c r="V28" s="232">
        <v>1445.6877006993552</v>
      </c>
      <c r="W28" s="232">
        <v>1535.3897777168056</v>
      </c>
      <c r="DA28" s="71"/>
    </row>
    <row r="29" spans="1:105" ht="12" customHeight="1" x14ac:dyDescent="0.25">
      <c r="A29" s="18" t="s">
        <v>40</v>
      </c>
      <c r="B29" s="232">
        <v>1503.186375598325</v>
      </c>
      <c r="C29" s="232">
        <v>2025.6843671985021</v>
      </c>
      <c r="D29" s="232">
        <v>1764.3288635988231</v>
      </c>
      <c r="E29" s="232">
        <v>1632.792693597532</v>
      </c>
      <c r="F29" s="232">
        <v>1041.850439999213</v>
      </c>
      <c r="G29" s="232">
        <v>1347.4330667982599</v>
      </c>
      <c r="H29" s="232">
        <v>1367.4642371987311</v>
      </c>
      <c r="I29" s="232">
        <v>1193.049529198943</v>
      </c>
      <c r="J29" s="232">
        <v>882.30137039917076</v>
      </c>
      <c r="K29" s="232">
        <v>1159.010175598876</v>
      </c>
      <c r="L29" s="232">
        <v>1093.18835519963</v>
      </c>
      <c r="M29" s="232">
        <v>1153.2129156003739</v>
      </c>
      <c r="N29" s="232">
        <v>1078.9640748001179</v>
      </c>
      <c r="O29" s="232">
        <v>938.09258279968913</v>
      </c>
      <c r="P29" s="232">
        <v>946.93022639835181</v>
      </c>
      <c r="Q29" s="232">
        <v>998.95071599838582</v>
      </c>
      <c r="R29" s="232">
        <v>779.17870799942716</v>
      </c>
      <c r="S29" s="232">
        <v>1177.092619198638</v>
      </c>
      <c r="T29" s="232">
        <v>1063.786424398696</v>
      </c>
      <c r="U29" s="232">
        <v>873.80000639989305</v>
      </c>
      <c r="V29" s="232">
        <v>873.63591119843045</v>
      </c>
      <c r="W29" s="232">
        <v>842.43894839806853</v>
      </c>
      <c r="DA29" s="71"/>
    </row>
    <row r="30" spans="1:105" ht="12" customHeight="1" x14ac:dyDescent="0.25">
      <c r="A30" s="18" t="s">
        <v>33</v>
      </c>
      <c r="B30" s="232">
        <v>79.750672846170346</v>
      </c>
      <c r="C30" s="232">
        <v>78.295120463874923</v>
      </c>
      <c r="D30" s="232">
        <v>69.704608126797822</v>
      </c>
      <c r="E30" s="232">
        <v>78.36405694377315</v>
      </c>
      <c r="F30" s="232">
        <v>78.018262426121254</v>
      </c>
      <c r="G30" s="232">
        <v>69.929277065607408</v>
      </c>
      <c r="H30" s="232">
        <v>35.73727260541051</v>
      </c>
      <c r="I30" s="232">
        <v>21.270106628799056</v>
      </c>
      <c r="J30" s="232">
        <v>18.929401014960455</v>
      </c>
      <c r="K30" s="232">
        <v>11.432325026342962</v>
      </c>
      <c r="L30" s="232">
        <v>12.37267893376324</v>
      </c>
      <c r="M30" s="232">
        <v>12.765745785691031</v>
      </c>
      <c r="N30" s="232">
        <v>21.144438336589779</v>
      </c>
      <c r="O30" s="232">
        <v>18.371335220643779</v>
      </c>
      <c r="P30" s="232">
        <v>65.010247389288423</v>
      </c>
      <c r="Q30" s="232">
        <v>43.124752154117154</v>
      </c>
      <c r="R30" s="232">
        <v>53.954829004996398</v>
      </c>
      <c r="S30" s="232">
        <v>39.615845047960427</v>
      </c>
      <c r="T30" s="232">
        <v>76.189503963878252</v>
      </c>
      <c r="U30" s="232">
        <v>37.253179620092858</v>
      </c>
      <c r="V30" s="232">
        <v>46.192956511573549</v>
      </c>
      <c r="W30" s="232">
        <v>55.092234898145584</v>
      </c>
      <c r="DA30" s="71"/>
    </row>
    <row r="31" spans="1:105" ht="12" customHeight="1" x14ac:dyDescent="0.25">
      <c r="A31" s="18" t="s">
        <v>83</v>
      </c>
      <c r="B31" s="232">
        <v>620.35490223779368</v>
      </c>
      <c r="C31" s="232">
        <v>692.38415528796759</v>
      </c>
      <c r="D31" s="232">
        <v>623.5846697811678</v>
      </c>
      <c r="E31" s="232">
        <v>266.60214967207747</v>
      </c>
      <c r="F31" s="232">
        <v>298.28265584444705</v>
      </c>
      <c r="G31" s="232">
        <v>300.29313852668179</v>
      </c>
      <c r="H31" s="232">
        <v>246.51421786516002</v>
      </c>
      <c r="I31" s="232">
        <v>221.30243707980952</v>
      </c>
      <c r="J31" s="232">
        <v>255.46450616331131</v>
      </c>
      <c r="K31" s="232">
        <v>251.70407327348772</v>
      </c>
      <c r="L31" s="232">
        <v>238.88937263952124</v>
      </c>
      <c r="M31" s="232">
        <v>253.90250447696008</v>
      </c>
      <c r="N31" s="232">
        <v>176.42621974403141</v>
      </c>
      <c r="O31" s="232">
        <v>147.31206840107703</v>
      </c>
      <c r="P31" s="232">
        <v>145.44227269873875</v>
      </c>
      <c r="Q31" s="232">
        <v>166.0335159279922</v>
      </c>
      <c r="R31" s="232">
        <v>210.01638852730196</v>
      </c>
      <c r="S31" s="232">
        <v>149.1986400716508</v>
      </c>
      <c r="T31" s="232">
        <v>143.96158812047025</v>
      </c>
      <c r="U31" s="232">
        <v>137.33051533201811</v>
      </c>
      <c r="V31" s="232">
        <v>114.27247304707703</v>
      </c>
      <c r="W31" s="232">
        <v>120.89956859859402</v>
      </c>
      <c r="DA31" s="71"/>
    </row>
    <row r="32" spans="1:105" ht="12" customHeight="1" x14ac:dyDescent="0.25">
      <c r="A32" s="18" t="s">
        <v>70</v>
      </c>
      <c r="B32" s="232">
        <v>855.84004787300023</v>
      </c>
      <c r="C32" s="232">
        <v>579.87388461525438</v>
      </c>
      <c r="D32" s="232">
        <v>525.90450286948635</v>
      </c>
      <c r="E32" s="232">
        <v>595.18518291821022</v>
      </c>
      <c r="F32" s="232">
        <v>893.63282287506354</v>
      </c>
      <c r="G32" s="232">
        <v>727.63952306435351</v>
      </c>
      <c r="H32" s="232">
        <v>392.10752424736887</v>
      </c>
      <c r="I32" s="232">
        <v>493.02755109566834</v>
      </c>
      <c r="J32" s="232">
        <v>311.44526890403802</v>
      </c>
      <c r="K32" s="232">
        <v>255.63271577471497</v>
      </c>
      <c r="L32" s="232">
        <v>208.51002798001696</v>
      </c>
      <c r="M32" s="232">
        <v>140.25684515368425</v>
      </c>
      <c r="N32" s="232">
        <v>109.34485587492257</v>
      </c>
      <c r="O32" s="232">
        <v>83.189600298520574</v>
      </c>
      <c r="P32" s="232">
        <v>58.982803633174036</v>
      </c>
      <c r="Q32" s="232">
        <v>36.291249719376559</v>
      </c>
      <c r="R32" s="232">
        <v>55.661478243593365</v>
      </c>
      <c r="S32" s="232">
        <v>45.275992567481126</v>
      </c>
      <c r="T32" s="232">
        <v>52.299328999192539</v>
      </c>
      <c r="U32" s="232">
        <v>21.937506933781911</v>
      </c>
      <c r="V32" s="232">
        <v>69.090329462784013</v>
      </c>
      <c r="W32" s="232">
        <v>82.171994072180908</v>
      </c>
      <c r="DA32" s="71"/>
    </row>
    <row r="33" spans="1:105" ht="12" customHeight="1" x14ac:dyDescent="0.25">
      <c r="A33" s="18" t="s">
        <v>34</v>
      </c>
      <c r="B33" s="232">
        <v>11.367784138057278</v>
      </c>
      <c r="C33" s="232">
        <v>14.732955157560868</v>
      </c>
      <c r="D33" s="232">
        <v>14.716661968495142</v>
      </c>
      <c r="E33" s="232">
        <v>5.8805089910136239</v>
      </c>
      <c r="F33" s="232">
        <v>5.9068559451647857</v>
      </c>
      <c r="G33" s="232">
        <v>5.9085061174247642</v>
      </c>
      <c r="H33" s="232">
        <v>11.401634358716674</v>
      </c>
      <c r="I33" s="232">
        <v>11.368141176119479</v>
      </c>
      <c r="J33" s="232">
        <v>20.147015255192663</v>
      </c>
      <c r="K33" s="232">
        <v>25.919555788696226</v>
      </c>
      <c r="L33" s="232">
        <v>45.8515080981946</v>
      </c>
      <c r="M33" s="232">
        <v>31.766429809428423</v>
      </c>
      <c r="N33" s="232">
        <v>20.304038812971697</v>
      </c>
      <c r="O33" s="232">
        <v>14.427795753769987</v>
      </c>
      <c r="P33" s="232">
        <v>14.315670205104972</v>
      </c>
      <c r="Q33" s="232">
        <v>14.142532383905367</v>
      </c>
      <c r="R33" s="232">
        <v>2.8121075313781061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/>
    </row>
    <row r="34" spans="1:105" ht="12" customHeight="1" x14ac:dyDescent="0.25">
      <c r="A34" s="18" t="s">
        <v>72</v>
      </c>
      <c r="B34" s="232">
        <v>3841.941907119412</v>
      </c>
      <c r="C34" s="232">
        <v>3979.2924309386149</v>
      </c>
      <c r="D34" s="232">
        <v>3976.6490479584045</v>
      </c>
      <c r="E34" s="232">
        <v>3964.0277588637064</v>
      </c>
      <c r="F34" s="232">
        <v>4022.662701361211</v>
      </c>
      <c r="G34" s="232">
        <v>3845.0617240988945</v>
      </c>
      <c r="H34" s="232">
        <v>3977.5210002742724</v>
      </c>
      <c r="I34" s="232">
        <v>3951.150330122297</v>
      </c>
      <c r="J34" s="232">
        <v>3789.2230526694516</v>
      </c>
      <c r="K34" s="232">
        <v>3196.4640559875056</v>
      </c>
      <c r="L34" s="232">
        <v>3685.8921079172219</v>
      </c>
      <c r="M34" s="232">
        <v>3334.7784543200542</v>
      </c>
      <c r="N34" s="232">
        <v>3261.3173884432172</v>
      </c>
      <c r="O34" s="232">
        <v>3278.805039513175</v>
      </c>
      <c r="P34" s="232">
        <v>3038.6156563293971</v>
      </c>
      <c r="Q34" s="232">
        <v>3187.3266712207892</v>
      </c>
      <c r="R34" s="232">
        <v>3255.1071825108302</v>
      </c>
      <c r="S34" s="232">
        <v>3400.2065910206029</v>
      </c>
      <c r="T34" s="232">
        <v>3213.0655648022421</v>
      </c>
      <c r="U34" s="232">
        <v>3216.4804574612735</v>
      </c>
      <c r="V34" s="232">
        <v>3170.3683810650609</v>
      </c>
      <c r="W34" s="232">
        <v>3425.8461143514355</v>
      </c>
      <c r="DA34" s="71"/>
    </row>
    <row r="35" spans="1:105" ht="12" customHeight="1" x14ac:dyDescent="0.25">
      <c r="A35" s="18" t="s">
        <v>36</v>
      </c>
      <c r="B35" s="232">
        <v>3833.4927914502523</v>
      </c>
      <c r="C35" s="232">
        <v>4081.9298148046737</v>
      </c>
      <c r="D35" s="232">
        <v>3309.0818041906041</v>
      </c>
      <c r="E35" s="232">
        <v>3506.0688624852005</v>
      </c>
      <c r="F35" s="232">
        <v>3523.9577056271733</v>
      </c>
      <c r="G35" s="232">
        <v>3120.1782601228024</v>
      </c>
      <c r="H35" s="232">
        <v>3117.2749259406951</v>
      </c>
      <c r="I35" s="232">
        <v>2791.0337244080188</v>
      </c>
      <c r="J35" s="232">
        <v>3249.7416204324813</v>
      </c>
      <c r="K35" s="232">
        <v>2299.023073508733</v>
      </c>
      <c r="L35" s="232">
        <v>1917.7407646568047</v>
      </c>
      <c r="M35" s="232">
        <v>1869.1243636246302</v>
      </c>
      <c r="N35" s="232">
        <v>1789.0049699025474</v>
      </c>
      <c r="O35" s="232">
        <v>1661.1681881347276</v>
      </c>
      <c r="P35" s="232">
        <v>1755.208296608645</v>
      </c>
      <c r="Q35" s="232">
        <v>1660.7321396371842</v>
      </c>
      <c r="R35" s="232">
        <v>1708.6268218582056</v>
      </c>
      <c r="S35" s="232">
        <v>1496.8841324823684</v>
      </c>
      <c r="T35" s="232">
        <v>1767.9474329881393</v>
      </c>
      <c r="U35" s="232">
        <v>1454.3594887330439</v>
      </c>
      <c r="V35" s="232">
        <v>1445.8708102017008</v>
      </c>
      <c r="W35" s="232">
        <v>1749.7386308833222</v>
      </c>
      <c r="DA35" s="71"/>
    </row>
    <row r="36" spans="1:105" ht="12" customHeight="1" x14ac:dyDescent="0.25">
      <c r="A36" s="18" t="s">
        <v>73</v>
      </c>
      <c r="B36" s="232">
        <v>242.18686118669891</v>
      </c>
      <c r="C36" s="232">
        <v>330.76755306245332</v>
      </c>
      <c r="D36" s="232">
        <v>268.12821185511223</v>
      </c>
      <c r="E36" s="232">
        <v>310.64547099637184</v>
      </c>
      <c r="F36" s="232">
        <v>499.10664120905528</v>
      </c>
      <c r="G36" s="232">
        <v>626.45477973200195</v>
      </c>
      <c r="H36" s="232">
        <v>594.28221010439233</v>
      </c>
      <c r="I36" s="232">
        <v>642.90170628845203</v>
      </c>
      <c r="J36" s="232">
        <v>705.51451892423029</v>
      </c>
      <c r="K36" s="232">
        <v>784.71085203595908</v>
      </c>
      <c r="L36" s="232">
        <v>776.66968432705664</v>
      </c>
      <c r="M36" s="232">
        <v>793.86432763407402</v>
      </c>
      <c r="N36" s="232">
        <v>818.36253040373867</v>
      </c>
      <c r="O36" s="232">
        <v>768.77503693276253</v>
      </c>
      <c r="P36" s="232">
        <v>963.73049668893327</v>
      </c>
      <c r="Q36" s="232">
        <v>1088.8439719609237</v>
      </c>
      <c r="R36" s="232">
        <v>1250.4407828482936</v>
      </c>
      <c r="S36" s="232">
        <v>1218.7495786385894</v>
      </c>
      <c r="T36" s="232">
        <v>1468.4321384555774</v>
      </c>
      <c r="U36" s="232">
        <v>1524.0565598264047</v>
      </c>
      <c r="V36" s="232">
        <v>1554.1948577915082</v>
      </c>
      <c r="W36" s="232">
        <v>1533.0742738481083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13048.917235606043</v>
      </c>
      <c r="C38" s="238">
        <f t="shared" si="4"/>
        <v>12154.66322597155</v>
      </c>
      <c r="D38" s="238">
        <f t="shared" si="4"/>
        <v>11940.497311065566</v>
      </c>
      <c r="E38" s="238">
        <f t="shared" si="4"/>
        <v>12881.394026837816</v>
      </c>
      <c r="F38" s="238">
        <f t="shared" si="4"/>
        <v>13617.020610320764</v>
      </c>
      <c r="G38" s="238">
        <f t="shared" si="4"/>
        <v>12321.924310289372</v>
      </c>
      <c r="H38" s="238">
        <f t="shared" si="4"/>
        <v>13299.642049569846</v>
      </c>
      <c r="I38" s="238">
        <f t="shared" si="4"/>
        <v>13819.564565068331</v>
      </c>
      <c r="J38" s="238">
        <f t="shared" si="4"/>
        <v>13489.417063748859</v>
      </c>
      <c r="K38" s="238">
        <f t="shared" si="4"/>
        <v>10956.659605029345</v>
      </c>
      <c r="L38" s="238">
        <f t="shared" si="4"/>
        <v>11692.543893730748</v>
      </c>
      <c r="M38" s="238">
        <f t="shared" si="4"/>
        <v>11807.932708025772</v>
      </c>
      <c r="N38" s="238">
        <f t="shared" si="4"/>
        <v>11449.0940845653</v>
      </c>
      <c r="O38" s="238">
        <f t="shared" si="4"/>
        <v>11368.799641308982</v>
      </c>
      <c r="P38" s="238">
        <f t="shared" si="4"/>
        <v>11917.526477755544</v>
      </c>
      <c r="Q38" s="238">
        <f t="shared" si="4"/>
        <v>11391.211326409268</v>
      </c>
      <c r="R38" s="238">
        <f t="shared" si="4"/>
        <v>11333.372297525679</v>
      </c>
      <c r="S38" s="238">
        <f t="shared" si="4"/>
        <v>11409.007911817946</v>
      </c>
      <c r="T38" s="238">
        <f t="shared" si="4"/>
        <v>11933.054112047395</v>
      </c>
      <c r="U38" s="238">
        <f t="shared" si="4"/>
        <v>11233.991418493322</v>
      </c>
      <c r="V38" s="238">
        <f t="shared" si="4"/>
        <v>10577.14398431321</v>
      </c>
      <c r="W38" s="238">
        <f t="shared" si="4"/>
        <v>11924.381478629077</v>
      </c>
      <c r="DA38" s="93"/>
    </row>
    <row r="39" spans="1:105" ht="12" customHeight="1" x14ac:dyDescent="0.25">
      <c r="A39" s="43" t="s">
        <v>107</v>
      </c>
      <c r="B39" s="239">
        <f>ISI!B$53</f>
        <v>7416.1906095966797</v>
      </c>
      <c r="C39" s="239">
        <f>ISI!C$53</f>
        <v>6988.0368308777706</v>
      </c>
      <c r="D39" s="239">
        <f>ISI!D$53</f>
        <v>7238.0244402987528</v>
      </c>
      <c r="E39" s="239">
        <f>ISI!E$53</f>
        <v>7876.1401586669863</v>
      </c>
      <c r="F39" s="239">
        <f>ISI!F$53</f>
        <v>8221.7793726168929</v>
      </c>
      <c r="G39" s="239">
        <f>ISI!G$53</f>
        <v>7060.2072947102915</v>
      </c>
      <c r="H39" s="239">
        <f>ISI!H$53</f>
        <v>7993.5733613397397</v>
      </c>
      <c r="I39" s="239">
        <f>ISI!I$53</f>
        <v>8288.841600652544</v>
      </c>
      <c r="J39" s="239">
        <f>ISI!J$53</f>
        <v>7730.4996613410958</v>
      </c>
      <c r="K39" s="239">
        <f>ISI!K$53</f>
        <v>5947.6153032519915</v>
      </c>
      <c r="L39" s="239">
        <f>ISI!L$53</f>
        <v>6590.4593135288414</v>
      </c>
      <c r="M39" s="239">
        <f>ISI!M$53</f>
        <v>6542.1456177430218</v>
      </c>
      <c r="N39" s="239">
        <f>ISI!N$53</f>
        <v>6374.9750054648093</v>
      </c>
      <c r="O39" s="239">
        <f>ISI!O$53</f>
        <v>6563.194636968512</v>
      </c>
      <c r="P39" s="239">
        <f>ISI!P$53</f>
        <v>6745.8251188388604</v>
      </c>
      <c r="Q39" s="239">
        <f>ISI!Q$53</f>
        <v>6471.9346464943301</v>
      </c>
      <c r="R39" s="239">
        <f>ISI!R$53</f>
        <v>6734.7757334210783</v>
      </c>
      <c r="S39" s="239">
        <f>ISI!S$53</f>
        <v>5989.4091502883675</v>
      </c>
      <c r="T39" s="239">
        <f>ISI!T$53</f>
        <v>6440.0379233978119</v>
      </c>
      <c r="U39" s="239">
        <f>ISI!U$53</f>
        <v>5813.7510011851846</v>
      </c>
      <c r="V39" s="239">
        <f>ISI!V$53</f>
        <v>5772.7784817663514</v>
      </c>
      <c r="W39" s="239">
        <f>ISI!W$53</f>
        <v>6420.4337818811155</v>
      </c>
      <c r="DA39" s="83"/>
    </row>
    <row r="40" spans="1:105" ht="12" customHeight="1" x14ac:dyDescent="0.25">
      <c r="A40" s="44" t="s">
        <v>108</v>
      </c>
      <c r="B40" s="240">
        <f>NFM!B$72</f>
        <v>5.8906000000000001</v>
      </c>
      <c r="C40" s="240">
        <f>NFM!C$72</f>
        <v>6.1042399999999999</v>
      </c>
      <c r="D40" s="240">
        <f>NFM!D$72</f>
        <v>5.7933199999999996</v>
      </c>
      <c r="E40" s="240">
        <f>NFM!E$72</f>
        <v>5.4143600000000003</v>
      </c>
      <c r="F40" s="240">
        <f>NFM!F$72</f>
        <v>5.6364800000000006</v>
      </c>
      <c r="G40" s="240">
        <f>NFM!G$72</f>
        <v>6.7955199999999998</v>
      </c>
      <c r="H40" s="240">
        <f>NFM!H$72</f>
        <v>8.1859780000000004</v>
      </c>
      <c r="I40" s="240">
        <f>NFM!I$72</f>
        <v>7.4545199999999996</v>
      </c>
      <c r="J40" s="240">
        <f>NFM!J$72</f>
        <v>8.8117999999999999</v>
      </c>
      <c r="K40" s="240">
        <f>NFM!K$72</f>
        <v>7.4733999999999998</v>
      </c>
      <c r="L40" s="240">
        <f>NFM!L$72</f>
        <v>8.4947599999999994</v>
      </c>
      <c r="M40" s="240">
        <f>NFM!M$72</f>
        <v>8.0581199999999988</v>
      </c>
      <c r="N40" s="240">
        <f>NFM!N$72</f>
        <v>9.6860400000000002</v>
      </c>
      <c r="O40" s="240">
        <f>NFM!O$72</f>
        <v>9.1743600000000001</v>
      </c>
      <c r="P40" s="240">
        <f>NFM!P$72</f>
        <v>9.4535999999999998</v>
      </c>
      <c r="Q40" s="240">
        <f>NFM!Q$72</f>
        <v>9.2218</v>
      </c>
      <c r="R40" s="240">
        <f>NFM!R$72</f>
        <v>9.8533200000000001</v>
      </c>
      <c r="S40" s="240">
        <f>NFM!S$72</f>
        <v>11.709160000000001</v>
      </c>
      <c r="T40" s="240">
        <f>NFM!T$72</f>
        <v>10.69384</v>
      </c>
      <c r="U40" s="240">
        <f>NFM!U$72</f>
        <v>11.176959999999999</v>
      </c>
      <c r="V40" s="240">
        <f>NFM!V$72</f>
        <v>9.6059199999999993</v>
      </c>
      <c r="W40" s="240">
        <f>NFM!W$72</f>
        <v>11.07428</v>
      </c>
      <c r="DA40" s="94"/>
    </row>
    <row r="41" spans="1:105" ht="12" customHeight="1" x14ac:dyDescent="0.25">
      <c r="A41" s="44" t="s">
        <v>109</v>
      </c>
      <c r="B41" s="240">
        <f>CHI!B$78</f>
        <v>1852.803633</v>
      </c>
      <c r="C41" s="240">
        <f>CHI!C$78</f>
        <v>1726.9134670000001</v>
      </c>
      <c r="D41" s="240">
        <f>CHI!D$78</f>
        <v>1536.0294670000001</v>
      </c>
      <c r="E41" s="240">
        <f>CHI!E$78</f>
        <v>1731.2971660000001</v>
      </c>
      <c r="F41" s="240">
        <f>CHI!F$78</f>
        <v>1941.4637520000001</v>
      </c>
      <c r="G41" s="240">
        <f>CHI!G$78</f>
        <v>1787.967631</v>
      </c>
      <c r="H41" s="240">
        <f>CHI!H$78</f>
        <v>1705.7713659999999</v>
      </c>
      <c r="I41" s="240">
        <f>CHI!I$78</f>
        <v>1537.290673</v>
      </c>
      <c r="J41" s="240">
        <f>CHI!J$78</f>
        <v>1951.1163484218021</v>
      </c>
      <c r="K41" s="240">
        <f>CHI!K$78</f>
        <v>1814.261538919312</v>
      </c>
      <c r="L41" s="240">
        <f>CHI!L$78</f>
        <v>1921.1831453298009</v>
      </c>
      <c r="M41" s="240">
        <f>CHI!M$78</f>
        <v>1766.5242304060189</v>
      </c>
      <c r="N41" s="240">
        <f>CHI!N$78</f>
        <v>1855.4137717667541</v>
      </c>
      <c r="O41" s="240">
        <f>CHI!O$78</f>
        <v>1760.9252977690689</v>
      </c>
      <c r="P41" s="240">
        <f>CHI!P$78</f>
        <v>1989.5007543371589</v>
      </c>
      <c r="Q41" s="240">
        <f>CHI!Q$78</f>
        <v>1679.8798773377321</v>
      </c>
      <c r="R41" s="240">
        <f>CHI!R$78</f>
        <v>1222.1208527013259</v>
      </c>
      <c r="S41" s="240">
        <f>CHI!S$78</f>
        <v>1957.7714348734701</v>
      </c>
      <c r="T41" s="240">
        <f>CHI!T$78</f>
        <v>1812.706914831675</v>
      </c>
      <c r="U41" s="240">
        <f>CHI!U$78</f>
        <v>1807.4489634780809</v>
      </c>
      <c r="V41" s="240">
        <f>CHI!V$78</f>
        <v>1442.1861428901991</v>
      </c>
      <c r="W41" s="240">
        <f>CHI!W$78</f>
        <v>1908.84358203849</v>
      </c>
      <c r="DA41" s="94"/>
    </row>
    <row r="42" spans="1:105" ht="12" customHeight="1" x14ac:dyDescent="0.25">
      <c r="A42" s="44" t="s">
        <v>110</v>
      </c>
      <c r="B42" s="240">
        <f>NMM!B$58</f>
        <v>3633.3666540189392</v>
      </c>
      <c r="C42" s="240">
        <f>NMM!C$58</f>
        <v>3322.4141048288075</v>
      </c>
      <c r="D42" s="240">
        <f>NMM!D$58</f>
        <v>3064.1627454229429</v>
      </c>
      <c r="E42" s="240">
        <f>NMM!E$58</f>
        <v>3165.5509807175717</v>
      </c>
      <c r="F42" s="240">
        <f>NMM!F$58</f>
        <v>3330.411776402123</v>
      </c>
      <c r="G42" s="240">
        <f>NMM!G$58</f>
        <v>3345.7513702457481</v>
      </c>
      <c r="H42" s="240">
        <f>NMM!H$58</f>
        <v>3445.5064714045529</v>
      </c>
      <c r="I42" s="240">
        <f>NMM!I$58</f>
        <v>3826.5900851792517</v>
      </c>
      <c r="J42" s="240">
        <f>NMM!J$58</f>
        <v>3674.7230616008751</v>
      </c>
      <c r="K42" s="240">
        <f>NMM!K$58</f>
        <v>3075.559693511655</v>
      </c>
      <c r="L42" s="240">
        <f>NMM!L$58</f>
        <v>3048.4170044901048</v>
      </c>
      <c r="M42" s="240">
        <f>NMM!M$58</f>
        <v>3356.7950167791805</v>
      </c>
      <c r="N42" s="240">
        <f>NMM!N$58</f>
        <v>3092.4005130863684</v>
      </c>
      <c r="O42" s="240">
        <f>NMM!O$58</f>
        <v>2912.517914859307</v>
      </c>
      <c r="P42" s="240">
        <f>NMM!P$58</f>
        <v>3049.8991360878745</v>
      </c>
      <c r="Q42" s="240">
        <f>NMM!Q$58</f>
        <v>3084.2403225978542</v>
      </c>
      <c r="R42" s="240">
        <f>NMM!R$58</f>
        <v>3220.2684292078238</v>
      </c>
      <c r="S42" s="240">
        <f>NMM!S$58</f>
        <v>3298.4286506654357</v>
      </c>
      <c r="T42" s="240">
        <f>NMM!T$58</f>
        <v>3505.1629169580638</v>
      </c>
      <c r="U42" s="240">
        <f>NMM!U$58</f>
        <v>3442.4777882820367</v>
      </c>
      <c r="V42" s="240">
        <f>NMM!V$58</f>
        <v>3218.4426534090867</v>
      </c>
      <c r="W42" s="240">
        <f>NMM!W$58</f>
        <v>3443.9555394636996</v>
      </c>
      <c r="DA42" s="94"/>
    </row>
    <row r="43" spans="1:105" ht="12" customHeight="1" x14ac:dyDescent="0.25">
      <c r="A43" s="45" t="s">
        <v>111</v>
      </c>
      <c r="B43" s="241">
        <v>140.66573899042459</v>
      </c>
      <c r="C43" s="241">
        <v>111.19458326497291</v>
      </c>
      <c r="D43" s="241">
        <v>96.487338343871883</v>
      </c>
      <c r="E43" s="241">
        <v>102.99136145325831</v>
      </c>
      <c r="F43" s="241">
        <v>117.7292293017489</v>
      </c>
      <c r="G43" s="241">
        <v>121.20249433333331</v>
      </c>
      <c r="H43" s="241">
        <v>146.60487282555241</v>
      </c>
      <c r="I43" s="241">
        <v>159.38768623653681</v>
      </c>
      <c r="J43" s="241">
        <v>124.26619238508719</v>
      </c>
      <c r="K43" s="241">
        <v>111.74966934638481</v>
      </c>
      <c r="L43" s="241">
        <v>123.989670382002</v>
      </c>
      <c r="M43" s="241">
        <v>134.40972309755071</v>
      </c>
      <c r="N43" s="241">
        <v>116.6187542473688</v>
      </c>
      <c r="O43" s="241">
        <v>122.9874317120946</v>
      </c>
      <c r="P43" s="241">
        <v>122.84786849164961</v>
      </c>
      <c r="Q43" s="241">
        <v>145.93467997935119</v>
      </c>
      <c r="R43" s="241">
        <v>146.3539621954522</v>
      </c>
      <c r="S43" s="241">
        <v>151.68951599067239</v>
      </c>
      <c r="T43" s="241">
        <v>164.45251685984661</v>
      </c>
      <c r="U43" s="241">
        <v>159.1367055480207</v>
      </c>
      <c r="V43" s="241">
        <v>134.13078624757361</v>
      </c>
      <c r="W43" s="241">
        <v>140.07429524577381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0.99999999999999989</v>
      </c>
      <c r="E47" s="234">
        <f t="shared" si="5"/>
        <v>1</v>
      </c>
      <c r="F47" s="234">
        <f t="shared" si="5"/>
        <v>0.99999999999999978</v>
      </c>
      <c r="G47" s="234">
        <f t="shared" si="5"/>
        <v>1</v>
      </c>
      <c r="H47" s="234">
        <f t="shared" si="5"/>
        <v>0.99999999999999989</v>
      </c>
      <c r="I47" s="234">
        <f t="shared" si="5"/>
        <v>0.99999999999999989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0.99999999999999978</v>
      </c>
      <c r="S47" s="234">
        <f t="shared" si="5"/>
        <v>0.99999999999999978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8.6833756276666965E-3</v>
      </c>
      <c r="C52" s="235">
        <f t="shared" si="10"/>
        <v>7.7922122527786485E-3</v>
      </c>
      <c r="D52" s="235">
        <f t="shared" si="10"/>
        <v>8.2050103297950407E-3</v>
      </c>
      <c r="E52" s="235">
        <f t="shared" si="10"/>
        <v>8.0370340880926254E-3</v>
      </c>
      <c r="F52" s="235">
        <f t="shared" si="10"/>
        <v>7.4878394174709793E-3</v>
      </c>
      <c r="G52" s="235">
        <f t="shared" si="10"/>
        <v>8.1013428263870153E-3</v>
      </c>
      <c r="H52" s="235">
        <f t="shared" si="10"/>
        <v>7.7704904383305469E-3</v>
      </c>
      <c r="I52" s="235">
        <f t="shared" si="10"/>
        <v>7.1571804542931335E-3</v>
      </c>
      <c r="J52" s="235">
        <f t="shared" si="10"/>
        <v>6.4250189854584789E-3</v>
      </c>
      <c r="K52" s="235">
        <f t="shared" si="10"/>
        <v>7.1462902800323563E-3</v>
      </c>
      <c r="L52" s="235">
        <f t="shared" si="10"/>
        <v>7.4720076334286682E-3</v>
      </c>
      <c r="M52" s="235">
        <f t="shared" si="10"/>
        <v>6.9594487520620064E-3</v>
      </c>
      <c r="N52" s="235">
        <f t="shared" si="10"/>
        <v>7.0153315458613063E-3</v>
      </c>
      <c r="O52" s="235">
        <f t="shared" si="10"/>
        <v>7.2067815097678406E-3</v>
      </c>
      <c r="P52" s="235">
        <f t="shared" si="10"/>
        <v>6.0448785492421908E-3</v>
      </c>
      <c r="Q52" s="235">
        <f t="shared" si="10"/>
        <v>6.0635894378374758E-3</v>
      </c>
      <c r="R52" s="235">
        <f t="shared" si="10"/>
        <v>5.9820347411218945E-3</v>
      </c>
      <c r="S52" s="235">
        <f t="shared" si="10"/>
        <v>6.4103266835807415E-3</v>
      </c>
      <c r="T52" s="235">
        <f t="shared" si="10"/>
        <v>5.7818875025723452E-3</v>
      </c>
      <c r="U52" s="235">
        <f t="shared" si="10"/>
        <v>6.3977434866267398E-3</v>
      </c>
      <c r="V52" s="235">
        <f t="shared" si="10"/>
        <v>7.0548160782232484E-3</v>
      </c>
      <c r="W52" s="235">
        <f t="shared" si="10"/>
        <v>7.5422857240127249E-3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0.18058332297803933</v>
      </c>
      <c r="C53" s="236">
        <f t="shared" si="11"/>
        <v>0.15446838837982838</v>
      </c>
      <c r="D53" s="236">
        <f t="shared" si="11"/>
        <v>0.15769462037559268</v>
      </c>
      <c r="E53" s="236">
        <f t="shared" si="11"/>
        <v>0.1680488472485637</v>
      </c>
      <c r="F53" s="236">
        <f t="shared" si="11"/>
        <v>0.16776165596549936</v>
      </c>
      <c r="G53" s="236">
        <f t="shared" si="11"/>
        <v>0.16963103722203934</v>
      </c>
      <c r="H53" s="236">
        <f t="shared" si="11"/>
        <v>0.16526394470756187</v>
      </c>
      <c r="I53" s="236">
        <f t="shared" si="11"/>
        <v>0.14476935798697696</v>
      </c>
      <c r="J53" s="236">
        <f t="shared" si="11"/>
        <v>0.13532201698602772</v>
      </c>
      <c r="K53" s="236">
        <f t="shared" si="11"/>
        <v>0.16825079125308434</v>
      </c>
      <c r="L53" s="236">
        <f t="shared" si="11"/>
        <v>0.13802485496827874</v>
      </c>
      <c r="M53" s="236">
        <f t="shared" si="11"/>
        <v>0.13153501769220474</v>
      </c>
      <c r="N53" s="236">
        <f t="shared" si="11"/>
        <v>0.13403195429973294</v>
      </c>
      <c r="O53" s="236">
        <f t="shared" si="11"/>
        <v>0.12700971962550789</v>
      </c>
      <c r="P53" s="236">
        <f t="shared" si="11"/>
        <v>0.1279526462558751</v>
      </c>
      <c r="Q53" s="236">
        <f t="shared" si="11"/>
        <v>0.13337442325821111</v>
      </c>
      <c r="R53" s="236">
        <f t="shared" si="11"/>
        <v>0.11311780459502196</v>
      </c>
      <c r="S53" s="236">
        <f t="shared" si="11"/>
        <v>0.1242935315136349</v>
      </c>
      <c r="T53" s="236">
        <f t="shared" si="11"/>
        <v>0.11991561236284302</v>
      </c>
      <c r="U53" s="236">
        <f t="shared" si="11"/>
        <v>0.12271519015360277</v>
      </c>
      <c r="V53" s="236">
        <f t="shared" si="11"/>
        <v>0.13106815142889586</v>
      </c>
      <c r="W53" s="236">
        <f t="shared" si="11"/>
        <v>0.13005076163153997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0.45668007496308288</v>
      </c>
      <c r="C54" s="237">
        <f t="shared" si="12"/>
        <v>0.48387212591742168</v>
      </c>
      <c r="D54" s="237">
        <f t="shared" si="12"/>
        <v>0.46370574242941737</v>
      </c>
      <c r="E54" s="237">
        <f t="shared" si="12"/>
        <v>0.43700080630846344</v>
      </c>
      <c r="F54" s="237">
        <f t="shared" si="12"/>
        <v>0.42613440552090309</v>
      </c>
      <c r="G54" s="237">
        <f t="shared" si="12"/>
        <v>0.4404643450737506</v>
      </c>
      <c r="H54" s="237">
        <f t="shared" si="12"/>
        <v>0.42190818234072908</v>
      </c>
      <c r="I54" s="237">
        <f t="shared" si="12"/>
        <v>0.41336739528918592</v>
      </c>
      <c r="J54" s="237">
        <f t="shared" si="12"/>
        <v>0.41721037082710494</v>
      </c>
      <c r="K54" s="237">
        <f t="shared" si="12"/>
        <v>0.42080366870628633</v>
      </c>
      <c r="L54" s="237">
        <f t="shared" si="12"/>
        <v>0.385252234285829</v>
      </c>
      <c r="M54" s="237">
        <f t="shared" si="12"/>
        <v>0.38003375899441449</v>
      </c>
      <c r="N54" s="237">
        <f t="shared" si="12"/>
        <v>0.38075936487889989</v>
      </c>
      <c r="O54" s="237">
        <f t="shared" si="12"/>
        <v>0.37314705672417425</v>
      </c>
      <c r="P54" s="237">
        <f t="shared" si="12"/>
        <v>0.3570341785004596</v>
      </c>
      <c r="Q54" s="237">
        <f t="shared" si="12"/>
        <v>0.3662897928239186</v>
      </c>
      <c r="R54" s="237">
        <f t="shared" si="12"/>
        <v>0.38222872701515037</v>
      </c>
      <c r="S54" s="237">
        <f t="shared" si="12"/>
        <v>0.38500703901048622</v>
      </c>
      <c r="T54" s="237">
        <f t="shared" si="12"/>
        <v>0.38289374881110588</v>
      </c>
      <c r="U54" s="237">
        <f t="shared" si="12"/>
        <v>0.38011978240797156</v>
      </c>
      <c r="V54" s="237">
        <f t="shared" si="12"/>
        <v>0.38944847846084668</v>
      </c>
      <c r="W54" s="237">
        <f t="shared" si="12"/>
        <v>0.37890262582293838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0.35405322643121112</v>
      </c>
      <c r="C55" s="242">
        <f t="shared" si="13"/>
        <v>0.35386727344997138</v>
      </c>
      <c r="D55" s="242">
        <f t="shared" si="13"/>
        <v>0.37039462686519486</v>
      </c>
      <c r="E55" s="242">
        <f t="shared" si="13"/>
        <v>0.38691331235488036</v>
      </c>
      <c r="F55" s="242">
        <f t="shared" si="13"/>
        <v>0.39861609909612644</v>
      </c>
      <c r="G55" s="242">
        <f t="shared" si="13"/>
        <v>0.38180327487782301</v>
      </c>
      <c r="H55" s="242">
        <f t="shared" si="13"/>
        <v>0.40505738251337842</v>
      </c>
      <c r="I55" s="242">
        <f t="shared" si="13"/>
        <v>0.43470606626954389</v>
      </c>
      <c r="J55" s="242">
        <f t="shared" si="13"/>
        <v>0.44104259320140893</v>
      </c>
      <c r="K55" s="242">
        <f t="shared" si="13"/>
        <v>0.403799249760597</v>
      </c>
      <c r="L55" s="242">
        <f t="shared" si="13"/>
        <v>0.46925090311246365</v>
      </c>
      <c r="M55" s="242">
        <f t="shared" si="13"/>
        <v>0.48147177456131873</v>
      </c>
      <c r="N55" s="242">
        <f t="shared" si="13"/>
        <v>0.47819334927550583</v>
      </c>
      <c r="O55" s="242">
        <f t="shared" si="13"/>
        <v>0.49263644214055002</v>
      </c>
      <c r="P55" s="242">
        <f t="shared" si="13"/>
        <v>0.50896829669442312</v>
      </c>
      <c r="Q55" s="242">
        <f t="shared" si="13"/>
        <v>0.49427219448003273</v>
      </c>
      <c r="R55" s="242">
        <f t="shared" si="13"/>
        <v>0.49867143364870564</v>
      </c>
      <c r="S55" s="242">
        <f t="shared" si="13"/>
        <v>0.48428910279229803</v>
      </c>
      <c r="T55" s="242">
        <f t="shared" si="13"/>
        <v>0.49140875132347867</v>
      </c>
      <c r="U55" s="242">
        <f t="shared" si="13"/>
        <v>0.49076728395179892</v>
      </c>
      <c r="V55" s="242">
        <f t="shared" si="13"/>
        <v>0.47242855403203421</v>
      </c>
      <c r="W55" s="242">
        <f t="shared" si="13"/>
        <v>0.48350432682150896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CZ: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1559.2741147274742</v>
      </c>
      <c r="C3" s="205">
        <f t="shared" si="0"/>
        <v>1535.6542583598894</v>
      </c>
      <c r="D3" s="205">
        <f t="shared" si="0"/>
        <v>1376.474592541331</v>
      </c>
      <c r="E3" s="205">
        <f t="shared" si="0"/>
        <v>1373.9813004226869</v>
      </c>
      <c r="F3" s="205">
        <f t="shared" si="0"/>
        <v>1657.4501761582158</v>
      </c>
      <c r="G3" s="205">
        <f t="shared" si="0"/>
        <v>1995.6038621937562</v>
      </c>
      <c r="H3" s="205">
        <f t="shared" si="0"/>
        <v>1986.4261901843729</v>
      </c>
      <c r="I3" s="205">
        <f t="shared" si="0"/>
        <v>1948.5944744886376</v>
      </c>
      <c r="J3" s="205">
        <f t="shared" si="0"/>
        <v>1644.6762737574816</v>
      </c>
      <c r="K3" s="205">
        <f t="shared" si="0"/>
        <v>944.76382979062635</v>
      </c>
      <c r="L3" s="205">
        <f t="shared" si="0"/>
        <v>846.83259973940289</v>
      </c>
      <c r="M3" s="205">
        <f t="shared" si="0"/>
        <v>1094.0948384572159</v>
      </c>
      <c r="N3" s="205">
        <f t="shared" si="0"/>
        <v>922.44745417413549</v>
      </c>
      <c r="O3" s="205">
        <f t="shared" si="0"/>
        <v>1043.4011125103887</v>
      </c>
      <c r="P3" s="205">
        <f t="shared" si="0"/>
        <v>1279.6673216152908</v>
      </c>
      <c r="Q3" s="205">
        <f t="shared" si="0"/>
        <v>1297.712013487107</v>
      </c>
      <c r="R3" s="205">
        <f t="shared" si="0"/>
        <v>1210.016688199617</v>
      </c>
      <c r="S3" s="205">
        <f t="shared" si="0"/>
        <v>1061.8314842527125</v>
      </c>
      <c r="T3" s="205">
        <f t="shared" si="0"/>
        <v>1157.1705204811474</v>
      </c>
      <c r="U3" s="205">
        <f t="shared" si="0"/>
        <v>979.50971258898119</v>
      </c>
      <c r="V3" s="205">
        <f t="shared" si="0"/>
        <v>740.26489473315314</v>
      </c>
      <c r="W3" s="205">
        <f t="shared" si="0"/>
        <v>604.91736698727073</v>
      </c>
      <c r="DA3" s="112"/>
    </row>
    <row r="4" spans="1:105" ht="12" customHeight="1" x14ac:dyDescent="0.25">
      <c r="A4" s="50" t="s">
        <v>41</v>
      </c>
      <c r="B4" s="243">
        <v>1444.29047806476</v>
      </c>
      <c r="C4" s="243">
        <v>1413.374009552148</v>
      </c>
      <c r="D4" s="243">
        <v>1278.904005963984</v>
      </c>
      <c r="E4" s="243">
        <v>1292.176188740759</v>
      </c>
      <c r="F4" s="243">
        <v>1549.374782243691</v>
      </c>
      <c r="G4" s="243">
        <v>1837.424605660784</v>
      </c>
      <c r="H4" s="243">
        <v>1839.386195135635</v>
      </c>
      <c r="I4" s="243">
        <v>1788.0144230132589</v>
      </c>
      <c r="J4" s="243">
        <v>1502.1634371086291</v>
      </c>
      <c r="K4" s="243">
        <v>883.91179328178157</v>
      </c>
      <c r="L4" s="243">
        <v>787.2999346799179</v>
      </c>
      <c r="M4" s="243">
        <v>1016.16599263583</v>
      </c>
      <c r="N4" s="243">
        <v>863.70049896153273</v>
      </c>
      <c r="O4" s="243">
        <v>978.91937483982656</v>
      </c>
      <c r="P4" s="243">
        <v>1205.9768869457321</v>
      </c>
      <c r="Q4" s="243">
        <v>1220.179456488519</v>
      </c>
      <c r="R4" s="243">
        <v>1151.58065217117</v>
      </c>
      <c r="S4" s="243">
        <v>1012.235271817567</v>
      </c>
      <c r="T4" s="243">
        <v>1106.5802417984009</v>
      </c>
      <c r="U4" s="243">
        <v>934.63181554136293</v>
      </c>
      <c r="V4" s="243">
        <v>710.95243413551805</v>
      </c>
      <c r="W4" s="243">
        <v>581.125782959091</v>
      </c>
      <c r="DA4" s="83" t="s">
        <v>114</v>
      </c>
    </row>
    <row r="5" spans="1:105" ht="12" customHeight="1" x14ac:dyDescent="0.25">
      <c r="A5" s="49" t="s">
        <v>42</v>
      </c>
      <c r="B5" s="244">
        <v>114.9836366627142</v>
      </c>
      <c r="C5" s="244">
        <v>122.2802488077414</v>
      </c>
      <c r="D5" s="244">
        <v>97.570586577347058</v>
      </c>
      <c r="E5" s="244">
        <v>81.805111681927883</v>
      </c>
      <c r="F5" s="244">
        <v>108.0753939145247</v>
      </c>
      <c r="G5" s="244">
        <v>158.1792565329722</v>
      </c>
      <c r="H5" s="244">
        <v>147.03999504873789</v>
      </c>
      <c r="I5" s="244">
        <v>160.5800514753787</v>
      </c>
      <c r="J5" s="244">
        <v>142.5128366488525</v>
      </c>
      <c r="K5" s="244">
        <v>60.852036508844783</v>
      </c>
      <c r="L5" s="244">
        <v>59.532665059484998</v>
      </c>
      <c r="M5" s="244">
        <v>77.928845821385949</v>
      </c>
      <c r="N5" s="244">
        <v>58.746955212602757</v>
      </c>
      <c r="O5" s="244">
        <v>64.481737670562097</v>
      </c>
      <c r="P5" s="244">
        <v>73.690434669558726</v>
      </c>
      <c r="Q5" s="244">
        <v>77.532556998588007</v>
      </c>
      <c r="R5" s="244">
        <v>58.436036028447013</v>
      </c>
      <c r="S5" s="244">
        <v>49.596212435145617</v>
      </c>
      <c r="T5" s="244">
        <v>50.59027868274643</v>
      </c>
      <c r="U5" s="244">
        <v>44.877897047618262</v>
      </c>
      <c r="V5" s="244">
        <v>29.312460597635091</v>
      </c>
      <c r="W5" s="244">
        <v>23.791584028179731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6216</v>
      </c>
      <c r="C7" s="205">
        <f t="shared" si="1"/>
        <v>6315.8720000000003</v>
      </c>
      <c r="D7" s="205">
        <f t="shared" si="1"/>
        <v>6512.0290000000005</v>
      </c>
      <c r="E7" s="205">
        <f t="shared" si="1"/>
        <v>6783.2730000000001</v>
      </c>
      <c r="F7" s="205">
        <f t="shared" si="1"/>
        <v>7032.9920000000002</v>
      </c>
      <c r="G7" s="205">
        <f t="shared" si="1"/>
        <v>6188.8010000000013</v>
      </c>
      <c r="H7" s="205">
        <f t="shared" si="1"/>
        <v>6861.7939999999999</v>
      </c>
      <c r="I7" s="205">
        <f t="shared" si="1"/>
        <v>7058.933</v>
      </c>
      <c r="J7" s="205">
        <f t="shared" si="1"/>
        <v>6387.0350000000008</v>
      </c>
      <c r="K7" s="205">
        <f t="shared" si="1"/>
        <v>4593.643</v>
      </c>
      <c r="L7" s="205">
        <f t="shared" si="1"/>
        <v>5179.6039999999994</v>
      </c>
      <c r="M7" s="205">
        <f t="shared" si="1"/>
        <v>5583.1869999999999</v>
      </c>
      <c r="N7" s="205">
        <f t="shared" si="1"/>
        <v>5072.0820000000003</v>
      </c>
      <c r="O7" s="205">
        <f t="shared" si="1"/>
        <v>5171.2550000000001</v>
      </c>
      <c r="P7" s="205">
        <f t="shared" si="1"/>
        <v>5360.0450000000001</v>
      </c>
      <c r="Q7" s="205">
        <f t="shared" si="1"/>
        <v>5261.5910000000003</v>
      </c>
      <c r="R7" s="205">
        <f t="shared" si="1"/>
        <v>5305.4930000000004</v>
      </c>
      <c r="S7" s="205">
        <f t="shared" si="1"/>
        <v>4550.058</v>
      </c>
      <c r="T7" s="205">
        <f t="shared" si="1"/>
        <v>4863.5550000000003</v>
      </c>
      <c r="U7" s="205">
        <f t="shared" si="1"/>
        <v>4436.8320000000003</v>
      </c>
      <c r="V7" s="205">
        <f t="shared" si="1"/>
        <v>4464.634</v>
      </c>
      <c r="W7" s="205">
        <f t="shared" si="1"/>
        <v>4817.3269999999993</v>
      </c>
      <c r="DA7" s="112"/>
    </row>
    <row r="8" spans="1:105" ht="12" customHeight="1" x14ac:dyDescent="0.25">
      <c r="A8" s="50" t="s">
        <v>41</v>
      </c>
      <c r="B8" s="243">
        <v>5693</v>
      </c>
      <c r="C8" s="243">
        <v>5742.5020000000004</v>
      </c>
      <c r="D8" s="243">
        <v>5983.8880000000008</v>
      </c>
      <c r="E8" s="243">
        <v>6319.5659999999998</v>
      </c>
      <c r="F8" s="243">
        <v>6508.38</v>
      </c>
      <c r="G8" s="243">
        <v>5631.2990000000009</v>
      </c>
      <c r="H8" s="243">
        <v>6283.317</v>
      </c>
      <c r="I8" s="243">
        <v>6397.0050000000001</v>
      </c>
      <c r="J8" s="243">
        <v>5757.2790000000005</v>
      </c>
      <c r="K8" s="243">
        <v>4254.4520000000002</v>
      </c>
      <c r="L8" s="243">
        <v>4761.5379999999996</v>
      </c>
      <c r="M8" s="243">
        <v>5127.7849999999999</v>
      </c>
      <c r="N8" s="243">
        <v>4701.0439999999999</v>
      </c>
      <c r="O8" s="243">
        <v>4804.5309999999999</v>
      </c>
      <c r="P8" s="243">
        <v>5006.3900000000003</v>
      </c>
      <c r="Q8" s="243">
        <v>4901.7780000000002</v>
      </c>
      <c r="R8" s="243">
        <v>5010.9500000000007</v>
      </c>
      <c r="S8" s="243">
        <v>4305.741</v>
      </c>
      <c r="T8" s="243">
        <v>4618.9920000000002</v>
      </c>
      <c r="U8" s="243">
        <v>4202.8119999999999</v>
      </c>
      <c r="V8" s="243">
        <v>4259.2610000000004</v>
      </c>
      <c r="W8" s="243">
        <v>4595.7299999999996</v>
      </c>
      <c r="DA8" s="83" t="s">
        <v>117</v>
      </c>
    </row>
    <row r="9" spans="1:105" ht="12" customHeight="1" x14ac:dyDescent="0.25">
      <c r="A9" s="49" t="s">
        <v>42</v>
      </c>
      <c r="B9" s="244">
        <v>523</v>
      </c>
      <c r="C9" s="244">
        <v>573.37</v>
      </c>
      <c r="D9" s="244">
        <v>528.14099999999996</v>
      </c>
      <c r="E9" s="244">
        <v>463.70699999999999</v>
      </c>
      <c r="F9" s="244">
        <v>524.61199999999997</v>
      </c>
      <c r="G9" s="244">
        <v>557.50199999999995</v>
      </c>
      <c r="H9" s="244">
        <v>578.47699999999998</v>
      </c>
      <c r="I9" s="244">
        <v>661.928</v>
      </c>
      <c r="J9" s="244">
        <v>629.75599999999997</v>
      </c>
      <c r="K9" s="244">
        <v>339.19099999999997</v>
      </c>
      <c r="L9" s="244">
        <v>418.06599999999997</v>
      </c>
      <c r="M9" s="244">
        <v>455.40199999999999</v>
      </c>
      <c r="N9" s="244">
        <v>371.03800000000001</v>
      </c>
      <c r="O9" s="244">
        <v>366.72399999999999</v>
      </c>
      <c r="P9" s="244">
        <v>353.65499999999997</v>
      </c>
      <c r="Q9" s="244">
        <v>359.81299999999999</v>
      </c>
      <c r="R9" s="244">
        <v>294.54300000000001</v>
      </c>
      <c r="S9" s="244">
        <v>244.31700000000001</v>
      </c>
      <c r="T9" s="244">
        <v>244.56299999999999</v>
      </c>
      <c r="U9" s="244">
        <v>234.02</v>
      </c>
      <c r="V9" s="244">
        <v>205.37299999999999</v>
      </c>
      <c r="W9" s="244">
        <v>221.59700000000001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6624.2105263157891</v>
      </c>
      <c r="C11" s="205">
        <f t="shared" si="2"/>
        <v>7189.6622811770194</v>
      </c>
      <c r="D11" s="205">
        <f t="shared" si="2"/>
        <v>7131.0872535349963</v>
      </c>
      <c r="E11" s="205">
        <f t="shared" si="2"/>
        <v>7696.5390083962266</v>
      </c>
      <c r="F11" s="205">
        <f t="shared" si="2"/>
        <v>7696.5390083962266</v>
      </c>
      <c r="G11" s="205">
        <f t="shared" si="2"/>
        <v>7755.1140360382497</v>
      </c>
      <c r="H11" s="205">
        <f t="shared" si="2"/>
        <v>7755.1140360382497</v>
      </c>
      <c r="I11" s="205">
        <f t="shared" si="2"/>
        <v>7872.2640913222958</v>
      </c>
      <c r="J11" s="205">
        <f t="shared" si="2"/>
        <v>7872.2640913222958</v>
      </c>
      <c r="K11" s="205">
        <f t="shared" si="2"/>
        <v>7813.6890636802727</v>
      </c>
      <c r="L11" s="205">
        <f t="shared" si="2"/>
        <v>7813.6890636802727</v>
      </c>
      <c r="M11" s="205">
        <f t="shared" si="2"/>
        <v>7248.2373088190425</v>
      </c>
      <c r="N11" s="205">
        <f t="shared" si="2"/>
        <v>7189.6622811770194</v>
      </c>
      <c r="O11" s="205">
        <f t="shared" si="2"/>
        <v>7189.6622811770194</v>
      </c>
      <c r="P11" s="205">
        <f t="shared" si="2"/>
        <v>7189.6622811770194</v>
      </c>
      <c r="Q11" s="205">
        <f t="shared" si="2"/>
        <v>6565.6354986737661</v>
      </c>
      <c r="R11" s="205">
        <f t="shared" si="2"/>
        <v>6565.6354986737661</v>
      </c>
      <c r="S11" s="205">
        <f t="shared" si="2"/>
        <v>6565.6354986737661</v>
      </c>
      <c r="T11" s="205">
        <f t="shared" si="2"/>
        <v>6565.6354986737661</v>
      </c>
      <c r="U11" s="205">
        <f t="shared" si="2"/>
        <v>5941.6087161705127</v>
      </c>
      <c r="V11" s="205">
        <f t="shared" si="2"/>
        <v>5941.6087161705127</v>
      </c>
      <c r="W11" s="205">
        <f t="shared" si="2"/>
        <v>5941.6087161705127</v>
      </c>
      <c r="DA11" s="112"/>
    </row>
    <row r="12" spans="1:105" ht="12" customHeight="1" x14ac:dyDescent="0.25">
      <c r="A12" s="50" t="s">
        <v>41</v>
      </c>
      <c r="B12" s="243">
        <v>5992.6315789473683</v>
      </c>
      <c r="C12" s="243">
        <v>6558.0833338085986</v>
      </c>
      <c r="D12" s="243">
        <v>6558.0833338085986</v>
      </c>
      <c r="E12" s="243">
        <v>7123.5350886698288</v>
      </c>
      <c r="F12" s="243">
        <v>7123.5350886698288</v>
      </c>
      <c r="G12" s="243">
        <v>7123.5350886698288</v>
      </c>
      <c r="H12" s="243">
        <v>7123.5350886698288</v>
      </c>
      <c r="I12" s="243">
        <v>7123.5350886698288</v>
      </c>
      <c r="J12" s="243">
        <v>7123.5350886698288</v>
      </c>
      <c r="K12" s="243">
        <v>7123.5350886698288</v>
      </c>
      <c r="L12" s="243">
        <v>7123.5350886698288</v>
      </c>
      <c r="M12" s="243">
        <v>6558.0833338085986</v>
      </c>
      <c r="N12" s="243">
        <v>6558.0833338085986</v>
      </c>
      <c r="O12" s="243">
        <v>6558.0833338085986</v>
      </c>
      <c r="P12" s="243">
        <v>6558.0833338085986</v>
      </c>
      <c r="Q12" s="243">
        <v>5992.6315789473683</v>
      </c>
      <c r="R12" s="243">
        <v>5992.6315789473683</v>
      </c>
      <c r="S12" s="243">
        <v>5992.6315789473683</v>
      </c>
      <c r="T12" s="243">
        <v>5992.6315789473683</v>
      </c>
      <c r="U12" s="243">
        <v>5427.1798240861381</v>
      </c>
      <c r="V12" s="243">
        <v>5427.1798240861381</v>
      </c>
      <c r="W12" s="243">
        <v>5427.1798240861381</v>
      </c>
      <c r="DA12" s="83" t="s">
        <v>120</v>
      </c>
    </row>
    <row r="13" spans="1:105" ht="12" customHeight="1" x14ac:dyDescent="0.25">
      <c r="A13" s="49" t="s">
        <v>42</v>
      </c>
      <c r="B13" s="244">
        <v>631.57894736842104</v>
      </c>
      <c r="C13" s="244">
        <v>631.57894736842104</v>
      </c>
      <c r="D13" s="244">
        <v>573.00391972639807</v>
      </c>
      <c r="E13" s="244">
        <v>573.00391972639807</v>
      </c>
      <c r="F13" s="244">
        <v>573.00391972639807</v>
      </c>
      <c r="G13" s="244">
        <v>631.57894736842104</v>
      </c>
      <c r="H13" s="244">
        <v>631.57894736842104</v>
      </c>
      <c r="I13" s="244">
        <v>748.72900265246699</v>
      </c>
      <c r="J13" s="244">
        <v>748.72900265246699</v>
      </c>
      <c r="K13" s="244">
        <v>690.15397501044401</v>
      </c>
      <c r="L13" s="244">
        <v>690.15397501044401</v>
      </c>
      <c r="M13" s="244">
        <v>690.15397501044401</v>
      </c>
      <c r="N13" s="244">
        <v>631.57894736842104</v>
      </c>
      <c r="O13" s="244">
        <v>631.57894736842104</v>
      </c>
      <c r="P13" s="244">
        <v>631.57894736842104</v>
      </c>
      <c r="Q13" s="244">
        <v>573.00391972639807</v>
      </c>
      <c r="R13" s="244">
        <v>573.00391972639807</v>
      </c>
      <c r="S13" s="244">
        <v>573.00391972639807</v>
      </c>
      <c r="T13" s="244">
        <v>573.00391972639807</v>
      </c>
      <c r="U13" s="244">
        <v>514.42889208437509</v>
      </c>
      <c r="V13" s="244">
        <v>514.42889208437509</v>
      </c>
      <c r="W13" s="244">
        <v>514.42889208437509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565.45175486123026</v>
      </c>
      <c r="D14" s="212">
        <f t="shared" si="3"/>
        <v>565.45175486123026</v>
      </c>
      <c r="E14" s="212">
        <f t="shared" si="3"/>
        <v>565.45175486123026</v>
      </c>
      <c r="F14" s="212">
        <f t="shared" si="3"/>
        <v>0</v>
      </c>
      <c r="G14" s="212">
        <f t="shared" si="3"/>
        <v>117.15005528404591</v>
      </c>
      <c r="H14" s="212">
        <f t="shared" si="3"/>
        <v>565.45175486123026</v>
      </c>
      <c r="I14" s="212">
        <f t="shared" si="3"/>
        <v>117.15005528404591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565.45175486123026</v>
      </c>
      <c r="D15" s="243">
        <v>565.45175486123026</v>
      </c>
      <c r="E15" s="243">
        <v>565.45175486123026</v>
      </c>
      <c r="F15" s="243">
        <v>0</v>
      </c>
      <c r="G15" s="243">
        <v>0</v>
      </c>
      <c r="H15" s="243">
        <v>565.45175486123026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117.15005528404591</v>
      </c>
      <c r="H16" s="244">
        <v>0</v>
      </c>
      <c r="I16" s="244">
        <v>117.15005528404591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624.02678250325323</v>
      </c>
      <c r="E17" s="212">
        <f t="shared" si="4"/>
        <v>0</v>
      </c>
      <c r="F17" s="212">
        <f t="shared" si="4"/>
        <v>0</v>
      </c>
      <c r="G17" s="212">
        <f t="shared" si="4"/>
        <v>58.575027642022974</v>
      </c>
      <c r="H17" s="212">
        <f t="shared" si="4"/>
        <v>565.45175486123026</v>
      </c>
      <c r="I17" s="212">
        <f t="shared" si="4"/>
        <v>0</v>
      </c>
      <c r="J17" s="212">
        <f t="shared" si="4"/>
        <v>0</v>
      </c>
      <c r="K17" s="212">
        <f t="shared" si="4"/>
        <v>58.575027642022974</v>
      </c>
      <c r="L17" s="212">
        <f t="shared" si="4"/>
        <v>0</v>
      </c>
      <c r="M17" s="212">
        <f t="shared" si="4"/>
        <v>565.45175486123026</v>
      </c>
      <c r="N17" s="212">
        <f t="shared" si="4"/>
        <v>58.575027642022974</v>
      </c>
      <c r="O17" s="212">
        <f t="shared" si="4"/>
        <v>0</v>
      </c>
      <c r="P17" s="212">
        <f t="shared" si="4"/>
        <v>0</v>
      </c>
      <c r="Q17" s="212">
        <f t="shared" si="4"/>
        <v>624.02678250325323</v>
      </c>
      <c r="R17" s="212">
        <f t="shared" si="4"/>
        <v>0</v>
      </c>
      <c r="S17" s="212">
        <f t="shared" si="4"/>
        <v>0</v>
      </c>
      <c r="T17" s="212">
        <f t="shared" si="4"/>
        <v>0</v>
      </c>
      <c r="U17" s="212">
        <f t="shared" si="4"/>
        <v>624.02678250325323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565.45175486123026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565.45175486123026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565.45175486123026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565.45175486123026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565.45175486123026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58.575027642022974</v>
      </c>
      <c r="E19" s="244">
        <f t="shared" si="6"/>
        <v>0</v>
      </c>
      <c r="F19" s="244">
        <f t="shared" si="6"/>
        <v>0</v>
      </c>
      <c r="G19" s="244">
        <f t="shared" si="6"/>
        <v>58.575027642022974</v>
      </c>
      <c r="H19" s="244">
        <f t="shared" si="6"/>
        <v>0</v>
      </c>
      <c r="I19" s="244">
        <f t="shared" si="6"/>
        <v>0</v>
      </c>
      <c r="J19" s="244">
        <f t="shared" si="6"/>
        <v>0</v>
      </c>
      <c r="K19" s="244">
        <f t="shared" si="6"/>
        <v>58.575027642022974</v>
      </c>
      <c r="L19" s="244">
        <f t="shared" si="6"/>
        <v>0</v>
      </c>
      <c r="M19" s="244">
        <f t="shared" si="6"/>
        <v>0</v>
      </c>
      <c r="N19" s="244">
        <f t="shared" si="6"/>
        <v>58.575027642022974</v>
      </c>
      <c r="O19" s="244">
        <f t="shared" si="6"/>
        <v>0</v>
      </c>
      <c r="P19" s="244">
        <f t="shared" si="6"/>
        <v>0</v>
      </c>
      <c r="Q19" s="244">
        <f t="shared" si="6"/>
        <v>58.575027642022974</v>
      </c>
      <c r="R19" s="244">
        <f t="shared" si="6"/>
        <v>0</v>
      </c>
      <c r="S19" s="244">
        <f t="shared" si="6"/>
        <v>0</v>
      </c>
      <c r="T19" s="244">
        <f t="shared" si="6"/>
        <v>0</v>
      </c>
      <c r="U19" s="244">
        <f t="shared" si="6"/>
        <v>58.575027642022974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408.21052631578937</v>
      </c>
      <c r="C20" s="205">
        <f t="shared" si="7"/>
        <v>873.79028117701921</v>
      </c>
      <c r="D20" s="205">
        <f t="shared" si="7"/>
        <v>619.05825353499586</v>
      </c>
      <c r="E20" s="205">
        <f t="shared" si="7"/>
        <v>913.26600839622711</v>
      </c>
      <c r="F20" s="205">
        <f t="shared" si="7"/>
        <v>663.54700839622683</v>
      </c>
      <c r="G20" s="205">
        <f t="shared" si="7"/>
        <v>1566.313036038249</v>
      </c>
      <c r="H20" s="205">
        <f t="shared" si="7"/>
        <v>893.3200360382499</v>
      </c>
      <c r="I20" s="205">
        <f t="shared" si="7"/>
        <v>813.33109132229572</v>
      </c>
      <c r="J20" s="205">
        <f t="shared" si="7"/>
        <v>1485.2290913222955</v>
      </c>
      <c r="K20" s="205">
        <f t="shared" si="7"/>
        <v>3220.0460636802727</v>
      </c>
      <c r="L20" s="205">
        <f t="shared" si="7"/>
        <v>2634.0850636802734</v>
      </c>
      <c r="M20" s="205">
        <f t="shared" si="7"/>
        <v>1665.0503088190428</v>
      </c>
      <c r="N20" s="205">
        <f t="shared" si="7"/>
        <v>2117.58028117702</v>
      </c>
      <c r="O20" s="205">
        <f t="shared" si="7"/>
        <v>2018.4072811770197</v>
      </c>
      <c r="P20" s="205">
        <f t="shared" si="7"/>
        <v>1829.6172811770193</v>
      </c>
      <c r="Q20" s="205">
        <f t="shared" si="7"/>
        <v>1304.0444986737662</v>
      </c>
      <c r="R20" s="205">
        <f t="shared" si="7"/>
        <v>1260.1424986737657</v>
      </c>
      <c r="S20" s="205">
        <f t="shared" si="7"/>
        <v>2015.5774986737665</v>
      </c>
      <c r="T20" s="205">
        <f t="shared" si="7"/>
        <v>1702.0804986737662</v>
      </c>
      <c r="U20" s="205">
        <f t="shared" si="7"/>
        <v>1504.7767161705133</v>
      </c>
      <c r="V20" s="205">
        <f t="shared" si="7"/>
        <v>1476.9747161705127</v>
      </c>
      <c r="W20" s="205">
        <f t="shared" si="7"/>
        <v>1124.2817161705136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299.63157894736833</v>
      </c>
      <c r="C21" s="243">
        <f t="shared" si="8"/>
        <v>815.58133380859817</v>
      </c>
      <c r="D21" s="243">
        <f t="shared" si="8"/>
        <v>574.19533380859775</v>
      </c>
      <c r="E21" s="243">
        <f t="shared" si="8"/>
        <v>803.96908866982903</v>
      </c>
      <c r="F21" s="243">
        <f t="shared" si="8"/>
        <v>615.15508866982873</v>
      </c>
      <c r="G21" s="243">
        <f t="shared" si="8"/>
        <v>1492.236088669828</v>
      </c>
      <c r="H21" s="243">
        <f t="shared" si="8"/>
        <v>840.21808866982883</v>
      </c>
      <c r="I21" s="243">
        <f t="shared" si="8"/>
        <v>726.53008866982873</v>
      </c>
      <c r="J21" s="243">
        <f t="shared" si="8"/>
        <v>1366.2560886698284</v>
      </c>
      <c r="K21" s="243">
        <f t="shared" si="8"/>
        <v>2869.0830886698286</v>
      </c>
      <c r="L21" s="243">
        <f t="shared" si="8"/>
        <v>2361.9970886698293</v>
      </c>
      <c r="M21" s="243">
        <f t="shared" si="8"/>
        <v>1430.2983338085987</v>
      </c>
      <c r="N21" s="243">
        <f t="shared" si="8"/>
        <v>1857.0393338085987</v>
      </c>
      <c r="O21" s="243">
        <f t="shared" si="8"/>
        <v>1753.5523338085986</v>
      </c>
      <c r="P21" s="243">
        <f t="shared" si="8"/>
        <v>1551.6933338085983</v>
      </c>
      <c r="Q21" s="243">
        <f t="shared" si="8"/>
        <v>1090.8535789473681</v>
      </c>
      <c r="R21" s="243">
        <f t="shared" si="8"/>
        <v>981.6815789473676</v>
      </c>
      <c r="S21" s="243">
        <f t="shared" si="8"/>
        <v>1686.8905789473683</v>
      </c>
      <c r="T21" s="243">
        <f t="shared" si="8"/>
        <v>1373.6395789473681</v>
      </c>
      <c r="U21" s="243">
        <f t="shared" si="8"/>
        <v>1224.3678240861382</v>
      </c>
      <c r="V21" s="243">
        <f t="shared" si="8"/>
        <v>1167.9188240861376</v>
      </c>
      <c r="W21" s="243">
        <f t="shared" si="8"/>
        <v>831.44982408613851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108.57894736842104</v>
      </c>
      <c r="C22" s="244">
        <f t="shared" si="9"/>
        <v>58.208947368421036</v>
      </c>
      <c r="D22" s="244">
        <f t="shared" si="9"/>
        <v>44.862919726398104</v>
      </c>
      <c r="E22" s="244">
        <f t="shared" si="9"/>
        <v>109.29691972639807</v>
      </c>
      <c r="F22" s="244">
        <f t="shared" si="9"/>
        <v>48.3919197263981</v>
      </c>
      <c r="G22" s="244">
        <f t="shared" si="9"/>
        <v>74.076947368421088</v>
      </c>
      <c r="H22" s="244">
        <f t="shared" si="9"/>
        <v>53.101947368421065</v>
      </c>
      <c r="I22" s="244">
        <f t="shared" si="9"/>
        <v>86.801002652466991</v>
      </c>
      <c r="J22" s="244">
        <f t="shared" si="9"/>
        <v>118.97300265246702</v>
      </c>
      <c r="K22" s="244">
        <f t="shared" si="9"/>
        <v>350.96297501044404</v>
      </c>
      <c r="L22" s="244">
        <f t="shared" si="9"/>
        <v>272.08797501044404</v>
      </c>
      <c r="M22" s="244">
        <f t="shared" si="9"/>
        <v>234.75197501044403</v>
      </c>
      <c r="N22" s="244">
        <f t="shared" si="9"/>
        <v>260.54094736842103</v>
      </c>
      <c r="O22" s="244">
        <f t="shared" si="9"/>
        <v>264.85494736842105</v>
      </c>
      <c r="P22" s="244">
        <f t="shared" si="9"/>
        <v>277.92394736842107</v>
      </c>
      <c r="Q22" s="244">
        <f t="shared" si="9"/>
        <v>213.19091972639808</v>
      </c>
      <c r="R22" s="244">
        <f t="shared" si="9"/>
        <v>278.46091972639806</v>
      </c>
      <c r="S22" s="244">
        <f t="shared" si="9"/>
        <v>328.68691972639806</v>
      </c>
      <c r="T22" s="244">
        <f t="shared" si="9"/>
        <v>328.44091972639808</v>
      </c>
      <c r="U22" s="244">
        <f t="shared" si="9"/>
        <v>280.40889208437511</v>
      </c>
      <c r="V22" s="244">
        <f t="shared" si="9"/>
        <v>309.0558920843751</v>
      </c>
      <c r="W22" s="244">
        <f t="shared" si="9"/>
        <v>292.83189208437511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2155.244432740325</v>
      </c>
      <c r="C25" s="212">
        <v>2336.617172152366</v>
      </c>
      <c r="D25" s="212">
        <v>2130.5492925888939</v>
      </c>
      <c r="E25" s="212">
        <v>1949.0359128173161</v>
      </c>
      <c r="F25" s="212">
        <v>2015.732879118352</v>
      </c>
      <c r="G25" s="212">
        <v>1999.901933856142</v>
      </c>
      <c r="H25" s="212">
        <v>1915.086714535551</v>
      </c>
      <c r="I25" s="212">
        <v>1824.9741131024271</v>
      </c>
      <c r="J25" s="212">
        <v>1738.830670439233</v>
      </c>
      <c r="K25" s="212">
        <v>1545.112133407519</v>
      </c>
      <c r="L25" s="212">
        <v>1193.4094317239551</v>
      </c>
      <c r="M25" s="212">
        <v>1243.070019734608</v>
      </c>
      <c r="N25" s="212">
        <v>1170.853050212409</v>
      </c>
      <c r="O25" s="212">
        <v>1132.076936957114</v>
      </c>
      <c r="P25" s="212">
        <v>1043.4009112385529</v>
      </c>
      <c r="Q25" s="212">
        <v>1009.037983843417</v>
      </c>
      <c r="R25" s="212">
        <v>986.38392815018494</v>
      </c>
      <c r="S25" s="212">
        <v>1023.183070524914</v>
      </c>
      <c r="T25" s="212">
        <v>1038.933060397557</v>
      </c>
      <c r="U25" s="212">
        <v>912.67863084764565</v>
      </c>
      <c r="V25" s="212">
        <v>933.7381135379502</v>
      </c>
      <c r="W25" s="212">
        <v>1042.9193849526639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858.30498710232155</v>
      </c>
      <c r="C26" s="215">
        <f t="shared" si="10"/>
        <v>1019.8588993981083</v>
      </c>
      <c r="D26" s="215">
        <f t="shared" si="10"/>
        <v>876.0500429922613</v>
      </c>
      <c r="E26" s="215">
        <f t="shared" si="10"/>
        <v>702.3563198624247</v>
      </c>
      <c r="F26" s="215">
        <f t="shared" si="10"/>
        <v>703.47472055030096</v>
      </c>
      <c r="G26" s="215">
        <f t="shared" si="10"/>
        <v>819.2627687016336</v>
      </c>
      <c r="H26" s="215">
        <f t="shared" si="10"/>
        <v>789.39157351676704</v>
      </c>
      <c r="I26" s="215">
        <f t="shared" si="10"/>
        <v>767.90687876182301</v>
      </c>
      <c r="J26" s="215">
        <f t="shared" si="10"/>
        <v>618.89991401547718</v>
      </c>
      <c r="K26" s="215">
        <f t="shared" si="10"/>
        <v>637.96680997420458</v>
      </c>
      <c r="L26" s="215">
        <f t="shared" si="10"/>
        <v>313.00670679277732</v>
      </c>
      <c r="M26" s="215">
        <f t="shared" si="10"/>
        <v>330.73456577815995</v>
      </c>
      <c r="N26" s="215">
        <f t="shared" si="10"/>
        <v>345.26182287188311</v>
      </c>
      <c r="O26" s="215">
        <f t="shared" si="10"/>
        <v>336.7676698194324</v>
      </c>
      <c r="P26" s="215">
        <f t="shared" si="10"/>
        <v>272.80421324161648</v>
      </c>
      <c r="Q26" s="215">
        <f t="shared" si="10"/>
        <v>265.11513327601028</v>
      </c>
      <c r="R26" s="215">
        <f t="shared" si="10"/>
        <v>242.30627687016334</v>
      </c>
      <c r="S26" s="215">
        <f t="shared" si="10"/>
        <v>306.16947549441102</v>
      </c>
      <c r="T26" s="215">
        <f t="shared" si="10"/>
        <v>278.9233018056749</v>
      </c>
      <c r="U26" s="215">
        <f t="shared" si="10"/>
        <v>236.35872742906278</v>
      </c>
      <c r="V26" s="215">
        <f t="shared" si="10"/>
        <v>277.66964746345656</v>
      </c>
      <c r="W26" s="215">
        <f t="shared" si="10"/>
        <v>284.4866723989681</v>
      </c>
      <c r="DA26" s="85"/>
    </row>
    <row r="27" spans="1:105" ht="12" customHeight="1" x14ac:dyDescent="0.25">
      <c r="A27" s="18" t="s">
        <v>39</v>
      </c>
      <c r="B27" s="206">
        <v>522.76302665520211</v>
      </c>
      <c r="C27" s="206">
        <v>567.68469475494408</v>
      </c>
      <c r="D27" s="206">
        <v>482.21573516766978</v>
      </c>
      <c r="E27" s="206">
        <v>337.88357695614781</v>
      </c>
      <c r="F27" s="206">
        <v>470.91238177128122</v>
      </c>
      <c r="G27" s="206">
        <v>518.48813413585549</v>
      </c>
      <c r="H27" s="206">
        <v>484.14557179707663</v>
      </c>
      <c r="I27" s="206">
        <v>501.59380911435949</v>
      </c>
      <c r="J27" s="206">
        <v>421.95219260533099</v>
      </c>
      <c r="K27" s="206">
        <v>379.25202063628541</v>
      </c>
      <c r="L27" s="206">
        <v>68.984694754944115</v>
      </c>
      <c r="M27" s="206">
        <v>73.313843508168532</v>
      </c>
      <c r="N27" s="206">
        <v>104.4149613069648</v>
      </c>
      <c r="O27" s="206">
        <v>127.3662080825451</v>
      </c>
      <c r="P27" s="206">
        <v>61.430008598452282</v>
      </c>
      <c r="Q27" s="206">
        <v>42.128890799656091</v>
      </c>
      <c r="R27" s="206">
        <v>68.377644024075636</v>
      </c>
      <c r="S27" s="206">
        <v>43.418314703353417</v>
      </c>
      <c r="T27" s="206">
        <v>41.46440240756661</v>
      </c>
      <c r="U27" s="206">
        <v>41.308684436801371</v>
      </c>
      <c r="V27" s="206">
        <v>82.656233877901968</v>
      </c>
      <c r="W27" s="206">
        <v>96.437059329320704</v>
      </c>
      <c r="DA27" s="71" t="s">
        <v>128</v>
      </c>
    </row>
    <row r="28" spans="1:105" ht="12" customHeight="1" x14ac:dyDescent="0.25">
      <c r="A28" s="18" t="s">
        <v>40</v>
      </c>
      <c r="B28" s="206">
        <v>335.54196044711949</v>
      </c>
      <c r="C28" s="206">
        <v>452.17420464316422</v>
      </c>
      <c r="D28" s="206">
        <v>393.83430782459152</v>
      </c>
      <c r="E28" s="206">
        <v>364.47274290627689</v>
      </c>
      <c r="F28" s="206">
        <v>232.56233877901971</v>
      </c>
      <c r="G28" s="206">
        <v>300.77463456577811</v>
      </c>
      <c r="H28" s="206">
        <v>305.24600171969041</v>
      </c>
      <c r="I28" s="206">
        <v>266.31306964746352</v>
      </c>
      <c r="J28" s="206">
        <v>196.94772141014619</v>
      </c>
      <c r="K28" s="206">
        <v>258.71478933791923</v>
      </c>
      <c r="L28" s="206">
        <v>244.02201203783321</v>
      </c>
      <c r="M28" s="206">
        <v>257.42072226999142</v>
      </c>
      <c r="N28" s="206">
        <v>240.8468615649183</v>
      </c>
      <c r="O28" s="206">
        <v>209.40146173688731</v>
      </c>
      <c r="P28" s="206">
        <v>211.37420464316421</v>
      </c>
      <c r="Q28" s="206">
        <v>222.98624247635419</v>
      </c>
      <c r="R28" s="206">
        <v>173.92863284608771</v>
      </c>
      <c r="S28" s="206">
        <v>262.7511607910576</v>
      </c>
      <c r="T28" s="206">
        <v>237.45889939810829</v>
      </c>
      <c r="U28" s="206">
        <v>195.05004299226141</v>
      </c>
      <c r="V28" s="206">
        <v>195.01341358555459</v>
      </c>
      <c r="W28" s="206">
        <v>188.04961306964739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132.76483233018058</v>
      </c>
      <c r="C29" s="206">
        <f t="shared" si="11"/>
        <v>88.396990541702479</v>
      </c>
      <c r="D29" s="206">
        <f t="shared" si="11"/>
        <v>97.24772141014617</v>
      </c>
      <c r="E29" s="206">
        <f t="shared" si="11"/>
        <v>94.137059329320707</v>
      </c>
      <c r="F29" s="206">
        <f t="shared" si="11"/>
        <v>128.10146173688736</v>
      </c>
      <c r="G29" s="206">
        <f t="shared" si="11"/>
        <v>97.734393809114351</v>
      </c>
      <c r="H29" s="206">
        <f t="shared" si="11"/>
        <v>43.538950988822009</v>
      </c>
      <c r="I29" s="206">
        <f t="shared" si="11"/>
        <v>51.387274290627687</v>
      </c>
      <c r="J29" s="206">
        <f t="shared" si="11"/>
        <v>34.144453998280312</v>
      </c>
      <c r="K29" s="206">
        <f t="shared" si="11"/>
        <v>18.015219260533101</v>
      </c>
      <c r="L29" s="206">
        <f t="shared" si="11"/>
        <v>0</v>
      </c>
      <c r="M29" s="206">
        <f t="shared" si="11"/>
        <v>0</v>
      </c>
      <c r="N29" s="206">
        <f t="shared" si="11"/>
        <v>0</v>
      </c>
      <c r="O29" s="206">
        <f t="shared" si="11"/>
        <v>0</v>
      </c>
      <c r="P29" s="206">
        <f t="shared" si="11"/>
        <v>0</v>
      </c>
      <c r="Q29" s="206">
        <f t="shared" si="11"/>
        <v>0</v>
      </c>
      <c r="R29" s="206">
        <f t="shared" si="11"/>
        <v>0</v>
      </c>
      <c r="S29" s="206">
        <f t="shared" si="11"/>
        <v>0</v>
      </c>
      <c r="T29" s="206">
        <f t="shared" si="11"/>
        <v>0</v>
      </c>
      <c r="U29" s="206">
        <f t="shared" si="11"/>
        <v>0</v>
      </c>
      <c r="V29" s="206">
        <f t="shared" si="11"/>
        <v>0</v>
      </c>
      <c r="W29" s="206">
        <f t="shared" si="11"/>
        <v>0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2.1974204643164228</v>
      </c>
      <c r="C31" s="206">
        <v>2.1171969045571801</v>
      </c>
      <c r="D31" s="206">
        <v>2.1180567497850391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9.1769561478933781</v>
      </c>
      <c r="C32" s="206">
        <v>7.0086844368013752</v>
      </c>
      <c r="D32" s="206">
        <v>7.0120378331900248</v>
      </c>
      <c r="E32" s="206">
        <v>2.0029234737747199</v>
      </c>
      <c r="F32" s="206">
        <v>2.000257953568358</v>
      </c>
      <c r="G32" s="206">
        <v>1.9981083404987099</v>
      </c>
      <c r="H32" s="206">
        <v>0</v>
      </c>
      <c r="I32" s="206">
        <v>0</v>
      </c>
      <c r="J32" s="206">
        <v>0</v>
      </c>
      <c r="K32" s="206">
        <v>0</v>
      </c>
      <c r="L32" s="206">
        <v>0</v>
      </c>
      <c r="M32" s="206">
        <v>0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</v>
      </c>
      <c r="T32" s="206">
        <v>0</v>
      </c>
      <c r="U32" s="206">
        <v>0</v>
      </c>
      <c r="V32" s="206">
        <v>0</v>
      </c>
      <c r="W32" s="206">
        <v>0</v>
      </c>
      <c r="DA32" s="71" t="s">
        <v>132</v>
      </c>
    </row>
    <row r="33" spans="1:105" ht="12" customHeight="1" x14ac:dyDescent="0.25">
      <c r="A33" s="18" t="s">
        <v>70</v>
      </c>
      <c r="B33" s="206">
        <v>121.3904557179708</v>
      </c>
      <c r="C33" s="206">
        <v>79.271109200343929</v>
      </c>
      <c r="D33" s="206">
        <v>88.117626827171108</v>
      </c>
      <c r="E33" s="206">
        <v>92.134135855545992</v>
      </c>
      <c r="F33" s="206">
        <v>126.10120378331899</v>
      </c>
      <c r="G33" s="206">
        <v>95.736285468615648</v>
      </c>
      <c r="H33" s="206">
        <v>43.538950988822009</v>
      </c>
      <c r="I33" s="206">
        <v>51.387274290627687</v>
      </c>
      <c r="J33" s="206">
        <v>34.144453998280312</v>
      </c>
      <c r="K33" s="206">
        <v>18.015219260533101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790.54883920894235</v>
      </c>
      <c r="C35" s="206">
        <f t="shared" si="12"/>
        <v>879.18452278589871</v>
      </c>
      <c r="D35" s="206">
        <f t="shared" si="12"/>
        <v>736.50283748925176</v>
      </c>
      <c r="E35" s="206">
        <f t="shared" si="12"/>
        <v>756.76646603611357</v>
      </c>
      <c r="F35" s="206">
        <f t="shared" si="12"/>
        <v>774.36466036113484</v>
      </c>
      <c r="G35" s="206">
        <f t="shared" si="12"/>
        <v>713.3562338779019</v>
      </c>
      <c r="H35" s="206">
        <f t="shared" si="12"/>
        <v>717.57188306104888</v>
      </c>
      <c r="I35" s="206">
        <f t="shared" si="12"/>
        <v>675.62811693895105</v>
      </c>
      <c r="J35" s="206">
        <f t="shared" si="12"/>
        <v>761.26165090283735</v>
      </c>
      <c r="K35" s="206">
        <f t="shared" si="12"/>
        <v>573.80103181427341</v>
      </c>
      <c r="L35" s="206">
        <f t="shared" si="12"/>
        <v>574.09234737747204</v>
      </c>
      <c r="M35" s="206">
        <f t="shared" si="12"/>
        <v>562.56328460877035</v>
      </c>
      <c r="N35" s="206">
        <f t="shared" si="12"/>
        <v>502.00868443680127</v>
      </c>
      <c r="O35" s="206">
        <f t="shared" si="12"/>
        <v>495.04393809114356</v>
      </c>
      <c r="P35" s="206">
        <f t="shared" si="12"/>
        <v>491.43740326741181</v>
      </c>
      <c r="Q35" s="206">
        <f t="shared" si="12"/>
        <v>472.20318142734311</v>
      </c>
      <c r="R35" s="206">
        <f t="shared" si="12"/>
        <v>466.15872742906271</v>
      </c>
      <c r="S35" s="206">
        <f t="shared" si="12"/>
        <v>437.85726569217542</v>
      </c>
      <c r="T35" s="206">
        <f t="shared" si="12"/>
        <v>484.9160791057609</v>
      </c>
      <c r="U35" s="206">
        <f t="shared" si="12"/>
        <v>407.71212381771278</v>
      </c>
      <c r="V35" s="206">
        <f t="shared" si="12"/>
        <v>403.51006018916581</v>
      </c>
      <c r="W35" s="206">
        <f t="shared" si="12"/>
        <v>487.19501289767845</v>
      </c>
      <c r="DA35" s="71"/>
    </row>
    <row r="36" spans="1:105" ht="12" customHeight="1" x14ac:dyDescent="0.25">
      <c r="A36" s="18" t="s">
        <v>72</v>
      </c>
      <c r="B36" s="206">
        <v>222.3774720550301</v>
      </c>
      <c r="C36" s="206">
        <v>259.09286328460882</v>
      </c>
      <c r="D36" s="206">
        <v>273.02235597592431</v>
      </c>
      <c r="E36" s="206">
        <v>264.07996560619091</v>
      </c>
      <c r="F36" s="206">
        <v>293.4651762682717</v>
      </c>
      <c r="G36" s="206">
        <v>277.36457437661221</v>
      </c>
      <c r="H36" s="206">
        <v>283.83490971625099</v>
      </c>
      <c r="I36" s="206">
        <v>283.96388650042991</v>
      </c>
      <c r="J36" s="206">
        <v>278.6973344797936</v>
      </c>
      <c r="K36" s="206">
        <v>239.89681857265691</v>
      </c>
      <c r="L36" s="206">
        <v>284.82373172828892</v>
      </c>
      <c r="M36" s="206">
        <v>265.58469475494411</v>
      </c>
      <c r="N36" s="206">
        <v>208.70593293207219</v>
      </c>
      <c r="O36" s="206">
        <v>218.63714531384349</v>
      </c>
      <c r="P36" s="206">
        <v>201.0963026655202</v>
      </c>
      <c r="Q36" s="206">
        <v>195.2278589853826</v>
      </c>
      <c r="R36" s="206">
        <v>196.15279449699051</v>
      </c>
      <c r="S36" s="206">
        <v>191.61650902837491</v>
      </c>
      <c r="T36" s="206">
        <v>199.98572656921749</v>
      </c>
      <c r="U36" s="206">
        <v>172.98624247635419</v>
      </c>
      <c r="V36" s="206">
        <v>165.80816852966461</v>
      </c>
      <c r="W36" s="206">
        <v>207.45726569217541</v>
      </c>
      <c r="DA36" s="71" t="s">
        <v>135</v>
      </c>
    </row>
    <row r="37" spans="1:105" ht="12" customHeight="1" x14ac:dyDescent="0.25">
      <c r="A37" s="18" t="s">
        <v>36</v>
      </c>
      <c r="B37" s="206">
        <v>568.17136715391223</v>
      </c>
      <c r="C37" s="206">
        <v>620.09165950128988</v>
      </c>
      <c r="D37" s="206">
        <v>463.4804815133275</v>
      </c>
      <c r="E37" s="206">
        <v>492.6865004299226</v>
      </c>
      <c r="F37" s="206">
        <v>480.89948409286319</v>
      </c>
      <c r="G37" s="206">
        <v>435.99165950128969</v>
      </c>
      <c r="H37" s="206">
        <v>433.73697334479789</v>
      </c>
      <c r="I37" s="206">
        <v>391.66423043852109</v>
      </c>
      <c r="J37" s="206">
        <v>482.56431642304381</v>
      </c>
      <c r="K37" s="206">
        <v>333.9042132416165</v>
      </c>
      <c r="L37" s="206">
        <v>289.26861564918312</v>
      </c>
      <c r="M37" s="206">
        <v>296.97858985382629</v>
      </c>
      <c r="N37" s="206">
        <v>293.30275150472909</v>
      </c>
      <c r="O37" s="206">
        <v>276.4067927773001</v>
      </c>
      <c r="P37" s="206">
        <v>290.34110060189158</v>
      </c>
      <c r="Q37" s="206">
        <v>276.97532244196049</v>
      </c>
      <c r="R37" s="206">
        <v>270.0059329320722</v>
      </c>
      <c r="S37" s="206">
        <v>246.24075666380051</v>
      </c>
      <c r="T37" s="206">
        <v>284.93035253654341</v>
      </c>
      <c r="U37" s="206">
        <v>234.72588134135859</v>
      </c>
      <c r="V37" s="206">
        <v>237.7018916595012</v>
      </c>
      <c r="W37" s="206">
        <v>279.73774720550301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0.34305698796132339</v>
      </c>
      <c r="C38" s="206">
        <f t="shared" si="13"/>
        <v>0.47134240172121056</v>
      </c>
      <c r="D38" s="206">
        <f t="shared" si="13"/>
        <v>0.3655436637007054</v>
      </c>
      <c r="E38" s="206">
        <f t="shared" si="13"/>
        <v>0.17563766684294529</v>
      </c>
      <c r="F38" s="206">
        <f t="shared" si="13"/>
        <v>0.55351540382053566</v>
      </c>
      <c r="G38" s="206">
        <f t="shared" si="13"/>
        <v>0.52205423447370625</v>
      </c>
      <c r="H38" s="206">
        <f t="shared" si="13"/>
        <v>0.64526999556895737</v>
      </c>
      <c r="I38" s="206">
        <f t="shared" si="13"/>
        <v>0.353734770526137</v>
      </c>
      <c r="J38" s="206">
        <f t="shared" si="13"/>
        <v>0.53496966537190138</v>
      </c>
      <c r="K38" s="206">
        <f t="shared" si="13"/>
        <v>0.57318241869742692</v>
      </c>
      <c r="L38" s="206">
        <f t="shared" si="13"/>
        <v>0.6544876138944461</v>
      </c>
      <c r="M38" s="206">
        <f t="shared" si="13"/>
        <v>1.3533387371875134</v>
      </c>
      <c r="N38" s="206">
        <f t="shared" si="13"/>
        <v>1.818914356863317</v>
      </c>
      <c r="O38" s="206">
        <f t="shared" si="13"/>
        <v>1.7079773698393867</v>
      </c>
      <c r="P38" s="206">
        <f t="shared" si="13"/>
        <v>1.6586068533421279</v>
      </c>
      <c r="Q38" s="206">
        <f t="shared" si="13"/>
        <v>1.4989468700723716</v>
      </c>
      <c r="R38" s="206">
        <f t="shared" si="13"/>
        <v>1.7318215293768147</v>
      </c>
      <c r="S38" s="206">
        <f t="shared" si="13"/>
        <v>1.9223654518270652</v>
      </c>
      <c r="T38" s="206">
        <f t="shared" si="13"/>
        <v>2.3345221344442182</v>
      </c>
      <c r="U38" s="206">
        <f t="shared" si="13"/>
        <v>2.4420014409389235</v>
      </c>
      <c r="V38" s="206">
        <f t="shared" si="13"/>
        <v>2.9675202447430986</v>
      </c>
      <c r="W38" s="206">
        <f t="shared" si="13"/>
        <v>3.6021880481069646</v>
      </c>
      <c r="DA38" s="71"/>
    </row>
    <row r="39" spans="1:105" ht="12" customHeight="1" x14ac:dyDescent="0.25">
      <c r="A39" s="18" t="s">
        <v>73</v>
      </c>
      <c r="B39" s="206">
        <v>0.31049011177987962</v>
      </c>
      <c r="C39" s="206">
        <v>0.40610490111779868</v>
      </c>
      <c r="D39" s="206">
        <v>0.23886500429922611</v>
      </c>
      <c r="E39" s="206">
        <v>0</v>
      </c>
      <c r="F39" s="206">
        <v>0.31049011177987962</v>
      </c>
      <c r="G39" s="206">
        <v>0.2149613069647463</v>
      </c>
      <c r="H39" s="206">
        <v>0.23886500429922611</v>
      </c>
      <c r="I39" s="206">
        <v>0.26276870163370591</v>
      </c>
      <c r="J39" s="206">
        <v>0.35829750644883918</v>
      </c>
      <c r="K39" s="206">
        <v>0.23886500429922611</v>
      </c>
      <c r="L39" s="206">
        <v>0.2149613069647463</v>
      </c>
      <c r="M39" s="206">
        <v>0.62098022355975935</v>
      </c>
      <c r="N39" s="206">
        <v>0.93155631986242471</v>
      </c>
      <c r="O39" s="206">
        <v>0.5493551160791057</v>
      </c>
      <c r="P39" s="206">
        <v>0.40601891659501288</v>
      </c>
      <c r="Q39" s="206">
        <v>7.1625107480653469E-2</v>
      </c>
      <c r="R39" s="206">
        <v>2.3903697334479789E-2</v>
      </c>
      <c r="S39" s="206">
        <v>1.6766981943250211E-2</v>
      </c>
      <c r="T39" s="206">
        <v>1.1779879621668101E-2</v>
      </c>
      <c r="U39" s="206">
        <v>1.238177128116939E-2</v>
      </c>
      <c r="V39" s="206">
        <v>8.6844368013757525E-3</v>
      </c>
      <c r="W39" s="206">
        <v>2.0550300945829748E-2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3.2566876181443778E-2</v>
      </c>
      <c r="C44" s="206">
        <v>6.5237500603411908E-2</v>
      </c>
      <c r="D44" s="206">
        <v>0.12667865940147929</v>
      </c>
      <c r="E44" s="206">
        <v>0.17563766684294529</v>
      </c>
      <c r="F44" s="206">
        <v>0.24302529204065609</v>
      </c>
      <c r="G44" s="206">
        <v>0.30709292750896</v>
      </c>
      <c r="H44" s="206">
        <v>0.40640499126973129</v>
      </c>
      <c r="I44" s="206">
        <v>9.0966068892431085E-2</v>
      </c>
      <c r="J44" s="206">
        <v>0.17667215892306221</v>
      </c>
      <c r="K44" s="206">
        <v>0.33431741439820079</v>
      </c>
      <c r="L44" s="206">
        <v>0.43952630692969979</v>
      </c>
      <c r="M44" s="206">
        <v>0.73235851362775406</v>
      </c>
      <c r="N44" s="206">
        <v>0.88735803700089222</v>
      </c>
      <c r="O44" s="206">
        <v>1.1586222537602811</v>
      </c>
      <c r="P44" s="206">
        <v>1.2525879367471151</v>
      </c>
      <c r="Q44" s="206">
        <v>1.4273217625917181</v>
      </c>
      <c r="R44" s="206">
        <v>1.7079178320423349</v>
      </c>
      <c r="S44" s="206">
        <v>1.9055984698838151</v>
      </c>
      <c r="T44" s="206">
        <v>2.32274225482255</v>
      </c>
      <c r="U44" s="206">
        <v>2.4296196696577539</v>
      </c>
      <c r="V44" s="206">
        <v>2.958835807941723</v>
      </c>
      <c r="W44" s="206">
        <v>3.5816377471611349</v>
      </c>
      <c r="DA44" s="71" t="s">
        <v>142</v>
      </c>
    </row>
    <row r="45" spans="1:105" ht="12" customHeight="1" x14ac:dyDescent="0.25">
      <c r="A45" s="14" t="s">
        <v>79</v>
      </c>
      <c r="B45" s="206">
        <v>115.2431642304385</v>
      </c>
      <c r="C45" s="206">
        <v>98.834393809114346</v>
      </c>
      <c r="D45" s="206">
        <v>97.855202063628539</v>
      </c>
      <c r="E45" s="206">
        <v>92.075064488392087</v>
      </c>
      <c r="F45" s="206">
        <v>103.1336199484093</v>
      </c>
      <c r="G45" s="206">
        <v>73.325709372312986</v>
      </c>
      <c r="H45" s="206">
        <v>72.537489251934645</v>
      </c>
      <c r="I45" s="206">
        <v>59.878675838349103</v>
      </c>
      <c r="J45" s="206">
        <v>52.880481513327602</v>
      </c>
      <c r="K45" s="206">
        <v>47.601977644024068</v>
      </c>
      <c r="L45" s="206">
        <v>87.513155631986237</v>
      </c>
      <c r="M45" s="206">
        <v>123.913241616509</v>
      </c>
      <c r="N45" s="206">
        <v>124.3431642304385</v>
      </c>
      <c r="O45" s="206">
        <v>100.7929492691316</v>
      </c>
      <c r="P45" s="206">
        <v>75.093121238177119</v>
      </c>
      <c r="Q45" s="206">
        <v>68.501031814273432</v>
      </c>
      <c r="R45" s="206">
        <v>72.059845227858986</v>
      </c>
      <c r="S45" s="206">
        <v>78.052450558899395</v>
      </c>
      <c r="T45" s="206">
        <v>70.057179707652622</v>
      </c>
      <c r="U45" s="206">
        <v>73.880137575236446</v>
      </c>
      <c r="V45" s="206">
        <v>64.91908856405847</v>
      </c>
      <c r="W45" s="206">
        <v>66.878245915735164</v>
      </c>
      <c r="DA45" s="71" t="s">
        <v>143</v>
      </c>
    </row>
    <row r="46" spans="1:105" ht="12" customHeight="1" x14ac:dyDescent="0.25">
      <c r="A46" s="21" t="s">
        <v>38</v>
      </c>
      <c r="B46" s="209">
        <v>258.03955288048149</v>
      </c>
      <c r="C46" s="209">
        <v>249.87102321582111</v>
      </c>
      <c r="D46" s="209">
        <v>322.52794496990538</v>
      </c>
      <c r="E46" s="209">
        <v>303.52536543422178</v>
      </c>
      <c r="F46" s="209">
        <v>306.10490111779882</v>
      </c>
      <c r="G46" s="209">
        <v>295.70077386070511</v>
      </c>
      <c r="H46" s="209">
        <v>291.40154772141011</v>
      </c>
      <c r="I46" s="209">
        <v>269.8194325021496</v>
      </c>
      <c r="J46" s="209">
        <v>271.10920034393808</v>
      </c>
      <c r="K46" s="209">
        <v>267.15391229578682</v>
      </c>
      <c r="L46" s="209">
        <v>218.14273430782461</v>
      </c>
      <c r="M46" s="209">
        <v>224.50558899398109</v>
      </c>
      <c r="N46" s="209">
        <v>197.42046431642299</v>
      </c>
      <c r="O46" s="209">
        <v>197.76440240756659</v>
      </c>
      <c r="P46" s="209">
        <v>202.40756663800511</v>
      </c>
      <c r="Q46" s="209">
        <v>201.71969045571799</v>
      </c>
      <c r="R46" s="209">
        <v>204.1272570937231</v>
      </c>
      <c r="S46" s="209">
        <v>199.18151332760101</v>
      </c>
      <c r="T46" s="209">
        <v>202.70197764402411</v>
      </c>
      <c r="U46" s="209">
        <v>192.28564058469479</v>
      </c>
      <c r="V46" s="209">
        <v>184.67179707652619</v>
      </c>
      <c r="W46" s="209">
        <v>200.75726569217539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2155.2444327403255</v>
      </c>
      <c r="C47" s="212">
        <f t="shared" si="14"/>
        <v>2336.617172152366</v>
      </c>
      <c r="D47" s="212">
        <f t="shared" si="14"/>
        <v>2130.5492925888948</v>
      </c>
      <c r="E47" s="212">
        <f t="shared" si="14"/>
        <v>1949.0359128173147</v>
      </c>
      <c r="F47" s="212">
        <f t="shared" si="14"/>
        <v>2015.7328791183518</v>
      </c>
      <c r="G47" s="212">
        <f t="shared" si="14"/>
        <v>1999.9019338561413</v>
      </c>
      <c r="H47" s="212">
        <f t="shared" si="14"/>
        <v>1915.086714535551</v>
      </c>
      <c r="I47" s="212">
        <f t="shared" si="14"/>
        <v>1824.9741131024271</v>
      </c>
      <c r="J47" s="212">
        <f t="shared" si="14"/>
        <v>1738.830670439233</v>
      </c>
      <c r="K47" s="212">
        <f t="shared" si="14"/>
        <v>1545.1121334075197</v>
      </c>
      <c r="L47" s="212">
        <f t="shared" si="14"/>
        <v>1193.4094317239558</v>
      </c>
      <c r="M47" s="212">
        <f t="shared" si="14"/>
        <v>1243.0700197346084</v>
      </c>
      <c r="N47" s="212">
        <f t="shared" si="14"/>
        <v>1170.853050212409</v>
      </c>
      <c r="O47" s="212">
        <f t="shared" si="14"/>
        <v>1132.0769369571142</v>
      </c>
      <c r="P47" s="212">
        <f t="shared" si="14"/>
        <v>1043.4009112385527</v>
      </c>
      <c r="Q47" s="212">
        <f t="shared" si="14"/>
        <v>1009.0379838434174</v>
      </c>
      <c r="R47" s="212">
        <f t="shared" si="14"/>
        <v>986.38392815018483</v>
      </c>
      <c r="S47" s="212">
        <f t="shared" si="14"/>
        <v>1023.1830705249138</v>
      </c>
      <c r="T47" s="212">
        <f t="shared" si="14"/>
        <v>1038.9330603975573</v>
      </c>
      <c r="U47" s="212">
        <f t="shared" si="14"/>
        <v>912.67863084764588</v>
      </c>
      <c r="V47" s="212">
        <f t="shared" si="14"/>
        <v>933.7381135379502</v>
      </c>
      <c r="W47" s="212">
        <f t="shared" si="14"/>
        <v>1042.9193849526641</v>
      </c>
      <c r="DA47" s="109"/>
    </row>
    <row r="48" spans="1:105" ht="12" customHeight="1" x14ac:dyDescent="0.25">
      <c r="A48" s="51" t="s">
        <v>41</v>
      </c>
      <c r="B48" s="243">
        <f>ISI_fec!B5</f>
        <v>2075.9522535362562</v>
      </c>
      <c r="C48" s="243">
        <f>ISI_fec!C5</f>
        <v>2245.316892112075</v>
      </c>
      <c r="D48" s="243">
        <f>ISI_fec!D5</f>
        <v>2053.81876775411</v>
      </c>
      <c r="E48" s="243">
        <f>ISI_fec!E5</f>
        <v>1887.931989194755</v>
      </c>
      <c r="F48" s="243">
        <f>ISI_fec!F5</f>
        <v>1946.5481483650069</v>
      </c>
      <c r="G48" s="243">
        <f>ISI_fec!G5</f>
        <v>1919.3067179574441</v>
      </c>
      <c r="H48" s="243">
        <f>ISI_fec!H5</f>
        <v>1839.9311163966061</v>
      </c>
      <c r="I48" s="243">
        <f>ISI_fec!I5</f>
        <v>1743.2199514566821</v>
      </c>
      <c r="J48" s="243">
        <f>ISI_fec!J5</f>
        <v>1657.966849317394</v>
      </c>
      <c r="K48" s="243">
        <f>ISI_fec!K5</f>
        <v>1495.0070151101941</v>
      </c>
      <c r="L48" s="243">
        <f>ISI_fec!L5</f>
        <v>1146.078144230054</v>
      </c>
      <c r="M48" s="243">
        <f>ISI_fec!M5</f>
        <v>1192.7374801403921</v>
      </c>
      <c r="N48" s="243">
        <f>ISI_fec!N5</f>
        <v>1128.914552735715</v>
      </c>
      <c r="O48" s="243">
        <f>ISI_fec!O5</f>
        <v>1092.1940046790501</v>
      </c>
      <c r="P48" s="243">
        <f>ISI_fec!P5</f>
        <v>1008.082812617143</v>
      </c>
      <c r="Q48" s="243">
        <f>ISI_fec!Q5</f>
        <v>973.45287038256151</v>
      </c>
      <c r="R48" s="243">
        <f>ISI_fec!R5</f>
        <v>958.02147392340328</v>
      </c>
      <c r="S48" s="243">
        <f>ISI_fec!S5</f>
        <v>996.28232343929903</v>
      </c>
      <c r="T48" s="243">
        <f>ISI_fec!T5</f>
        <v>1012.99967501635</v>
      </c>
      <c r="U48" s="243">
        <f>ISI_fec!U5</f>
        <v>888.49503009438286</v>
      </c>
      <c r="V48" s="243">
        <f>ISI_fec!V5</f>
        <v>912.3185270843677</v>
      </c>
      <c r="W48" s="243">
        <f>ISI_fec!W5</f>
        <v>1019.236307687431</v>
      </c>
      <c r="DA48" s="83"/>
    </row>
    <row r="49" spans="1:105" ht="12" customHeight="1" x14ac:dyDescent="0.25">
      <c r="A49" s="52" t="s">
        <v>42</v>
      </c>
      <c r="B49" s="244">
        <f>ISI_fec!B54</f>
        <v>79.292179204069072</v>
      </c>
      <c r="C49" s="244">
        <f>ISI_fec!C54</f>
        <v>91.300280040290929</v>
      </c>
      <c r="D49" s="244">
        <f>ISI_fec!D54</f>
        <v>76.730524834784745</v>
      </c>
      <c r="E49" s="244">
        <f>ISI_fec!E54</f>
        <v>61.103923622559797</v>
      </c>
      <c r="F49" s="244">
        <f>ISI_fec!F54</f>
        <v>69.18473075334488</v>
      </c>
      <c r="G49" s="244">
        <f>ISI_fec!G54</f>
        <v>80.595215898697305</v>
      </c>
      <c r="H49" s="244">
        <f>ISI_fec!H54</f>
        <v>75.155598138944924</v>
      </c>
      <c r="I49" s="244">
        <f>ISI_fec!I54</f>
        <v>81.754161645744873</v>
      </c>
      <c r="J49" s="244">
        <f>ISI_fec!J54</f>
        <v>80.86382112183891</v>
      </c>
      <c r="K49" s="244">
        <f>ISI_fec!K54</f>
        <v>50.10511829732549</v>
      </c>
      <c r="L49" s="244">
        <f>ISI_fec!L54</f>
        <v>47.331287493901698</v>
      </c>
      <c r="M49" s="244">
        <f>ISI_fec!M54</f>
        <v>50.332539594216307</v>
      </c>
      <c r="N49" s="244">
        <f>ISI_fec!N54</f>
        <v>41.938497476693897</v>
      </c>
      <c r="O49" s="244">
        <f>ISI_fec!O54</f>
        <v>39.882932278064118</v>
      </c>
      <c r="P49" s="244">
        <f>ISI_fec!P54</f>
        <v>35.318098621409703</v>
      </c>
      <c r="Q49" s="244">
        <f>ISI_fec!Q54</f>
        <v>35.585113460855887</v>
      </c>
      <c r="R49" s="244">
        <f>ISI_fec!R54</f>
        <v>28.362454226781558</v>
      </c>
      <c r="S49" s="244">
        <f>ISI_fec!S54</f>
        <v>26.900747085614729</v>
      </c>
      <c r="T49" s="244">
        <f>ISI_fec!T54</f>
        <v>25.933385381207241</v>
      </c>
      <c r="U49" s="244">
        <f>ISI_fec!U54</f>
        <v>24.18360075326299</v>
      </c>
      <c r="V49" s="244">
        <f>ISI_fec!V54</f>
        <v>21.41958645358255</v>
      </c>
      <c r="W49" s="244">
        <f>ISI_fec!W54</f>
        <v>23.683077265233081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15960.102764198098</v>
      </c>
      <c r="C51" s="205">
        <f t="shared" si="15"/>
        <v>16470.424101890691</v>
      </c>
      <c r="D51" s="205">
        <f t="shared" si="15"/>
        <v>15341.948969379551</v>
      </c>
      <c r="E51" s="205">
        <f t="shared" si="15"/>
        <v>15481.614919169704</v>
      </c>
      <c r="F51" s="205">
        <f t="shared" si="15"/>
        <v>15895.560914208123</v>
      </c>
      <c r="G51" s="205">
        <f t="shared" si="15"/>
        <v>14704.372656352967</v>
      </c>
      <c r="H51" s="205">
        <f t="shared" si="15"/>
        <v>15374.704779851076</v>
      </c>
      <c r="I51" s="205">
        <f t="shared" si="15"/>
        <v>15248.556666891109</v>
      </c>
      <c r="J51" s="205">
        <f t="shared" si="15"/>
        <v>14481.170796363582</v>
      </c>
      <c r="K51" s="205">
        <f t="shared" si="15"/>
        <v>11651.25537884708</v>
      </c>
      <c r="L51" s="205">
        <f t="shared" si="15"/>
        <v>10626.417727189862</v>
      </c>
      <c r="M51" s="205">
        <f t="shared" si="15"/>
        <v>10543.032566910868</v>
      </c>
      <c r="N51" s="205">
        <f t="shared" si="15"/>
        <v>10205.538090647469</v>
      </c>
      <c r="O51" s="205">
        <f t="shared" si="15"/>
        <v>10245.015680338925</v>
      </c>
      <c r="P51" s="205">
        <f t="shared" si="15"/>
        <v>10251.463826616155</v>
      </c>
      <c r="Q51" s="205">
        <f t="shared" si="15"/>
        <v>9841.3659932251194</v>
      </c>
      <c r="R51" s="205">
        <f t="shared" si="15"/>
        <v>10035.334649913584</v>
      </c>
      <c r="S51" s="205">
        <f t="shared" si="15"/>
        <v>9361.5583076994899</v>
      </c>
      <c r="T51" s="205">
        <f t="shared" si="15"/>
        <v>9999.7622107868938</v>
      </c>
      <c r="U51" s="205">
        <f t="shared" si="15"/>
        <v>8779.2326531524886</v>
      </c>
      <c r="V51" s="205">
        <f t="shared" si="15"/>
        <v>8887.4064658860316</v>
      </c>
      <c r="W51" s="205">
        <f t="shared" si="15"/>
        <v>9978.3201167759416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8543.9121546014194</v>
      </c>
      <c r="C52" s="215">
        <f>(ISI_emi!C5-ISI_emi!C52)+(ISI_emi!C54-ISI_emi!C96)</f>
        <v>9482.3872710129199</v>
      </c>
      <c r="D52" s="215">
        <f>(ISI_emi!D5-ISI_emi!D52)+(ISI_emi!D54-ISI_emi!D96)</f>
        <v>8103.9245290807976</v>
      </c>
      <c r="E52" s="215">
        <f>(ISI_emi!E5-ISI_emi!E52)+(ISI_emi!E54-ISI_emi!E96)</f>
        <v>7605.4747605027169</v>
      </c>
      <c r="F52" s="215">
        <f>(ISI_emi!F5-ISI_emi!F52)+(ISI_emi!F54-ISI_emi!F96)</f>
        <v>7673.7815415912291</v>
      </c>
      <c r="G52" s="215">
        <f>(ISI_emi!G5-ISI_emi!G52)+(ISI_emi!G54-ISI_emi!G96)</f>
        <v>7644.1653616426765</v>
      </c>
      <c r="H52" s="215">
        <f>(ISI_emi!H5-ISI_emi!H52)+(ISI_emi!H54-ISI_emi!H96)</f>
        <v>7381.131418511337</v>
      </c>
      <c r="I52" s="215">
        <f>(ISI_emi!I5-ISI_emi!I52)+(ISI_emi!I54-ISI_emi!I96)</f>
        <v>6959.7150662385648</v>
      </c>
      <c r="J52" s="215">
        <f>(ISI_emi!J5-ISI_emi!J52)+(ISI_emi!J54-ISI_emi!J96)</f>
        <v>6750.6711350224869</v>
      </c>
      <c r="K52" s="215">
        <f>(ISI_emi!K5-ISI_emi!K52)+(ISI_emi!K54-ISI_emi!K96)</f>
        <v>5703.6400755950872</v>
      </c>
      <c r="L52" s="215">
        <f>(ISI_emi!L5-ISI_emi!L52)+(ISI_emi!L54-ISI_emi!L96)</f>
        <v>4035.958413661022</v>
      </c>
      <c r="M52" s="215">
        <f>(ISI_emi!M5-ISI_emi!M52)+(ISI_emi!M54-ISI_emi!M96)</f>
        <v>4000.8869491678456</v>
      </c>
      <c r="N52" s="215">
        <f>(ISI_emi!N5-ISI_emi!N52)+(ISI_emi!N54-ISI_emi!N96)</f>
        <v>3830.5630851826595</v>
      </c>
      <c r="O52" s="215">
        <f>(ISI_emi!O5-ISI_emi!O52)+(ISI_emi!O54-ISI_emi!O96)</f>
        <v>3681.8210433704126</v>
      </c>
      <c r="P52" s="215">
        <f>(ISI_emi!P5-ISI_emi!P52)+(ISI_emi!P54-ISI_emi!P96)</f>
        <v>3505.6387077772947</v>
      </c>
      <c r="Q52" s="215">
        <f>(ISI_emi!Q5-ISI_emi!Q52)+(ISI_emi!Q54-ISI_emi!Q96)</f>
        <v>3369.4313467307893</v>
      </c>
      <c r="R52" s="215">
        <f>(ISI_emi!R5-ISI_emi!R52)+(ISI_emi!R54-ISI_emi!R96)</f>
        <v>3300.5589164925059</v>
      </c>
      <c r="S52" s="215">
        <f>(ISI_emi!S5-ISI_emi!S52)+(ISI_emi!S54-ISI_emi!S96)</f>
        <v>3372.1491574111228</v>
      </c>
      <c r="T52" s="215">
        <f>(ISI_emi!T5-ISI_emi!T52)+(ISI_emi!T54-ISI_emi!T96)</f>
        <v>3559.7242873890823</v>
      </c>
      <c r="U52" s="215">
        <f>(ISI_emi!U5-ISI_emi!U52)+(ISI_emi!U54-ISI_emi!U96)</f>
        <v>2965.4816519673032</v>
      </c>
      <c r="V52" s="215">
        <f>(ISI_emi!V5-ISI_emi!V52)+(ISI_emi!V54-ISI_emi!V96)</f>
        <v>3114.6279841196806</v>
      </c>
      <c r="W52" s="215">
        <f>(ISI_emi!W5-ISI_emi!W52)+(ISI_emi!W54-ISI_emi!W96)</f>
        <v>3557.8863348948262</v>
      </c>
      <c r="DA52" s="85"/>
    </row>
    <row r="53" spans="1:105" ht="12" customHeight="1" x14ac:dyDescent="0.25">
      <c r="A53" s="14" t="s">
        <v>147</v>
      </c>
      <c r="B53" s="206">
        <f>ISI_emi!B52+ISI_emi!B96</f>
        <v>7416.1906095966797</v>
      </c>
      <c r="C53" s="206">
        <f>ISI_emi!C52+ISI_emi!C96</f>
        <v>6988.0368308777706</v>
      </c>
      <c r="D53" s="206">
        <f>ISI_emi!D52+ISI_emi!D96</f>
        <v>7238.0244402987528</v>
      </c>
      <c r="E53" s="206">
        <f>ISI_emi!E52+ISI_emi!E96</f>
        <v>7876.1401586669863</v>
      </c>
      <c r="F53" s="206">
        <f>ISI_emi!F52+ISI_emi!F96</f>
        <v>8221.7793726168929</v>
      </c>
      <c r="G53" s="206">
        <f>ISI_emi!G52+ISI_emi!G96</f>
        <v>7060.2072947102915</v>
      </c>
      <c r="H53" s="206">
        <f>ISI_emi!H52+ISI_emi!H96</f>
        <v>7993.5733613397397</v>
      </c>
      <c r="I53" s="206">
        <f>ISI_emi!I52+ISI_emi!I96</f>
        <v>8288.841600652544</v>
      </c>
      <c r="J53" s="206">
        <f>ISI_emi!J52+ISI_emi!J96</f>
        <v>7730.4996613410958</v>
      </c>
      <c r="K53" s="206">
        <f>ISI_emi!K52+ISI_emi!K96</f>
        <v>5947.6153032519915</v>
      </c>
      <c r="L53" s="206">
        <f>ISI_emi!L52+ISI_emi!L96</f>
        <v>6590.4593135288414</v>
      </c>
      <c r="M53" s="206">
        <f>ISI_emi!M52+ISI_emi!M96</f>
        <v>6542.1456177430218</v>
      </c>
      <c r="N53" s="206">
        <f>ISI_emi!N52+ISI_emi!N96</f>
        <v>6374.9750054648093</v>
      </c>
      <c r="O53" s="206">
        <f>ISI_emi!O52+ISI_emi!O96</f>
        <v>6563.194636968512</v>
      </c>
      <c r="P53" s="206">
        <f>ISI_emi!P52+ISI_emi!P96</f>
        <v>6745.8251188388604</v>
      </c>
      <c r="Q53" s="206">
        <f>ISI_emi!Q52+ISI_emi!Q96</f>
        <v>6471.9346464943301</v>
      </c>
      <c r="R53" s="206">
        <f>ISI_emi!R52+ISI_emi!R96</f>
        <v>6734.7757334210783</v>
      </c>
      <c r="S53" s="206">
        <f>ISI_emi!S52+ISI_emi!S96</f>
        <v>5989.4091502883675</v>
      </c>
      <c r="T53" s="206">
        <f>ISI_emi!T52+ISI_emi!T96</f>
        <v>6440.0379233978119</v>
      </c>
      <c r="U53" s="206">
        <f>ISI_emi!U52+ISI_emi!U96</f>
        <v>5813.7510011851846</v>
      </c>
      <c r="V53" s="206">
        <f>ISI_emi!V52+ISI_emi!V96</f>
        <v>5772.7784817663514</v>
      </c>
      <c r="W53" s="206">
        <f>ISI_emi!W52+ISI_emi!W96</f>
        <v>6420.4337818811155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15960.1027641981</v>
      </c>
      <c r="C54" s="212">
        <f t="shared" si="16"/>
        <v>16470.424101890691</v>
      </c>
      <c r="D54" s="212">
        <f t="shared" si="16"/>
        <v>15341.948969379551</v>
      </c>
      <c r="E54" s="212">
        <f t="shared" si="16"/>
        <v>15481.614919169702</v>
      </c>
      <c r="F54" s="212">
        <f t="shared" si="16"/>
        <v>15895.560914208123</v>
      </c>
      <c r="G54" s="212">
        <f t="shared" si="16"/>
        <v>14704.372656352967</v>
      </c>
      <c r="H54" s="212">
        <f t="shared" si="16"/>
        <v>15374.704779851078</v>
      </c>
      <c r="I54" s="212">
        <f t="shared" si="16"/>
        <v>15248.556666891109</v>
      </c>
      <c r="J54" s="212">
        <f t="shared" si="16"/>
        <v>14481.170796363582</v>
      </c>
      <c r="K54" s="212">
        <f t="shared" si="16"/>
        <v>11651.25537884708</v>
      </c>
      <c r="L54" s="212">
        <f t="shared" si="16"/>
        <v>10626.417727189862</v>
      </c>
      <c r="M54" s="212">
        <f t="shared" si="16"/>
        <v>10543.032566910868</v>
      </c>
      <c r="N54" s="212">
        <f t="shared" si="16"/>
        <v>10205.538090647469</v>
      </c>
      <c r="O54" s="212">
        <f t="shared" si="16"/>
        <v>10245.015680338925</v>
      </c>
      <c r="P54" s="212">
        <f t="shared" si="16"/>
        <v>10251.463826616155</v>
      </c>
      <c r="Q54" s="212">
        <f t="shared" si="16"/>
        <v>9841.3659932251194</v>
      </c>
      <c r="R54" s="212">
        <f t="shared" si="16"/>
        <v>10035.334649913584</v>
      </c>
      <c r="S54" s="212">
        <f t="shared" si="16"/>
        <v>9361.5583076994917</v>
      </c>
      <c r="T54" s="212">
        <f t="shared" si="16"/>
        <v>9999.7622107868938</v>
      </c>
      <c r="U54" s="212">
        <f t="shared" si="16"/>
        <v>8779.2326531524868</v>
      </c>
      <c r="V54" s="212">
        <f t="shared" si="16"/>
        <v>8887.4064658860316</v>
      </c>
      <c r="W54" s="212">
        <f t="shared" si="16"/>
        <v>9978.3201167759416</v>
      </c>
      <c r="DA54" s="109"/>
    </row>
    <row r="55" spans="1:105" ht="12" customHeight="1" x14ac:dyDescent="0.25">
      <c r="A55" s="51" t="s">
        <v>41</v>
      </c>
      <c r="B55" s="243">
        <f>ISI_emi!B$5</f>
        <v>15765.373920847647</v>
      </c>
      <c r="C55" s="243">
        <f>ISI_emi!C$5</f>
        <v>16240.421999435637</v>
      </c>
      <c r="D55" s="243">
        <f>ISI_emi!D$5</f>
        <v>15169.883486489323</v>
      </c>
      <c r="E55" s="243">
        <f>ISI_emi!E$5</f>
        <v>15339.680390561425</v>
      </c>
      <c r="F55" s="243">
        <f>ISI_emi!F$5</f>
        <v>15736.584846541427</v>
      </c>
      <c r="G55" s="243">
        <f>ISI_emi!G$5</f>
        <v>14518.816292593468</v>
      </c>
      <c r="H55" s="243">
        <f>ISI_emi!H$5</f>
        <v>15198.927269570086</v>
      </c>
      <c r="I55" s="243">
        <f>ISI_emi!I$5</f>
        <v>15052.857873222945</v>
      </c>
      <c r="J55" s="243">
        <f>ISI_emi!J$5</f>
        <v>14287.413477186394</v>
      </c>
      <c r="K55" s="243">
        <f>ISI_emi!K$5</f>
        <v>11542.163844944091</v>
      </c>
      <c r="L55" s="243">
        <f>ISI_emi!L$5</f>
        <v>10525.893852052826</v>
      </c>
      <c r="M55" s="243">
        <f>ISI_emi!M$5</f>
        <v>10442.354072592701</v>
      </c>
      <c r="N55" s="243">
        <f>ISI_emi!N$5</f>
        <v>10119.603158462209</v>
      </c>
      <c r="O55" s="243">
        <f>ISI_emi!O$5</f>
        <v>10162.23112388027</v>
      </c>
      <c r="P55" s="243">
        <f>ISI_emi!P$5</f>
        <v>10175.53243168792</v>
      </c>
      <c r="Q55" s="243">
        <f>ISI_emi!Q$5</f>
        <v>9765.5845501963595</v>
      </c>
      <c r="R55" s="243">
        <f>ISI_emi!R$5</f>
        <v>9974.5988477547107</v>
      </c>
      <c r="S55" s="243">
        <f>ISI_emi!S$5</f>
        <v>9306.2581741106223</v>
      </c>
      <c r="T55" s="243">
        <f>ISI_emi!T$5</f>
        <v>9944.0543851809598</v>
      </c>
      <c r="U55" s="243">
        <f>ISI_emi!U$5</f>
        <v>8729.5247602647796</v>
      </c>
      <c r="V55" s="243">
        <f>ISI_emi!V$5</f>
        <v>8842.7034281980032</v>
      </c>
      <c r="W55" s="243">
        <f>ISI_emi!W$5</f>
        <v>9927.6706293606876</v>
      </c>
      <c r="DA55" s="83"/>
    </row>
    <row r="56" spans="1:105" ht="12" customHeight="1" x14ac:dyDescent="0.25">
      <c r="A56" s="52" t="s">
        <v>42</v>
      </c>
      <c r="B56" s="244">
        <f>ISI_emi!B$54</f>
        <v>194.72884335045273</v>
      </c>
      <c r="C56" s="244">
        <f>ISI_emi!C$54</f>
        <v>230.00210245505332</v>
      </c>
      <c r="D56" s="244">
        <f>ISI_emi!D$54</f>
        <v>172.06548289022723</v>
      </c>
      <c r="E56" s="244">
        <f>ISI_emi!E$54</f>
        <v>141.9345286082775</v>
      </c>
      <c r="F56" s="244">
        <f>ISI_emi!F$54</f>
        <v>158.97606766669526</v>
      </c>
      <c r="G56" s="244">
        <f>ISI_emi!G$54</f>
        <v>185.55636375949928</v>
      </c>
      <c r="H56" s="244">
        <f>ISI_emi!H$54</f>
        <v>175.77751028099141</v>
      </c>
      <c r="I56" s="244">
        <f>ISI_emi!I$54</f>
        <v>195.69879366816326</v>
      </c>
      <c r="J56" s="244">
        <f>ISI_emi!J$54</f>
        <v>193.75731917718883</v>
      </c>
      <c r="K56" s="244">
        <f>ISI_emi!K$54</f>
        <v>109.091533902988</v>
      </c>
      <c r="L56" s="244">
        <f>ISI_emi!L$54</f>
        <v>100.5238751370365</v>
      </c>
      <c r="M56" s="244">
        <f>ISI_emi!M$54</f>
        <v>100.67849431816629</v>
      </c>
      <c r="N56" s="244">
        <f>ISI_emi!N$54</f>
        <v>85.934932185259925</v>
      </c>
      <c r="O56" s="244">
        <f>ISI_emi!O$54</f>
        <v>82.784556458654606</v>
      </c>
      <c r="P56" s="244">
        <f>ISI_emi!P$54</f>
        <v>75.931394928235903</v>
      </c>
      <c r="Q56" s="244">
        <f>ISI_emi!Q$54</f>
        <v>75.781443028760194</v>
      </c>
      <c r="R56" s="244">
        <f>ISI_emi!R$54</f>
        <v>60.735802158873611</v>
      </c>
      <c r="S56" s="244">
        <f>ISI_emi!S$54</f>
        <v>55.30013358886859</v>
      </c>
      <c r="T56" s="244">
        <f>ISI_emi!T$54</f>
        <v>55.707825605934012</v>
      </c>
      <c r="U56" s="244">
        <f>ISI_emi!U$54</f>
        <v>49.707892887707665</v>
      </c>
      <c r="V56" s="244">
        <f>ISI_emi!V$54</f>
        <v>44.703037688029312</v>
      </c>
      <c r="W56" s="244">
        <f>ISI_emi!W$54</f>
        <v>50.649487415253759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250.84847405525645</v>
      </c>
      <c r="C58" s="252">
        <f t="shared" si="17"/>
        <v>243.14208051713038</v>
      </c>
      <c r="D58" s="252">
        <f t="shared" si="17"/>
        <v>211.37414967613489</v>
      </c>
      <c r="E58" s="252">
        <f t="shared" si="17"/>
        <v>202.55432744969676</v>
      </c>
      <c r="F58" s="252">
        <f t="shared" si="17"/>
        <v>235.66786030159224</v>
      </c>
      <c r="G58" s="252">
        <f t="shared" si="17"/>
        <v>322.45403628162478</v>
      </c>
      <c r="H58" s="252">
        <f t="shared" si="17"/>
        <v>289.49079354238455</v>
      </c>
      <c r="I58" s="252">
        <f t="shared" si="17"/>
        <v>276.0466028631576</v>
      </c>
      <c r="J58" s="252">
        <f t="shared" si="17"/>
        <v>257.50231112832188</v>
      </c>
      <c r="K58" s="252">
        <f t="shared" si="17"/>
        <v>205.66766502983063</v>
      </c>
      <c r="L58" s="252">
        <f t="shared" si="17"/>
        <v>163.49369560673034</v>
      </c>
      <c r="M58" s="252">
        <f t="shared" si="17"/>
        <v>195.96242047010352</v>
      </c>
      <c r="N58" s="252">
        <f t="shared" si="17"/>
        <v>181.86761455633709</v>
      </c>
      <c r="O58" s="252">
        <f t="shared" si="17"/>
        <v>201.76941816065704</v>
      </c>
      <c r="P58" s="252">
        <f t="shared" si="17"/>
        <v>238.74189892347746</v>
      </c>
      <c r="Q58" s="252">
        <f t="shared" si="17"/>
        <v>246.63870937271767</v>
      </c>
      <c r="R58" s="252">
        <f t="shared" si="17"/>
        <v>228.06866170582393</v>
      </c>
      <c r="S58" s="252">
        <f t="shared" si="17"/>
        <v>233.3665821958121</v>
      </c>
      <c r="T58" s="252">
        <f t="shared" si="17"/>
        <v>237.92689102542221</v>
      </c>
      <c r="U58" s="252">
        <f t="shared" si="17"/>
        <v>220.76781644853381</v>
      </c>
      <c r="V58" s="252">
        <f t="shared" si="17"/>
        <v>165.80640086805619</v>
      </c>
      <c r="W58" s="252">
        <f t="shared" si="17"/>
        <v>125.57116570813456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0.34672529484239473</v>
      </c>
      <c r="C59" s="253">
        <f t="shared" si="18"/>
        <v>0.3699595514526523</v>
      </c>
      <c r="D59" s="253">
        <f t="shared" si="18"/>
        <v>0.32717134591828362</v>
      </c>
      <c r="E59" s="253">
        <f t="shared" si="18"/>
        <v>0.28732971720544265</v>
      </c>
      <c r="F59" s="253">
        <f t="shared" si="18"/>
        <v>0.28661100128058609</v>
      </c>
      <c r="G59" s="253">
        <f t="shared" si="18"/>
        <v>0.32314852810037692</v>
      </c>
      <c r="H59" s="253">
        <f t="shared" si="18"/>
        <v>0.27909417195205088</v>
      </c>
      <c r="I59" s="253">
        <f t="shared" si="18"/>
        <v>0.25853398992488341</v>
      </c>
      <c r="J59" s="253">
        <f t="shared" si="18"/>
        <v>0.27224379863884146</v>
      </c>
      <c r="K59" s="253">
        <f t="shared" si="18"/>
        <v>0.33635877524821139</v>
      </c>
      <c r="L59" s="253">
        <f t="shared" si="18"/>
        <v>0.23040553519611845</v>
      </c>
      <c r="M59" s="253">
        <f t="shared" si="18"/>
        <v>0.22264524181880499</v>
      </c>
      <c r="N59" s="253">
        <f t="shared" si="18"/>
        <v>0.23084268949366532</v>
      </c>
      <c r="O59" s="253">
        <f t="shared" si="18"/>
        <v>0.21891725257352695</v>
      </c>
      <c r="P59" s="253">
        <f t="shared" si="18"/>
        <v>0.19466271481648992</v>
      </c>
      <c r="Q59" s="253">
        <f t="shared" si="18"/>
        <v>0.19177431006009726</v>
      </c>
      <c r="R59" s="253">
        <f t="shared" si="18"/>
        <v>0.18591748743239972</v>
      </c>
      <c r="S59" s="253">
        <f t="shared" si="18"/>
        <v>0.22487253360834383</v>
      </c>
      <c r="T59" s="253">
        <f t="shared" si="18"/>
        <v>0.21361597851726921</v>
      </c>
      <c r="U59" s="253">
        <f t="shared" si="18"/>
        <v>0.20570502350497963</v>
      </c>
      <c r="V59" s="253">
        <f t="shared" si="18"/>
        <v>0.20914102108659977</v>
      </c>
      <c r="W59" s="253">
        <f t="shared" si="18"/>
        <v>0.21649337588099465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0.36464996549029621</v>
      </c>
      <c r="C60" s="254">
        <f t="shared" si="19"/>
        <v>0.3909997579647469</v>
      </c>
      <c r="D60" s="254">
        <f t="shared" si="19"/>
        <v>0.34322480095785712</v>
      </c>
      <c r="E60" s="254">
        <f t="shared" si="19"/>
        <v>0.29874393102228147</v>
      </c>
      <c r="F60" s="254">
        <f t="shared" si="19"/>
        <v>0.29908335843405071</v>
      </c>
      <c r="G60" s="254">
        <f t="shared" si="19"/>
        <v>0.34082841595827956</v>
      </c>
      <c r="H60" s="254">
        <f t="shared" si="19"/>
        <v>0.29282799457620967</v>
      </c>
      <c r="I60" s="254">
        <f t="shared" si="19"/>
        <v>0.27250564153954576</v>
      </c>
      <c r="J60" s="254">
        <f t="shared" si="19"/>
        <v>0.2879775062694363</v>
      </c>
      <c r="K60" s="254">
        <f t="shared" si="19"/>
        <v>0.35139825648760264</v>
      </c>
      <c r="L60" s="254">
        <f t="shared" si="19"/>
        <v>0.24069494861325355</v>
      </c>
      <c r="M60" s="254">
        <f t="shared" si="19"/>
        <v>0.23260286461706023</v>
      </c>
      <c r="N60" s="254">
        <f t="shared" si="19"/>
        <v>0.24014124367602496</v>
      </c>
      <c r="O60" s="254">
        <f t="shared" si="19"/>
        <v>0.2273258315284156</v>
      </c>
      <c r="P60" s="254">
        <f t="shared" si="19"/>
        <v>0.2013592254333248</v>
      </c>
      <c r="Q60" s="254">
        <f t="shared" si="19"/>
        <v>0.19859179064873225</v>
      </c>
      <c r="R60" s="254">
        <f t="shared" si="19"/>
        <v>0.19118559832435031</v>
      </c>
      <c r="S60" s="254">
        <f t="shared" si="19"/>
        <v>0.23138463819335603</v>
      </c>
      <c r="T60" s="254">
        <f t="shared" si="19"/>
        <v>0.21931184877920334</v>
      </c>
      <c r="U60" s="254">
        <f t="shared" si="19"/>
        <v>0.21140489512602106</v>
      </c>
      <c r="V60" s="254">
        <f t="shared" si="19"/>
        <v>0.21419643620909065</v>
      </c>
      <c r="W60" s="254">
        <f t="shared" si="19"/>
        <v>0.22177897911483727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0.1516102852850269</v>
      </c>
      <c r="C61" s="255">
        <f t="shared" si="20"/>
        <v>0.1592344908877181</v>
      </c>
      <c r="D61" s="255">
        <f t="shared" si="20"/>
        <v>0.14528416622603577</v>
      </c>
      <c r="E61" s="255">
        <f t="shared" si="20"/>
        <v>0.13177270048233</v>
      </c>
      <c r="F61" s="255">
        <f t="shared" si="20"/>
        <v>0.13187790358082713</v>
      </c>
      <c r="G61" s="255">
        <f t="shared" si="20"/>
        <v>0.14456489106531872</v>
      </c>
      <c r="H61" s="255">
        <f t="shared" si="20"/>
        <v>0.12991976887403461</v>
      </c>
      <c r="I61" s="255">
        <f t="shared" si="20"/>
        <v>0.12350914547465112</v>
      </c>
      <c r="J61" s="255">
        <f t="shared" si="20"/>
        <v>0.12840500308347821</v>
      </c>
      <c r="K61" s="255">
        <f t="shared" si="20"/>
        <v>0.1477194804618209</v>
      </c>
      <c r="L61" s="255">
        <f t="shared" si="20"/>
        <v>0.11321486916874776</v>
      </c>
      <c r="M61" s="255">
        <f t="shared" si="20"/>
        <v>0.11052331696877991</v>
      </c>
      <c r="N61" s="255">
        <f t="shared" si="20"/>
        <v>0.11303019495764287</v>
      </c>
      <c r="O61" s="255">
        <f t="shared" si="20"/>
        <v>0.10875462821649011</v>
      </c>
      <c r="P61" s="255">
        <f t="shared" si="20"/>
        <v>9.9865967175381959E-2</v>
      </c>
      <c r="Q61" s="255">
        <f t="shared" si="20"/>
        <v>9.8898909880565433E-2</v>
      </c>
      <c r="R61" s="255">
        <f t="shared" si="20"/>
        <v>9.6293085311080412E-2</v>
      </c>
      <c r="S61" s="255">
        <f t="shared" si="20"/>
        <v>0.11010591602555175</v>
      </c>
      <c r="T61" s="255">
        <f t="shared" si="20"/>
        <v>0.10603969276303955</v>
      </c>
      <c r="U61" s="255">
        <f t="shared" si="20"/>
        <v>0.103339888698671</v>
      </c>
      <c r="V61" s="255">
        <f t="shared" si="20"/>
        <v>0.10429601969870698</v>
      </c>
      <c r="W61" s="255">
        <f t="shared" si="20"/>
        <v>0.10687453920961511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0.17771111290519309</v>
      </c>
      <c r="C62" s="253">
        <f>IF(SUM(ISI_ued!C$5,ISI_ued!C$54)=0,"",SUM(ISI_ued!C$5,ISI_ued!C$54)/C$7)</f>
        <v>0.18977666106811936</v>
      </c>
      <c r="D62" s="253">
        <f>IF(SUM(ISI_ued!D$5,ISI_ued!D$54)=0,"",SUM(ISI_ued!D$5,ISI_ued!D$54)/D$7)</f>
        <v>0.17031302345106883</v>
      </c>
      <c r="E62" s="253">
        <f>IF(SUM(ISI_ued!E$5,ISI_ued!E$54)=0,"",SUM(ISI_ued!E$5,ISI_ued!E$54)/E$7)</f>
        <v>0.15086600592983462</v>
      </c>
      <c r="F62" s="253">
        <f>IF(SUM(ISI_ued!F$5,ISI_ued!F$54)=0,"",SUM(ISI_ued!F$5,ISI_ued!F$54)/F$7)</f>
        <v>0.14902662289323459</v>
      </c>
      <c r="G62" s="253">
        <f>IF(SUM(ISI_ued!G$5,ISI_ued!G$54)=0,"",SUM(ISI_ued!G$5,ISI_ued!G$54)/G$7)</f>
        <v>0.16776780498071397</v>
      </c>
      <c r="H62" s="253">
        <f>IF(SUM(ISI_ued!H$5,ISI_ued!H$54)=0,"",SUM(ISI_ued!H$5,ISI_ued!H$54)/H$7)</f>
        <v>0.14662289807547307</v>
      </c>
      <c r="I62" s="253">
        <f>IF(SUM(ISI_ued!I$5,ISI_ued!I$54)=0,"",SUM(ISI_ued!I$5,ISI_ued!I$54)/I$7)</f>
        <v>0.13529231826822397</v>
      </c>
      <c r="J62" s="253">
        <f>IF(SUM(ISI_ued!J$5,ISI_ued!J$54)=0,"",SUM(ISI_ued!J$5,ISI_ued!J$54)/J$7)</f>
        <v>0.14312016814977874</v>
      </c>
      <c r="K62" s="253">
        <f>IF(SUM(ISI_ued!K$5,ISI_ued!K$54)=0,"",SUM(ISI_ued!K$5,ISI_ued!K$54)/K$7)</f>
        <v>0.17792914797332079</v>
      </c>
      <c r="L62" s="253">
        <f>IF(SUM(ISI_ued!L$5,ISI_ued!L$54)=0,"",SUM(ISI_ued!L$5,ISI_ued!L$54)/L$7)</f>
        <v>0.12541902263679294</v>
      </c>
      <c r="M62" s="253">
        <f>IF(SUM(ISI_ued!M$5,ISI_ued!M$54)=0,"",SUM(ISI_ued!M$5,ISI_ued!M$54)/M$7)</f>
        <v>0.12148075833501394</v>
      </c>
      <c r="N62" s="253">
        <f>IF(SUM(ISI_ued!N$5,ISI_ued!N$54)=0,"",SUM(ISI_ued!N$5,ISI_ued!N$54)/N$7)</f>
        <v>0.12524263593809165</v>
      </c>
      <c r="O62" s="253">
        <f>IF(SUM(ISI_ued!O$5,ISI_ued!O$54)=0,"",SUM(ISI_ued!O$5,ISI_ued!O$54)/O$7)</f>
        <v>0.11842318290262789</v>
      </c>
      <c r="P62" s="253">
        <f>IF(SUM(ISI_ued!P$5,ISI_ued!P$54)=0,"",SUM(ISI_ued!P$5,ISI_ued!P$54)/P$7)</f>
        <v>0.10613361434833281</v>
      </c>
      <c r="Q62" s="253">
        <f>IF(SUM(ISI_ued!Q$5,ISI_ued!Q$54)=0,"",SUM(ISI_ued!Q$5,ISI_ued!Q$54)/Q$7)</f>
        <v>0.10492449267107865</v>
      </c>
      <c r="R62" s="253">
        <f>IF(SUM(ISI_ued!R$5,ISI_ued!R$54)=0,"",SUM(ISI_ued!R$5,ISI_ued!R$54)/R$7)</f>
        <v>0.10153052148838632</v>
      </c>
      <c r="S62" s="253">
        <f>IF(SUM(ISI_ued!S$5,ISI_ued!S$54)=0,"",SUM(ISI_ued!S$5,ISI_ued!S$54)/S$7)</f>
        <v>0.12316885278365791</v>
      </c>
      <c r="T62" s="253">
        <f>IF(SUM(ISI_ued!T$5,ISI_ued!T$54)=0,"",SUM(ISI_ued!T$5,ISI_ued!T$54)/T$7)</f>
        <v>0.11678282244668765</v>
      </c>
      <c r="U62" s="253">
        <f>IF(SUM(ISI_ued!U$5,ISI_ued!U$54)=0,"",SUM(ISI_ued!U$5,ISI_ued!U$54)/U$7)</f>
        <v>0.11299574790408197</v>
      </c>
      <c r="V62" s="253">
        <f>IF(SUM(ISI_ued!V$5,ISI_ued!V$54)=0,"",SUM(ISI_ued!V$5,ISI_ued!V$54)/V$7)</f>
        <v>0.11392460131716096</v>
      </c>
      <c r="W62" s="253">
        <f>IF(SUM(ISI_ued!W$5,ISI_ued!W$54)=0,"",SUM(ISI_ued!W$5,ISI_ued!W$54)/W$7)</f>
        <v>0.11758703060445534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0.18610427871005372</v>
      </c>
      <c r="C63" s="254">
        <f>IF(ISI_ued!C$5=0,"",ISI_ued!C$5/C$8)</f>
        <v>0.19971661648141295</v>
      </c>
      <c r="D63" s="254">
        <f>IF(ISI_ued!D$5=0,"",ISI_ued!D$5/D$8)</f>
        <v>0.17789794836029416</v>
      </c>
      <c r="E63" s="254">
        <f>IF(ISI_ued!E$5=0,"",ISI_ued!E$5/E$8)</f>
        <v>0.15629583233658817</v>
      </c>
      <c r="F63" s="254">
        <f>IF(ISI_ued!F$5=0,"",ISI_ued!F$5/F$8)</f>
        <v>0.15487101317760765</v>
      </c>
      <c r="G63" s="254">
        <f>IF(ISI_ued!G$5=0,"",ISI_ued!G$5/G$8)</f>
        <v>0.1759881036848496</v>
      </c>
      <c r="H63" s="254">
        <f>IF(ISI_ued!H$5=0,"",ISI_ued!H$5/H$8)</f>
        <v>0.15306057020841279</v>
      </c>
      <c r="I63" s="254">
        <f>IF(ISI_ued!I$5=0,"",ISI_ued!I$5/I$8)</f>
        <v>0.14167499544741732</v>
      </c>
      <c r="J63" s="254">
        <f>IF(ISI_ued!J$5=0,"",ISI_ued!J$5/J$8)</f>
        <v>0.1503581475823253</v>
      </c>
      <c r="K63" s="254">
        <f>IF(ISI_ued!K$5=0,"",ISI_ued!K$5/K$8)</f>
        <v>0.18498113022886434</v>
      </c>
      <c r="L63" s="254">
        <f>IF(ISI_ued!L$5=0,"",ISI_ued!L$5/L$8)</f>
        <v>0.13030665849487533</v>
      </c>
      <c r="M63" s="254">
        <f>IF(ISI_ued!M$5=0,"",ISI_ued!M$5/M$8)</f>
        <v>0.12621828044448305</v>
      </c>
      <c r="N63" s="254">
        <f>IF(ISI_ued!N$5=0,"",ISI_ued!N$5/N$8)</f>
        <v>0.12965184782304487</v>
      </c>
      <c r="O63" s="254">
        <f>IF(ISI_ued!O$5=0,"",ISI_ued!O$5/O$8)</f>
        <v>0.12236533429242348</v>
      </c>
      <c r="P63" s="254">
        <f>IF(ISI_ued!P$5=0,"",ISI_ued!P$5/P$8)</f>
        <v>0.10927040604594261</v>
      </c>
      <c r="Q63" s="254">
        <f>IF(ISI_ued!Q$5=0,"",ISI_ued!Q$5/Q$8)</f>
        <v>0.10812855184936908</v>
      </c>
      <c r="R63" s="254">
        <f>IF(ISI_ued!R$5=0,"",ISI_ued!R$5/R$8)</f>
        <v>0.10398552177850176</v>
      </c>
      <c r="S63" s="254">
        <f>IF(ISI_ued!S$5=0,"",ISI_ued!S$5/S$8)</f>
        <v>0.12628164310270407</v>
      </c>
      <c r="T63" s="254">
        <f>IF(ISI_ued!T$5=0,"",ISI_ued!T$5/T$8)</f>
        <v>0.11948485642852702</v>
      </c>
      <c r="U63" s="254">
        <f>IF(ISI_ued!U$5=0,"",ISI_ued!U$5/U$8)</f>
        <v>0.1157029953891883</v>
      </c>
      <c r="V63" s="254">
        <f>IF(ISI_ued!V$5=0,"",ISI_ued!V$5/V$8)</f>
        <v>0.116300395801207</v>
      </c>
      <c r="W63" s="254">
        <f>IF(ISI_ued!W$5=0,"",ISI_ued!W$5/W$8)</f>
        <v>0.12006812832532913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8.6349176142149847E-2</v>
      </c>
      <c r="C64" s="255">
        <f>IF(ISI_ued!C$54=0,"",ISI_ued!C$54/C$9)</f>
        <v>9.0224515262183863E-2</v>
      </c>
      <c r="D64" s="255">
        <f>IF(ISI_ued!D$54=0,"",ISI_ued!D$54/D$9)</f>
        <v>8.4375099401971035E-2</v>
      </c>
      <c r="E64" s="255">
        <f>IF(ISI_ued!E$54=0,"",ISI_ued!E$54/E$9)</f>
        <v>7.6866376107507642E-2</v>
      </c>
      <c r="F64" s="255">
        <f>IF(ISI_ued!F$54=0,"",ISI_ued!F$54/F$9)</f>
        <v>7.6520632105742462E-2</v>
      </c>
      <c r="G64" s="255">
        <f>IF(ISI_ued!G$54=0,"",ISI_ued!G$54/G$9)</f>
        <v>8.4734990977714447E-2</v>
      </c>
      <c r="H64" s="255">
        <f>IF(ISI_ued!H$54=0,"",ISI_ued!H$54/H$9)</f>
        <v>7.6698018169571031E-2</v>
      </c>
      <c r="I64" s="255">
        <f>IF(ISI_ued!I$54=0,"",ISI_ued!I$54/I$9)</f>
        <v>7.3608845400048126E-2</v>
      </c>
      <c r="J64" s="255">
        <f>IF(ISI_ued!J$54=0,"",ISI_ued!J$54/J$9)</f>
        <v>7.6949989557701437E-2</v>
      </c>
      <c r="K64" s="255">
        <f>IF(ISI_ued!K$54=0,"",ISI_ued!K$54/K$9)</f>
        <v>8.9476565177604897E-2</v>
      </c>
      <c r="L64" s="255">
        <f>IF(ISI_ued!L$54=0,"",ISI_ued!L$54/L$9)</f>
        <v>6.9751582882251889E-2</v>
      </c>
      <c r="M64" s="255">
        <f>IF(ISI_ued!M$54=0,"",ISI_ued!M$54/M$9)</f>
        <v>6.813669131268188E-2</v>
      </c>
      <c r="N64" s="255">
        <f>IF(ISI_ued!N$54=0,"",ISI_ued!N$54/N$9)</f>
        <v>6.9378010006278926E-2</v>
      </c>
      <c r="O64" s="255">
        <f>IF(ISI_ued!O$54=0,"",ISI_ued!O$54/O$9)</f>
        <v>6.6776198906582013E-2</v>
      </c>
      <c r="P64" s="255">
        <f>IF(ISI_ued!P$54=0,"",ISI_ued!P$54/P$9)</f>
        <v>6.1728749191621697E-2</v>
      </c>
      <c r="Q64" s="255">
        <f>IF(ISI_ued!Q$54=0,"",ISI_ued!Q$54/Q$9)</f>
        <v>6.1275189308381529E-2</v>
      </c>
      <c r="R64" s="255">
        <f>IF(ISI_ued!R$54=0,"",ISI_ued!R$54/R$9)</f>
        <v>5.9764518888582412E-2</v>
      </c>
      <c r="S64" s="255">
        <f>IF(ISI_ued!S$54=0,"",ISI_ued!S$54/S$9)</f>
        <v>6.831033331460705E-2</v>
      </c>
      <c r="T64" s="255">
        <f>IF(ISI_ued!T$54=0,"",ISI_ued!T$54/T$9)</f>
        <v>6.5750273181900326E-2</v>
      </c>
      <c r="U64" s="255">
        <f>IF(ISI_ued!U$54=0,"",ISI_ued!U$54/U$9)</f>
        <v>6.4375748684465509E-2</v>
      </c>
      <c r="V64" s="255">
        <f>IF(ISI_ued!V$54=0,"",ISI_ued!V$54/V$9)</f>
        <v>6.4652648383170377E-2</v>
      </c>
      <c r="W64" s="255">
        <f>IF(ISI_ued!W$54=0,"",ISI_ued!W$54/W$9)</f>
        <v>6.6131211126974593E-2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7.4052402232192902</v>
      </c>
      <c r="C65" s="256">
        <f t="shared" si="21"/>
        <v>7.0488329445593445</v>
      </c>
      <c r="D65" s="256">
        <f t="shared" si="21"/>
        <v>7.2009359383265359</v>
      </c>
      <c r="E65" s="256">
        <f t="shared" si="21"/>
        <v>7.9432168578110804</v>
      </c>
      <c r="F65" s="256">
        <f t="shared" si="21"/>
        <v>7.8857476994474478</v>
      </c>
      <c r="G65" s="256">
        <f t="shared" si="21"/>
        <v>7.352546846134854</v>
      </c>
      <c r="H65" s="256">
        <f t="shared" si="21"/>
        <v>8.0282029336618148</v>
      </c>
      <c r="I65" s="256">
        <f t="shared" si="21"/>
        <v>8.3554920354288225</v>
      </c>
      <c r="J65" s="256">
        <f t="shared" si="21"/>
        <v>8.3281086781760081</v>
      </c>
      <c r="K65" s="256">
        <f t="shared" si="21"/>
        <v>7.5407183251819614</v>
      </c>
      <c r="L65" s="256">
        <f t="shared" si="21"/>
        <v>8.9042515038944572</v>
      </c>
      <c r="M65" s="256">
        <f t="shared" si="21"/>
        <v>8.4814470621387628</v>
      </c>
      <c r="N65" s="256">
        <f t="shared" si="21"/>
        <v>8.7163270307884009</v>
      </c>
      <c r="O65" s="256">
        <f t="shared" si="21"/>
        <v>9.0497521377621979</v>
      </c>
      <c r="P65" s="256">
        <f t="shared" si="21"/>
        <v>9.8250477991698464</v>
      </c>
      <c r="Q65" s="256">
        <f t="shared" si="21"/>
        <v>9.7532165793595187</v>
      </c>
      <c r="R65" s="256">
        <f t="shared" si="21"/>
        <v>10.173862695363812</v>
      </c>
      <c r="S65" s="256">
        <f t="shared" si="21"/>
        <v>9.1494460545528984</v>
      </c>
      <c r="T65" s="256">
        <f t="shared" si="21"/>
        <v>9.6250303238597432</v>
      </c>
      <c r="U65" s="256">
        <f t="shared" si="21"/>
        <v>9.6191938283893172</v>
      </c>
      <c r="V65" s="256">
        <f t="shared" si="21"/>
        <v>9.5180932822924955</v>
      </c>
      <c r="W65" s="256">
        <f t="shared" si="21"/>
        <v>9.567681127366173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7.5942854147981045</v>
      </c>
      <c r="C66" s="257">
        <f t="shared" si="22"/>
        <v>7.2330200055453897</v>
      </c>
      <c r="D66" s="257">
        <f t="shared" si="22"/>
        <v>7.386184080437574</v>
      </c>
      <c r="E66" s="257">
        <f t="shared" si="22"/>
        <v>8.1251234039972697</v>
      </c>
      <c r="F66" s="257">
        <f t="shared" si="22"/>
        <v>8.0843542759316236</v>
      </c>
      <c r="G66" s="257">
        <f t="shared" si="22"/>
        <v>7.564614950154823</v>
      </c>
      <c r="H66" s="257">
        <f t="shared" si="22"/>
        <v>8.260595809334573</v>
      </c>
      <c r="I66" s="257">
        <f t="shared" si="22"/>
        <v>8.6350881084422912</v>
      </c>
      <c r="J66" s="257">
        <f t="shared" si="22"/>
        <v>8.6174301271878289</v>
      </c>
      <c r="K66" s="257">
        <f t="shared" si="22"/>
        <v>7.720474705661057</v>
      </c>
      <c r="L66" s="257">
        <f t="shared" si="22"/>
        <v>9.1842723858277751</v>
      </c>
      <c r="M66" s="257">
        <f t="shared" si="22"/>
        <v>8.754947544168374</v>
      </c>
      <c r="N66" s="257">
        <f t="shared" si="22"/>
        <v>8.9640116109223928</v>
      </c>
      <c r="O66" s="257">
        <f t="shared" si="22"/>
        <v>9.3044194349579161</v>
      </c>
      <c r="P66" s="257">
        <f t="shared" si="22"/>
        <v>10.09394496596031</v>
      </c>
      <c r="Q66" s="257">
        <f t="shared" si="22"/>
        <v>10.031902773432204</v>
      </c>
      <c r="R66" s="257">
        <f t="shared" si="22"/>
        <v>10.411665207154021</v>
      </c>
      <c r="S66" s="257">
        <f t="shared" si="22"/>
        <v>9.3409849348568006</v>
      </c>
      <c r="T66" s="257">
        <f t="shared" si="22"/>
        <v>9.8164438058881522</v>
      </c>
      <c r="U66" s="257">
        <f t="shared" si="22"/>
        <v>9.8250687562511878</v>
      </c>
      <c r="V66" s="257">
        <f t="shared" si="22"/>
        <v>9.6925614965399731</v>
      </c>
      <c r="W66" s="257">
        <f t="shared" si="22"/>
        <v>9.740303160790857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2.4558392177530131</v>
      </c>
      <c r="C67" s="258">
        <f t="shared" si="23"/>
        <v>2.5191828804200065</v>
      </c>
      <c r="D67" s="258">
        <f t="shared" si="23"/>
        <v>2.2424645636233635</v>
      </c>
      <c r="E67" s="258">
        <f t="shared" si="23"/>
        <v>2.3228382106034635</v>
      </c>
      <c r="F67" s="258">
        <f t="shared" si="23"/>
        <v>2.297849047551713</v>
      </c>
      <c r="G67" s="258">
        <f t="shared" si="23"/>
        <v>2.3023247929843751</v>
      </c>
      <c r="H67" s="258">
        <f t="shared" si="23"/>
        <v>2.3388478654114411</v>
      </c>
      <c r="I67" s="258">
        <f t="shared" si="23"/>
        <v>2.3937471772527066</v>
      </c>
      <c r="J67" s="258">
        <f t="shared" si="23"/>
        <v>2.3960940317827837</v>
      </c>
      <c r="K67" s="258">
        <f t="shared" si="23"/>
        <v>2.1772532948756873</v>
      </c>
      <c r="L67" s="258">
        <f t="shared" si="23"/>
        <v>2.1238356372618914</v>
      </c>
      <c r="M67" s="258">
        <f t="shared" si="23"/>
        <v>2.0002665299593825</v>
      </c>
      <c r="N67" s="258">
        <f t="shared" si="23"/>
        <v>2.049070361498186</v>
      </c>
      <c r="O67" s="258">
        <f t="shared" si="23"/>
        <v>2.0756888154933049</v>
      </c>
      <c r="P67" s="258">
        <f t="shared" si="23"/>
        <v>2.1499287303707386</v>
      </c>
      <c r="Q67" s="258">
        <f t="shared" si="23"/>
        <v>2.1295827288037406</v>
      </c>
      <c r="R67" s="258">
        <f t="shared" si="23"/>
        <v>2.1414156078751168</v>
      </c>
      <c r="S67" s="258">
        <f t="shared" si="23"/>
        <v>2.0557099552986222</v>
      </c>
      <c r="T67" s="258">
        <f t="shared" si="23"/>
        <v>2.1481123573747904</v>
      </c>
      <c r="U67" s="258">
        <f t="shared" si="23"/>
        <v>2.0554380381507409</v>
      </c>
      <c r="V67" s="258">
        <f t="shared" si="23"/>
        <v>2.0870168425008258</v>
      </c>
      <c r="W67" s="258">
        <f t="shared" si="23"/>
        <v>2.1386362442691329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CZ: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2075.9522535362562</v>
      </c>
      <c r="C5" s="225">
        <v>2245.316892112075</v>
      </c>
      <c r="D5" s="225">
        <v>2053.81876775411</v>
      </c>
      <c r="E5" s="225">
        <v>1887.931989194755</v>
      </c>
      <c r="F5" s="225">
        <v>1946.5481483650069</v>
      </c>
      <c r="G5" s="225">
        <v>1919.3067179574441</v>
      </c>
      <c r="H5" s="225">
        <v>1839.9311163966061</v>
      </c>
      <c r="I5" s="225">
        <v>1743.2199514566821</v>
      </c>
      <c r="J5" s="225">
        <v>1657.966849317394</v>
      </c>
      <c r="K5" s="225">
        <v>1495.0070151101941</v>
      </c>
      <c r="L5" s="225">
        <v>1146.078144230054</v>
      </c>
      <c r="M5" s="225">
        <v>1192.7374801403921</v>
      </c>
      <c r="N5" s="225">
        <v>1128.914552735715</v>
      </c>
      <c r="O5" s="225">
        <v>1092.1940046790501</v>
      </c>
      <c r="P5" s="225">
        <v>1008.082812617143</v>
      </c>
      <c r="Q5" s="225">
        <v>973.45287038256151</v>
      </c>
      <c r="R5" s="225">
        <v>958.02147392340328</v>
      </c>
      <c r="S5" s="225">
        <v>996.28232343929903</v>
      </c>
      <c r="T5" s="225">
        <v>1012.99967501635</v>
      </c>
      <c r="U5" s="225">
        <v>888.49503009438286</v>
      </c>
      <c r="V5" s="225">
        <v>912.3185270843677</v>
      </c>
      <c r="W5" s="225">
        <v>1019.236307687431</v>
      </c>
      <c r="DA5" s="89" t="s">
        <v>154</v>
      </c>
    </row>
    <row r="6" spans="1:105" ht="12" customHeight="1" x14ac:dyDescent="0.25">
      <c r="A6" s="55" t="s">
        <v>92</v>
      </c>
      <c r="B6" s="261">
        <v>2.7943330515974178</v>
      </c>
      <c r="C6" s="261">
        <v>2.728403229789035</v>
      </c>
      <c r="D6" s="261">
        <v>3.197594561751353</v>
      </c>
      <c r="E6" s="261">
        <v>3.064885354278128</v>
      </c>
      <c r="F6" s="261">
        <v>3.28387400413123</v>
      </c>
      <c r="G6" s="261">
        <v>3.0301526406926529</v>
      </c>
      <c r="H6" s="261">
        <v>2.8650778394952829</v>
      </c>
      <c r="I6" s="261">
        <v>2.7262190999291902</v>
      </c>
      <c r="J6" s="261">
        <v>2.6484846743404802</v>
      </c>
      <c r="K6" s="261">
        <v>2.4998561664876129</v>
      </c>
      <c r="L6" s="261">
        <v>2.1866802192257482</v>
      </c>
      <c r="M6" s="261">
        <v>2.159880965206471</v>
      </c>
      <c r="N6" s="261">
        <v>1.872206500636902</v>
      </c>
      <c r="O6" s="261">
        <v>1.9102576794432651</v>
      </c>
      <c r="P6" s="261">
        <v>1.8528354568473651</v>
      </c>
      <c r="Q6" s="261">
        <v>1.807597846761454</v>
      </c>
      <c r="R6" s="261">
        <v>1.8535064526685061</v>
      </c>
      <c r="S6" s="261">
        <v>1.8137839040450081</v>
      </c>
      <c r="T6" s="261">
        <v>1.8825126278908579</v>
      </c>
      <c r="U6" s="261">
        <v>1.695864330668355</v>
      </c>
      <c r="V6" s="261">
        <v>1.6735767450481449</v>
      </c>
      <c r="W6" s="261">
        <v>1.929017670336298</v>
      </c>
      <c r="DA6" s="67" t="s">
        <v>155</v>
      </c>
    </row>
    <row r="7" spans="1:105" ht="12" customHeight="1" x14ac:dyDescent="0.25">
      <c r="A7" s="202" t="s">
        <v>93</v>
      </c>
      <c r="B7" s="226">
        <v>1.490310960851956</v>
      </c>
      <c r="C7" s="226">
        <v>1.4551483892208179</v>
      </c>
      <c r="D7" s="226">
        <v>1.705383766267389</v>
      </c>
      <c r="E7" s="226">
        <v>1.6346055222816691</v>
      </c>
      <c r="F7" s="226">
        <v>1.751399468869989</v>
      </c>
      <c r="G7" s="226">
        <v>1.6160814083694151</v>
      </c>
      <c r="H7" s="226">
        <v>1.528041514397485</v>
      </c>
      <c r="I7" s="226">
        <v>1.453983519962234</v>
      </c>
      <c r="J7" s="226">
        <v>1.412525159648256</v>
      </c>
      <c r="K7" s="226">
        <v>1.333256622126727</v>
      </c>
      <c r="L7" s="226">
        <v>1.166229450253732</v>
      </c>
      <c r="M7" s="226">
        <v>1.1519365147767839</v>
      </c>
      <c r="N7" s="226">
        <v>0.99851013367301411</v>
      </c>
      <c r="O7" s="226">
        <v>1.0188040957030751</v>
      </c>
      <c r="P7" s="226">
        <v>0.98817891031859428</v>
      </c>
      <c r="Q7" s="226">
        <v>0.964052184939442</v>
      </c>
      <c r="R7" s="226">
        <v>0.98853677475653634</v>
      </c>
      <c r="S7" s="226">
        <v>0.96735141549067061</v>
      </c>
      <c r="T7" s="226">
        <v>1.004006734875124</v>
      </c>
      <c r="U7" s="226">
        <v>0.90446097635645573</v>
      </c>
      <c r="V7" s="226">
        <v>0.89257426402567774</v>
      </c>
      <c r="W7" s="226">
        <v>1.0288094241793591</v>
      </c>
      <c r="DA7" s="174" t="s">
        <v>156</v>
      </c>
    </row>
    <row r="8" spans="1:105" ht="12" customHeight="1" x14ac:dyDescent="0.25">
      <c r="A8" s="202" t="s">
        <v>94</v>
      </c>
      <c r="B8" s="226">
        <v>37.2577740212989</v>
      </c>
      <c r="C8" s="226">
        <v>36.378709730520463</v>
      </c>
      <c r="D8" s="226">
        <v>42.634594156684713</v>
      </c>
      <c r="E8" s="226">
        <v>40.865138057041719</v>
      </c>
      <c r="F8" s="226">
        <v>43.784986721749718</v>
      </c>
      <c r="G8" s="226">
        <v>40.402035209235379</v>
      </c>
      <c r="H8" s="226">
        <v>38.201037859937117</v>
      </c>
      <c r="I8" s="226">
        <v>36.349587999055871</v>
      </c>
      <c r="J8" s="226">
        <v>35.313128991206398</v>
      </c>
      <c r="K8" s="226">
        <v>33.331415553168178</v>
      </c>
      <c r="L8" s="226">
        <v>29.1557362563433</v>
      </c>
      <c r="M8" s="226">
        <v>28.798412869419611</v>
      </c>
      <c r="N8" s="226">
        <v>24.962753341825358</v>
      </c>
      <c r="O8" s="226">
        <v>25.470102392576869</v>
      </c>
      <c r="P8" s="226">
        <v>24.704472757964862</v>
      </c>
      <c r="Q8" s="226">
        <v>24.10130462348604</v>
      </c>
      <c r="R8" s="226">
        <v>24.713419368913421</v>
      </c>
      <c r="S8" s="226">
        <v>24.18378538726677</v>
      </c>
      <c r="T8" s="226">
        <v>25.100168371878102</v>
      </c>
      <c r="U8" s="226">
        <v>22.6115244089114</v>
      </c>
      <c r="V8" s="226">
        <v>22.31435660064194</v>
      </c>
      <c r="W8" s="226">
        <v>25.720235604483971</v>
      </c>
      <c r="DA8" s="174" t="s">
        <v>157</v>
      </c>
    </row>
    <row r="9" spans="1:105" ht="12" customHeight="1" x14ac:dyDescent="0.25">
      <c r="A9" s="202" t="s">
        <v>95</v>
      </c>
      <c r="B9" s="226">
        <v>0.93144435053247276</v>
      </c>
      <c r="C9" s="226">
        <v>0.90946774326301172</v>
      </c>
      <c r="D9" s="226">
        <v>1.0658648539171169</v>
      </c>
      <c r="E9" s="226">
        <v>1.021628451426043</v>
      </c>
      <c r="F9" s="226">
        <v>1.094624668043743</v>
      </c>
      <c r="G9" s="226">
        <v>1.0100508802308841</v>
      </c>
      <c r="H9" s="226">
        <v>0.95502594649842776</v>
      </c>
      <c r="I9" s="226">
        <v>0.90873969997639659</v>
      </c>
      <c r="J9" s="226">
        <v>0.88282822478015999</v>
      </c>
      <c r="K9" s="226">
        <v>0.83328538882920433</v>
      </c>
      <c r="L9" s="226">
        <v>0.72889340640858258</v>
      </c>
      <c r="M9" s="226">
        <v>0.71996032173549018</v>
      </c>
      <c r="N9" s="226">
        <v>0.62406883354563392</v>
      </c>
      <c r="O9" s="226">
        <v>0.63675255981442158</v>
      </c>
      <c r="P9" s="226">
        <v>0.61761181894912165</v>
      </c>
      <c r="Q9" s="226">
        <v>0.6025326155871511</v>
      </c>
      <c r="R9" s="226">
        <v>0.6178354842228353</v>
      </c>
      <c r="S9" s="226">
        <v>0.6045946346816693</v>
      </c>
      <c r="T9" s="226">
        <v>0.62750420929695261</v>
      </c>
      <c r="U9" s="226">
        <v>0.56528811022278502</v>
      </c>
      <c r="V9" s="226">
        <v>0.55785891501604845</v>
      </c>
      <c r="W9" s="226">
        <v>0.64300589011209919</v>
      </c>
      <c r="DA9" s="174" t="s">
        <v>158</v>
      </c>
    </row>
    <row r="10" spans="1:105" ht="12" customHeight="1" x14ac:dyDescent="0.25">
      <c r="A10" s="56" t="s">
        <v>96</v>
      </c>
      <c r="B10" s="262">
        <v>1.992713054895813</v>
      </c>
      <c r="C10" s="262">
        <v>1.990294430674965</v>
      </c>
      <c r="D10" s="262">
        <v>2.2847158649845771</v>
      </c>
      <c r="E10" s="262">
        <v>2.2059002425237302</v>
      </c>
      <c r="F10" s="262">
        <v>2.4008970527090101</v>
      </c>
      <c r="G10" s="262">
        <v>2.2696271662354079</v>
      </c>
      <c r="H10" s="262">
        <v>2.2005456807659041</v>
      </c>
      <c r="I10" s="262">
        <v>1.96108472052854</v>
      </c>
      <c r="J10" s="262">
        <v>1.940311579320027</v>
      </c>
      <c r="K10" s="262">
        <v>1.886442605408835</v>
      </c>
      <c r="L10" s="262">
        <v>1.727915860700401</v>
      </c>
      <c r="M10" s="262">
        <v>1.8735001636232229</v>
      </c>
      <c r="N10" s="262">
        <v>1.7812921998952711</v>
      </c>
      <c r="O10" s="262">
        <v>1.979097477016839</v>
      </c>
      <c r="P10" s="262">
        <v>1.9975665580105531</v>
      </c>
      <c r="Q10" s="262">
        <v>2.0888615119549052</v>
      </c>
      <c r="R10" s="262">
        <v>2.322762110406098</v>
      </c>
      <c r="S10" s="262">
        <v>2.4587148797223799</v>
      </c>
      <c r="T10" s="262">
        <v>2.826701409939766</v>
      </c>
      <c r="U10" s="262">
        <v>2.8151553011504928</v>
      </c>
      <c r="V10" s="262">
        <v>3.2662503215147121</v>
      </c>
      <c r="W10" s="262">
        <v>3.917802371153623</v>
      </c>
      <c r="DA10" s="68" t="s">
        <v>159</v>
      </c>
    </row>
    <row r="11" spans="1:105" ht="12" customHeight="1" x14ac:dyDescent="0.25">
      <c r="A11" s="37" t="s">
        <v>160</v>
      </c>
      <c r="B11" s="228">
        <v>4.6048640579960991E-2</v>
      </c>
      <c r="C11" s="228">
        <v>3.2296686396622608E-2</v>
      </c>
      <c r="D11" s="228">
        <v>3.1960510648139963E-2</v>
      </c>
      <c r="E11" s="228">
        <v>9.1535375935682794E-3</v>
      </c>
      <c r="F11" s="228">
        <v>9.3395257591484052E-3</v>
      </c>
      <c r="G11" s="228">
        <v>8.7842546404609638E-3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0.99800260810678709</v>
      </c>
      <c r="C12" s="228">
        <v>1.091736003290773</v>
      </c>
      <c r="D12" s="228">
        <v>1.067759373392966</v>
      </c>
      <c r="E12" s="228">
        <v>1.0200919367272041</v>
      </c>
      <c r="F12" s="228">
        <v>1.1436248286878461</v>
      </c>
      <c r="G12" s="228">
        <v>1.046005468898938</v>
      </c>
      <c r="H12" s="228">
        <v>0.97617564395157308</v>
      </c>
      <c r="I12" s="228">
        <v>1.0549763783583539</v>
      </c>
      <c r="J12" s="228">
        <v>0.98236900906334146</v>
      </c>
      <c r="K12" s="228">
        <v>0.79092498026066216</v>
      </c>
      <c r="L12" s="228">
        <v>0.77590772958630883</v>
      </c>
      <c r="M12" s="228">
        <v>0.67038505046167918</v>
      </c>
      <c r="N12" s="228">
        <v>0.50961806738058513</v>
      </c>
      <c r="O12" s="228">
        <v>0.48235965005933118</v>
      </c>
      <c r="P12" s="228">
        <v>0.41409960811321223</v>
      </c>
      <c r="Q12" s="228">
        <v>0.37008155708340129</v>
      </c>
      <c r="R12" s="228">
        <v>0.33826054349429929</v>
      </c>
      <c r="S12" s="228">
        <v>0.31274338598115953</v>
      </c>
      <c r="T12" s="228">
        <v>0.29507183217206928</v>
      </c>
      <c r="U12" s="228">
        <v>0.2238390709379863</v>
      </c>
      <c r="V12" s="228">
        <v>0.1905328710018524</v>
      </c>
      <c r="W12" s="228">
        <v>0.22688176847650821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3.0856901339673191E-2</v>
      </c>
      <c r="C14" s="228">
        <v>6.1343745213882597E-2</v>
      </c>
      <c r="D14" s="228">
        <v>0.12059283473855199</v>
      </c>
      <c r="E14" s="228">
        <v>0.1684589209300956</v>
      </c>
      <c r="F14" s="228">
        <v>0.23256025426224111</v>
      </c>
      <c r="G14" s="228">
        <v>0.29078460386486848</v>
      </c>
      <c r="H14" s="228">
        <v>0.38510588225542458</v>
      </c>
      <c r="I14" s="228">
        <v>8.5559078164024777E-2</v>
      </c>
      <c r="J14" s="228">
        <v>0.1659232754971896</v>
      </c>
      <c r="K14" s="228">
        <v>0.32029256783228482</v>
      </c>
      <c r="L14" s="228">
        <v>0.41905647628741283</v>
      </c>
      <c r="M14" s="228">
        <v>0.69691067476131507</v>
      </c>
      <c r="N14" s="228">
        <v>0.84747195285884802</v>
      </c>
      <c r="O14" s="228">
        <v>1.108620295155534</v>
      </c>
      <c r="P14" s="228">
        <v>1.2015025503198069</v>
      </c>
      <c r="Q14" s="228">
        <v>1.3667595633915219</v>
      </c>
      <c r="R14" s="228">
        <v>1.650699595363941</v>
      </c>
      <c r="S14" s="228">
        <v>1.8443484476491461</v>
      </c>
      <c r="T14" s="228">
        <v>2.2527574544821101</v>
      </c>
      <c r="U14" s="228">
        <v>2.353879018403652</v>
      </c>
      <c r="V14" s="228">
        <v>2.876583352537188</v>
      </c>
      <c r="W14" s="228">
        <v>3.485124882457999</v>
      </c>
      <c r="DA14" s="69" t="s">
        <v>165</v>
      </c>
    </row>
    <row r="15" spans="1:105" ht="12" customHeight="1" x14ac:dyDescent="0.25">
      <c r="A15" s="37" t="s">
        <v>38</v>
      </c>
      <c r="B15" s="228">
        <v>0.91780490486939115</v>
      </c>
      <c r="C15" s="228">
        <v>0.80491799577368672</v>
      </c>
      <c r="D15" s="228">
        <v>1.064403146204919</v>
      </c>
      <c r="E15" s="228">
        <v>1.008195847272862</v>
      </c>
      <c r="F15" s="228">
        <v>1.015372443999774</v>
      </c>
      <c r="G15" s="228">
        <v>0.92405283883114109</v>
      </c>
      <c r="H15" s="228">
        <v>0.83926415455890579</v>
      </c>
      <c r="I15" s="228">
        <v>0.82054926400616146</v>
      </c>
      <c r="J15" s="228">
        <v>0.79201929475949628</v>
      </c>
      <c r="K15" s="228">
        <v>0.77522505731588787</v>
      </c>
      <c r="L15" s="228">
        <v>0.5329516548266795</v>
      </c>
      <c r="M15" s="228">
        <v>0.50620443840022922</v>
      </c>
      <c r="N15" s="228">
        <v>0.42420217965583812</v>
      </c>
      <c r="O15" s="228">
        <v>0.38811753180197472</v>
      </c>
      <c r="P15" s="228">
        <v>0.38196439957753392</v>
      </c>
      <c r="Q15" s="228">
        <v>0.35202039147998232</v>
      </c>
      <c r="R15" s="228">
        <v>0.33380197154785779</v>
      </c>
      <c r="S15" s="228">
        <v>0.30162304609207519</v>
      </c>
      <c r="T15" s="228">
        <v>0.27887212328558658</v>
      </c>
      <c r="U15" s="228">
        <v>0.2374372118088553</v>
      </c>
      <c r="V15" s="228">
        <v>0.19913409797567119</v>
      </c>
      <c r="W15" s="228">
        <v>0.20579572021911571</v>
      </c>
      <c r="DA15" s="69" t="s">
        <v>166</v>
      </c>
    </row>
    <row r="16" spans="1:105" ht="12" customHeight="1" x14ac:dyDescent="0.25">
      <c r="A16" s="57" t="s">
        <v>167</v>
      </c>
      <c r="B16" s="263">
        <v>476.45082187530193</v>
      </c>
      <c r="C16" s="263">
        <v>529.02357373831569</v>
      </c>
      <c r="D16" s="263">
        <v>440.17688313326568</v>
      </c>
      <c r="E16" s="263">
        <v>396.34713531955958</v>
      </c>
      <c r="F16" s="263">
        <v>418.88345322089913</v>
      </c>
      <c r="G16" s="263">
        <v>422.0860212231571</v>
      </c>
      <c r="H16" s="263">
        <v>405.82666414119677</v>
      </c>
      <c r="I16" s="263">
        <v>387.96234334220799</v>
      </c>
      <c r="J16" s="263">
        <v>374.5381609877594</v>
      </c>
      <c r="K16" s="263">
        <v>321.32903298397912</v>
      </c>
      <c r="L16" s="263">
        <v>210.4205023007099</v>
      </c>
      <c r="M16" s="263">
        <v>215.1500460588145</v>
      </c>
      <c r="N16" s="263">
        <v>212.20699098025489</v>
      </c>
      <c r="O16" s="263">
        <v>209.50977999595381</v>
      </c>
      <c r="P16" s="263">
        <v>190.40150174439231</v>
      </c>
      <c r="Q16" s="263">
        <v>180.5345011764328</v>
      </c>
      <c r="R16" s="263">
        <v>180.46234007597189</v>
      </c>
      <c r="S16" s="263">
        <v>178.1028441629158</v>
      </c>
      <c r="T16" s="263">
        <v>187.41775110882409</v>
      </c>
      <c r="U16" s="263">
        <v>160.70485658458111</v>
      </c>
      <c r="V16" s="263">
        <v>172.72166909310121</v>
      </c>
      <c r="W16" s="263">
        <v>196.25925468894201</v>
      </c>
      <c r="DA16" s="70" t="s">
        <v>168</v>
      </c>
    </row>
    <row r="17" spans="1:105" ht="12" customHeight="1" x14ac:dyDescent="0.25">
      <c r="A17" s="18" t="s">
        <v>30</v>
      </c>
      <c r="B17" s="232">
        <v>215.3723420542035</v>
      </c>
      <c r="C17" s="232">
        <v>242.53566751341461</v>
      </c>
      <c r="D17" s="232">
        <v>203.15614272292851</v>
      </c>
      <c r="E17" s="232">
        <v>143.06615851713889</v>
      </c>
      <c r="F17" s="232">
        <v>183.23629584564381</v>
      </c>
      <c r="G17" s="232">
        <v>207.98388343127939</v>
      </c>
      <c r="H17" s="232">
        <v>195.90984005660039</v>
      </c>
      <c r="I17" s="232">
        <v>199.082330010969</v>
      </c>
      <c r="J17" s="232">
        <v>160.19117073970091</v>
      </c>
      <c r="K17" s="232">
        <v>153.1530931518073</v>
      </c>
      <c r="L17" s="232">
        <v>30.298015785807898</v>
      </c>
      <c r="M17" s="232">
        <v>32.820987411559393</v>
      </c>
      <c r="N17" s="232">
        <v>46.908855192267673</v>
      </c>
      <c r="O17" s="232">
        <v>54.931599058893767</v>
      </c>
      <c r="P17" s="232">
        <v>26.646739966772781</v>
      </c>
      <c r="Q17" s="232">
        <v>18.650065386489722</v>
      </c>
      <c r="R17" s="232">
        <v>28.429813300478031</v>
      </c>
      <c r="S17" s="232">
        <v>20.498227444233532</v>
      </c>
      <c r="T17" s="232">
        <v>18.64818593751847</v>
      </c>
      <c r="U17" s="232">
        <v>18.192101956134572</v>
      </c>
      <c r="V17" s="232">
        <v>36.101760300423066</v>
      </c>
      <c r="W17" s="232">
        <v>40.492668476802947</v>
      </c>
      <c r="DA17" s="71" t="s">
        <v>169</v>
      </c>
    </row>
    <row r="18" spans="1:105" ht="12" customHeight="1" x14ac:dyDescent="0.25">
      <c r="A18" s="18" t="s">
        <v>70</v>
      </c>
      <c r="B18" s="232">
        <v>7.418148761541544</v>
      </c>
      <c r="C18" s="232">
        <v>4.0461753956206996</v>
      </c>
      <c r="D18" s="232">
        <v>7.1744081438120606</v>
      </c>
      <c r="E18" s="232">
        <v>8.2064841605242727</v>
      </c>
      <c r="F18" s="232">
        <v>11.01867073424177</v>
      </c>
      <c r="G18" s="232">
        <v>7.4890915797173392</v>
      </c>
      <c r="H18" s="232">
        <v>3.2508728731955729</v>
      </c>
      <c r="I18" s="232">
        <v>3.8232758137088849</v>
      </c>
      <c r="J18" s="232">
        <v>2.450254714013234</v>
      </c>
      <c r="K18" s="232">
        <v>1.505953541742342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10.19996343122725</v>
      </c>
      <c r="C19" s="232">
        <v>10.08234963574345</v>
      </c>
      <c r="D19" s="232">
        <v>17.318868502815508</v>
      </c>
      <c r="E19" s="232">
        <v>18.337882152878631</v>
      </c>
      <c r="F19" s="232">
        <v>19.86705990974648</v>
      </c>
      <c r="G19" s="232">
        <v>16.842530752843199</v>
      </c>
      <c r="H19" s="232">
        <v>16.751732403754289</v>
      </c>
      <c r="I19" s="232">
        <v>16.652931286435219</v>
      </c>
      <c r="J19" s="232">
        <v>15.8864244343688</v>
      </c>
      <c r="K19" s="232">
        <v>16.074372914598371</v>
      </c>
      <c r="L19" s="232">
        <v>31.464079906576519</v>
      </c>
      <c r="M19" s="232">
        <v>28.13426392333816</v>
      </c>
      <c r="N19" s="232">
        <v>18.29884090756974</v>
      </c>
      <c r="O19" s="232">
        <v>19.598041199163799</v>
      </c>
      <c r="P19" s="232">
        <v>19.669369126957569</v>
      </c>
      <c r="Q19" s="232">
        <v>20.126137308405038</v>
      </c>
      <c r="R19" s="232">
        <v>20.01713253340597</v>
      </c>
      <c r="S19" s="232">
        <v>21.050171634699488</v>
      </c>
      <c r="T19" s="232">
        <v>20.885870217998111</v>
      </c>
      <c r="U19" s="232">
        <v>18.993503535354911</v>
      </c>
      <c r="V19" s="232">
        <v>16.03744187181265</v>
      </c>
      <c r="W19" s="232">
        <v>20.087626824085181</v>
      </c>
      <c r="DA19" s="71" t="s">
        <v>171</v>
      </c>
    </row>
    <row r="20" spans="1:105" ht="12" customHeight="1" x14ac:dyDescent="0.25">
      <c r="A20" s="18" t="s">
        <v>36</v>
      </c>
      <c r="B20" s="232">
        <v>234.08005500126379</v>
      </c>
      <c r="C20" s="232">
        <v>264.92583990055942</v>
      </c>
      <c r="D20" s="232">
        <v>195.26303267327739</v>
      </c>
      <c r="E20" s="232">
        <v>208.61258071418439</v>
      </c>
      <c r="F20" s="232">
        <v>187.122368300895</v>
      </c>
      <c r="G20" s="232">
        <v>174.89163688935321</v>
      </c>
      <c r="H20" s="232">
        <v>175.51196587258841</v>
      </c>
      <c r="I20" s="232">
        <v>155.45133564412981</v>
      </c>
      <c r="J20" s="232">
        <v>183.2021355967097</v>
      </c>
      <c r="K20" s="232">
        <v>134.8403180254052</v>
      </c>
      <c r="L20" s="232">
        <v>127.046515381582</v>
      </c>
      <c r="M20" s="232">
        <v>132.95075108167089</v>
      </c>
      <c r="N20" s="232">
        <v>131.7674797329191</v>
      </c>
      <c r="O20" s="232">
        <v>119.2111105965963</v>
      </c>
      <c r="P20" s="232">
        <v>125.9424178169519</v>
      </c>
      <c r="Q20" s="232">
        <v>122.6143811512076</v>
      </c>
      <c r="R20" s="232">
        <v>112.26210514912491</v>
      </c>
      <c r="S20" s="232">
        <v>116.2527627021161</v>
      </c>
      <c r="T20" s="232">
        <v>128.14447778884491</v>
      </c>
      <c r="U20" s="232">
        <v>103.3718992343729</v>
      </c>
      <c r="V20" s="232">
        <v>103.82104667779559</v>
      </c>
      <c r="W20" s="232">
        <v>117.4582462055247</v>
      </c>
      <c r="DA20" s="71" t="s">
        <v>172</v>
      </c>
    </row>
    <row r="21" spans="1:105" ht="12" customHeight="1" x14ac:dyDescent="0.25">
      <c r="A21" s="18" t="s">
        <v>38</v>
      </c>
      <c r="B21" s="232">
        <v>9.3803126270659014</v>
      </c>
      <c r="C21" s="232">
        <v>7.4335412929774991</v>
      </c>
      <c r="D21" s="232">
        <v>17.264431090432371</v>
      </c>
      <c r="E21" s="232">
        <v>18.124029774833449</v>
      </c>
      <c r="F21" s="232">
        <v>17.639058430372099</v>
      </c>
      <c r="G21" s="232">
        <v>14.878878569964</v>
      </c>
      <c r="H21" s="232">
        <v>14.402252935058209</v>
      </c>
      <c r="I21" s="232">
        <v>12.952470586965161</v>
      </c>
      <c r="J21" s="232">
        <v>12.808175502966749</v>
      </c>
      <c r="K21" s="232">
        <v>15.755295350425859</v>
      </c>
      <c r="L21" s="232">
        <v>21.611891226743509</v>
      </c>
      <c r="M21" s="232">
        <v>21.24404364224603</v>
      </c>
      <c r="N21" s="232">
        <v>15.231815147498491</v>
      </c>
      <c r="O21" s="232">
        <v>15.76902914130001</v>
      </c>
      <c r="P21" s="232">
        <v>18.14297483371011</v>
      </c>
      <c r="Q21" s="232">
        <v>19.143917330330481</v>
      </c>
      <c r="R21" s="232">
        <v>19.753289092963001</v>
      </c>
      <c r="S21" s="232">
        <v>20.301682381866751</v>
      </c>
      <c r="T21" s="232">
        <v>19.73921716446258</v>
      </c>
      <c r="U21" s="232">
        <v>20.147351858718711</v>
      </c>
      <c r="V21" s="232">
        <v>16.761420243069882</v>
      </c>
      <c r="W21" s="232">
        <v>18.220713182529149</v>
      </c>
      <c r="DA21" s="71" t="s">
        <v>173</v>
      </c>
    </row>
    <row r="22" spans="1:105" ht="12" customHeight="1" x14ac:dyDescent="0.25">
      <c r="A22" s="57" t="s">
        <v>174</v>
      </c>
      <c r="B22" s="263">
        <v>927.39350050033568</v>
      </c>
      <c r="C22" s="263">
        <v>1056.7946806039361</v>
      </c>
      <c r="D22" s="263">
        <v>903.18561963552361</v>
      </c>
      <c r="E22" s="263">
        <v>818.38884849109797</v>
      </c>
      <c r="F22" s="263">
        <v>799.60469651918083</v>
      </c>
      <c r="G22" s="263">
        <v>831.98330934656951</v>
      </c>
      <c r="H22" s="263">
        <v>807.88948606700853</v>
      </c>
      <c r="I22" s="263">
        <v>760.76078463525812</v>
      </c>
      <c r="J22" s="263">
        <v>712.87047931259667</v>
      </c>
      <c r="K22" s="263">
        <v>650.64612333611967</v>
      </c>
      <c r="L22" s="263">
        <v>460.20420256284132</v>
      </c>
      <c r="M22" s="263">
        <v>475.42493799391087</v>
      </c>
      <c r="N22" s="263">
        <v>462.17383273808781</v>
      </c>
      <c r="O22" s="263">
        <v>442.63099183181362</v>
      </c>
      <c r="P22" s="263">
        <v>413.5459640691567</v>
      </c>
      <c r="Q22" s="263">
        <v>403.75651748485558</v>
      </c>
      <c r="R22" s="263">
        <v>379.46917438576043</v>
      </c>
      <c r="S22" s="263">
        <v>420.44185729138587</v>
      </c>
      <c r="T22" s="263">
        <v>421.16668126788812</v>
      </c>
      <c r="U22" s="263">
        <v>357.38124649523701</v>
      </c>
      <c r="V22" s="263">
        <v>376.67658705550639</v>
      </c>
      <c r="W22" s="263">
        <v>410.96884135623441</v>
      </c>
      <c r="DA22" s="70" t="s">
        <v>175</v>
      </c>
    </row>
    <row r="23" spans="1:105" ht="12" customHeight="1" x14ac:dyDescent="0.25">
      <c r="A23" s="18" t="s">
        <v>30</v>
      </c>
      <c r="B23" s="232">
        <v>272.91051309339412</v>
      </c>
      <c r="C23" s="232">
        <v>281.14423514194181</v>
      </c>
      <c r="D23" s="232">
        <v>244.67912282692839</v>
      </c>
      <c r="E23" s="232">
        <v>171.69768996960391</v>
      </c>
      <c r="F23" s="232">
        <v>258.95125905537702</v>
      </c>
      <c r="G23" s="232">
        <v>271.3185293693839</v>
      </c>
      <c r="H23" s="232">
        <v>251.57553235015649</v>
      </c>
      <c r="I23" s="232">
        <v>262.48856448817452</v>
      </c>
      <c r="J23" s="232">
        <v>228.4750336329333</v>
      </c>
      <c r="K23" s="232">
        <v>196.435389277334</v>
      </c>
      <c r="L23" s="232">
        <v>34.690639287494051</v>
      </c>
      <c r="M23" s="232">
        <v>36.8999078459034</v>
      </c>
      <c r="N23" s="232">
        <v>52.708138459636523</v>
      </c>
      <c r="O23" s="232">
        <v>66.127910516275094</v>
      </c>
      <c r="P23" s="232">
        <v>31.27402978926261</v>
      </c>
      <c r="Q23" s="232">
        <v>20.8895548210164</v>
      </c>
      <c r="R23" s="232">
        <v>36.360610593571927</v>
      </c>
      <c r="S23" s="232">
        <v>20.48387810474123</v>
      </c>
      <c r="T23" s="232">
        <v>20.430861326703329</v>
      </c>
      <c r="U23" s="232">
        <v>21.01023215052297</v>
      </c>
      <c r="V23" s="232">
        <v>42.051486788440798</v>
      </c>
      <c r="W23" s="232">
        <v>50.700226657416472</v>
      </c>
      <c r="DA23" s="71" t="s">
        <v>176</v>
      </c>
    </row>
    <row r="24" spans="1:105" ht="12" customHeight="1" x14ac:dyDescent="0.25">
      <c r="A24" s="18" t="s">
        <v>40</v>
      </c>
      <c r="B24" s="232">
        <v>335.54196044674552</v>
      </c>
      <c r="C24" s="232">
        <v>452.17420464282992</v>
      </c>
      <c r="D24" s="232">
        <v>393.83430782432879</v>
      </c>
      <c r="E24" s="232">
        <v>364.47274290572602</v>
      </c>
      <c r="F24" s="232">
        <v>232.56233877884409</v>
      </c>
      <c r="G24" s="232">
        <v>300.77463456538982</v>
      </c>
      <c r="H24" s="232">
        <v>305.24600171940722</v>
      </c>
      <c r="I24" s="232">
        <v>266.31306964722739</v>
      </c>
      <c r="J24" s="232">
        <v>196.9477214099611</v>
      </c>
      <c r="K24" s="232">
        <v>258.71478933766832</v>
      </c>
      <c r="L24" s="232">
        <v>244.02201203775061</v>
      </c>
      <c r="M24" s="232">
        <v>257.42072227007492</v>
      </c>
      <c r="N24" s="232">
        <v>240.84686156494459</v>
      </c>
      <c r="O24" s="232">
        <v>209.40146173681799</v>
      </c>
      <c r="P24" s="232">
        <v>211.37420464279629</v>
      </c>
      <c r="Q24" s="232">
        <v>222.98624247599389</v>
      </c>
      <c r="R24" s="232">
        <v>173.92863284595981</v>
      </c>
      <c r="S24" s="232">
        <v>262.75116079075349</v>
      </c>
      <c r="T24" s="232">
        <v>237.45889939781711</v>
      </c>
      <c r="U24" s="232">
        <v>195.05004299223739</v>
      </c>
      <c r="V24" s="232">
        <v>195.01341358520409</v>
      </c>
      <c r="W24" s="232">
        <v>188.04961306921621</v>
      </c>
      <c r="DA24" s="71" t="s">
        <v>177</v>
      </c>
    </row>
    <row r="25" spans="1:105" ht="12" customHeight="1" x14ac:dyDescent="0.25">
      <c r="A25" s="18" t="s">
        <v>70</v>
      </c>
      <c r="B25" s="232">
        <v>9.3999571412280893</v>
      </c>
      <c r="C25" s="232">
        <v>4.6902746244075946</v>
      </c>
      <c r="D25" s="232">
        <v>8.640781754871286</v>
      </c>
      <c r="E25" s="232">
        <v>9.8488306930067147</v>
      </c>
      <c r="F25" s="232">
        <v>15.57168925829045</v>
      </c>
      <c r="G25" s="232">
        <v>9.7696479179018763</v>
      </c>
      <c r="H25" s="232">
        <v>4.1745737398416356</v>
      </c>
      <c r="I25" s="232">
        <v>5.0409605911660176</v>
      </c>
      <c r="J25" s="232">
        <v>3.494712134310431</v>
      </c>
      <c r="K25" s="232">
        <v>1.9315481268962269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12.924952326745411</v>
      </c>
      <c r="C26" s="232">
        <v>11.68733038664487</v>
      </c>
      <c r="D26" s="232">
        <v>20.858663178120899</v>
      </c>
      <c r="E26" s="232">
        <v>22.007804202046131</v>
      </c>
      <c r="F26" s="232">
        <v>28.076316177506719</v>
      </c>
      <c r="G26" s="232">
        <v>21.97136912404045</v>
      </c>
      <c r="H26" s="232">
        <v>21.511558562062479</v>
      </c>
      <c r="I26" s="232">
        <v>21.956765463091319</v>
      </c>
      <c r="J26" s="232">
        <v>22.65824851762515</v>
      </c>
      <c r="K26" s="232">
        <v>20.617120006439141</v>
      </c>
      <c r="L26" s="232">
        <v>36.025760045422402</v>
      </c>
      <c r="M26" s="232">
        <v>31.630728626947729</v>
      </c>
      <c r="N26" s="232">
        <v>20.561103788481109</v>
      </c>
      <c r="O26" s="232">
        <v>23.59256852004474</v>
      </c>
      <c r="P26" s="232">
        <v>23.085016657929799</v>
      </c>
      <c r="Q26" s="232">
        <v>22.542872634848301</v>
      </c>
      <c r="R26" s="232">
        <v>25.601123495061991</v>
      </c>
      <c r="S26" s="232">
        <v>21.035435918648972</v>
      </c>
      <c r="T26" s="232">
        <v>22.882457282503172</v>
      </c>
      <c r="U26" s="232">
        <v>21.935778481882309</v>
      </c>
      <c r="V26" s="232">
        <v>18.680481765456008</v>
      </c>
      <c r="W26" s="232">
        <v>25.151398297549999</v>
      </c>
      <c r="DA26" s="71" t="s">
        <v>179</v>
      </c>
    </row>
    <row r="27" spans="1:105" ht="12" customHeight="1" x14ac:dyDescent="0.25">
      <c r="A27" s="18" t="s">
        <v>36</v>
      </c>
      <c r="B27" s="232">
        <v>296.6161174922226</v>
      </c>
      <c r="C27" s="232">
        <v>307.09863580811162</v>
      </c>
      <c r="D27" s="232">
        <v>235.17274405127421</v>
      </c>
      <c r="E27" s="232">
        <v>250.36178072071519</v>
      </c>
      <c r="F27" s="232">
        <v>264.44309324916259</v>
      </c>
      <c r="G27" s="232">
        <v>228.14912836985351</v>
      </c>
      <c r="H27" s="232">
        <v>225.38181969554071</v>
      </c>
      <c r="I27" s="232">
        <v>204.96142444559891</v>
      </c>
      <c r="J27" s="232">
        <v>261.29476361776682</v>
      </c>
      <c r="K27" s="232">
        <v>172.94727658778211</v>
      </c>
      <c r="L27" s="232">
        <v>145.46579119217421</v>
      </c>
      <c r="M27" s="232">
        <v>149.47357925098481</v>
      </c>
      <c r="N27" s="232">
        <v>148.0577289250256</v>
      </c>
      <c r="O27" s="232">
        <v>143.50905105867579</v>
      </c>
      <c r="P27" s="232">
        <v>147.812712979168</v>
      </c>
      <c r="Q27" s="232">
        <v>137.337847552997</v>
      </c>
      <c r="R27" s="232">
        <v>143.57880745116671</v>
      </c>
      <c r="S27" s="232">
        <v>116.1713824772422</v>
      </c>
      <c r="T27" s="232">
        <v>140.3944632608644</v>
      </c>
      <c r="U27" s="232">
        <v>119.38519287059439</v>
      </c>
      <c r="V27" s="232">
        <v>120.93120491640551</v>
      </c>
      <c r="W27" s="232">
        <v>147.0676033320517</v>
      </c>
      <c r="DA27" s="71" t="s">
        <v>180</v>
      </c>
    </row>
    <row r="28" spans="1:105" ht="12" customHeight="1" x14ac:dyDescent="0.25">
      <c r="A28" s="57" t="s">
        <v>181</v>
      </c>
      <c r="B28" s="263">
        <v>358.52600020311411</v>
      </c>
      <c r="C28" s="263">
        <v>349.75437555383121</v>
      </c>
      <c r="D28" s="263">
        <v>394.51974216476202</v>
      </c>
      <c r="E28" s="263">
        <v>376.55247635962201</v>
      </c>
      <c r="F28" s="263">
        <v>408.14069352254143</v>
      </c>
      <c r="G28" s="263">
        <v>377.3803496028649</v>
      </c>
      <c r="H28" s="263">
        <v>350.50764789182949</v>
      </c>
      <c r="I28" s="263">
        <v>337.30963844491129</v>
      </c>
      <c r="J28" s="263">
        <v>324.57712699789857</v>
      </c>
      <c r="K28" s="263">
        <v>299.16919165805609</v>
      </c>
      <c r="L28" s="263">
        <v>260.30093297230002</v>
      </c>
      <c r="M28" s="263">
        <v>257.06435246692422</v>
      </c>
      <c r="N28" s="263">
        <v>223.38366839619019</v>
      </c>
      <c r="O28" s="263">
        <v>227.40180728695131</v>
      </c>
      <c r="P28" s="263">
        <v>218.51231758355939</v>
      </c>
      <c r="Q28" s="263">
        <v>212.8686697969078</v>
      </c>
      <c r="R28" s="263">
        <v>216.62571828726811</v>
      </c>
      <c r="S28" s="263">
        <v>213.15835332194709</v>
      </c>
      <c r="T28" s="263">
        <v>221.00489733660339</v>
      </c>
      <c r="U28" s="263">
        <v>197.81060932984431</v>
      </c>
      <c r="V28" s="263">
        <v>196.0086790808663</v>
      </c>
      <c r="W28" s="263">
        <v>226.24479251290239</v>
      </c>
      <c r="DA28" s="70" t="s">
        <v>182</v>
      </c>
    </row>
    <row r="29" spans="1:105" ht="12" customHeight="1" x14ac:dyDescent="0.25">
      <c r="A29" s="60" t="s">
        <v>183</v>
      </c>
      <c r="B29" s="264">
        <v>236.59709842051359</v>
      </c>
      <c r="C29" s="264">
        <v>231.31201029557121</v>
      </c>
      <c r="D29" s="264">
        <v>234.00579981626939</v>
      </c>
      <c r="E29" s="264">
        <v>224.32852423839159</v>
      </c>
      <c r="F29" s="264">
        <v>260.27345365428738</v>
      </c>
      <c r="G29" s="264">
        <v>234.6937124025155</v>
      </c>
      <c r="H29" s="264">
        <v>203.7812824028839</v>
      </c>
      <c r="I29" s="264">
        <v>206.6136769847806</v>
      </c>
      <c r="J29" s="264">
        <v>191.0963047761845</v>
      </c>
      <c r="K29" s="264">
        <v>157.77392980744099</v>
      </c>
      <c r="L29" s="264">
        <v>154.3095525134022</v>
      </c>
      <c r="M29" s="264">
        <v>146.4674812513677</v>
      </c>
      <c r="N29" s="264">
        <v>121.908208494875</v>
      </c>
      <c r="O29" s="264">
        <v>126.0107197195552</v>
      </c>
      <c r="P29" s="264">
        <v>113.6665697796672</v>
      </c>
      <c r="Q29" s="264">
        <v>109.0964633587291</v>
      </c>
      <c r="R29" s="264">
        <v>109.03142425388479</v>
      </c>
      <c r="S29" s="264">
        <v>108.5083130976262</v>
      </c>
      <c r="T29" s="264">
        <v>113.6214073795971</v>
      </c>
      <c r="U29" s="264">
        <v>95.989637165823893</v>
      </c>
      <c r="V29" s="264">
        <v>95.841062599053274</v>
      </c>
      <c r="W29" s="264">
        <v>118.63528834992781</v>
      </c>
      <c r="DA29" s="72" t="s">
        <v>184</v>
      </c>
    </row>
    <row r="30" spans="1:105" ht="12" customHeight="1" x14ac:dyDescent="0.25">
      <c r="A30" s="59" t="s">
        <v>33</v>
      </c>
      <c r="B30" s="232">
        <v>1.472630236837537</v>
      </c>
      <c r="C30" s="232">
        <v>1.4426855323543291</v>
      </c>
      <c r="D30" s="232">
        <v>1.4628441049139029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6.1174876541930612</v>
      </c>
      <c r="C31" s="232">
        <v>4.7524045268032307</v>
      </c>
      <c r="D31" s="232">
        <v>4.8197034947661388</v>
      </c>
      <c r="E31" s="232">
        <v>1.382060511509039</v>
      </c>
      <c r="F31" s="232">
        <v>1.360101806824336</v>
      </c>
      <c r="G31" s="232">
        <v>1.356411346070201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96.423943179134326</v>
      </c>
      <c r="C32" s="232">
        <v>64.469754753340837</v>
      </c>
      <c r="D32" s="232">
        <v>66.703184666107859</v>
      </c>
      <c r="E32" s="232">
        <v>68.926362815289636</v>
      </c>
      <c r="F32" s="232">
        <v>92.368900240389266</v>
      </c>
      <c r="G32" s="232">
        <v>71.819478072257994</v>
      </c>
      <c r="H32" s="232">
        <v>33.11903793811998</v>
      </c>
      <c r="I32" s="232">
        <v>38.578486246694197</v>
      </c>
      <c r="J32" s="232">
        <v>25.535410082674179</v>
      </c>
      <c r="K32" s="232">
        <v>13.515119242989259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132.5830373503486</v>
      </c>
      <c r="C33" s="232">
        <v>160.64716548307271</v>
      </c>
      <c r="D33" s="232">
        <v>161.02006755048151</v>
      </c>
      <c r="E33" s="232">
        <v>154.02010091159289</v>
      </c>
      <c r="F33" s="232">
        <v>166.54445160707391</v>
      </c>
      <c r="G33" s="232">
        <v>161.51782298418729</v>
      </c>
      <c r="H33" s="232">
        <v>170.66224446476389</v>
      </c>
      <c r="I33" s="232">
        <v>168.03519073808641</v>
      </c>
      <c r="J33" s="232">
        <v>165.56089469351031</v>
      </c>
      <c r="K33" s="232">
        <v>144.25881056445169</v>
      </c>
      <c r="L33" s="232">
        <v>154.3095525134022</v>
      </c>
      <c r="M33" s="232">
        <v>146.4674812513677</v>
      </c>
      <c r="N33" s="232">
        <v>121.908208494875</v>
      </c>
      <c r="O33" s="232">
        <v>126.0107197195552</v>
      </c>
      <c r="P33" s="232">
        <v>113.6665697796672</v>
      </c>
      <c r="Q33" s="232">
        <v>109.0964633587291</v>
      </c>
      <c r="R33" s="232">
        <v>109.03142425388479</v>
      </c>
      <c r="S33" s="232">
        <v>108.5083130976262</v>
      </c>
      <c r="T33" s="232">
        <v>113.6214073795971</v>
      </c>
      <c r="U33" s="232">
        <v>95.989637165823893</v>
      </c>
      <c r="V33" s="232">
        <v>95.841062599053274</v>
      </c>
      <c r="W33" s="232">
        <v>118.63528834992781</v>
      </c>
      <c r="DA33" s="71" t="s">
        <v>188</v>
      </c>
    </row>
    <row r="34" spans="1:105" ht="12" customHeight="1" x14ac:dyDescent="0.25">
      <c r="A34" s="60" t="s">
        <v>189</v>
      </c>
      <c r="B34" s="264">
        <v>121.9289017826006</v>
      </c>
      <c r="C34" s="264">
        <v>118.4423652582601</v>
      </c>
      <c r="D34" s="264">
        <v>160.51394234849261</v>
      </c>
      <c r="E34" s="264">
        <v>152.22395212123041</v>
      </c>
      <c r="F34" s="264">
        <v>147.86723986825399</v>
      </c>
      <c r="G34" s="264">
        <v>142.6866372003494</v>
      </c>
      <c r="H34" s="264">
        <v>146.72636548894559</v>
      </c>
      <c r="I34" s="264">
        <v>130.6959614601308</v>
      </c>
      <c r="J34" s="264">
        <v>133.48082222171411</v>
      </c>
      <c r="K34" s="264">
        <v>141.3952618506151</v>
      </c>
      <c r="L34" s="264">
        <v>105.99138045889779</v>
      </c>
      <c r="M34" s="264">
        <v>110.5968712155565</v>
      </c>
      <c r="N34" s="264">
        <v>101.4754599013153</v>
      </c>
      <c r="O34" s="264">
        <v>101.3910875673961</v>
      </c>
      <c r="P34" s="264">
        <v>104.84574780389219</v>
      </c>
      <c r="Q34" s="264">
        <v>103.7722064381787</v>
      </c>
      <c r="R34" s="264">
        <v>107.59429403338331</v>
      </c>
      <c r="S34" s="264">
        <v>104.6500402243208</v>
      </c>
      <c r="T34" s="264">
        <v>107.3834899570063</v>
      </c>
      <c r="U34" s="264">
        <v>101.8209721640204</v>
      </c>
      <c r="V34" s="264">
        <v>100.167616481813</v>
      </c>
      <c r="W34" s="264">
        <v>107.6095041629746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269.11535551832799</v>
      </c>
      <c r="C35" s="263">
        <f t="shared" si="0"/>
        <v>266.2822386925244</v>
      </c>
      <c r="D35" s="263">
        <f t="shared" si="0"/>
        <v>265.04836961695332</v>
      </c>
      <c r="E35" s="263">
        <f t="shared" si="0"/>
        <v>247.85137139692461</v>
      </c>
      <c r="F35" s="263">
        <f t="shared" si="0"/>
        <v>267.603523186882</v>
      </c>
      <c r="G35" s="263">
        <f t="shared" si="0"/>
        <v>239.52909048008888</v>
      </c>
      <c r="H35" s="263">
        <f t="shared" si="0"/>
        <v>229.95758945547718</v>
      </c>
      <c r="I35" s="263">
        <f t="shared" si="0"/>
        <v>213.7875699948523</v>
      </c>
      <c r="J35" s="263">
        <f t="shared" si="0"/>
        <v>203.78380338984402</v>
      </c>
      <c r="K35" s="263">
        <f t="shared" si="0"/>
        <v>183.97841079601861</v>
      </c>
      <c r="L35" s="263">
        <f t="shared" si="0"/>
        <v>180.18705120127052</v>
      </c>
      <c r="M35" s="263">
        <f t="shared" si="0"/>
        <v>210.394452785981</v>
      </c>
      <c r="N35" s="263">
        <f t="shared" si="0"/>
        <v>200.91122961160599</v>
      </c>
      <c r="O35" s="263">
        <f t="shared" si="0"/>
        <v>181.63641135977639</v>
      </c>
      <c r="P35" s="263">
        <f t="shared" si="0"/>
        <v>155.46236371794393</v>
      </c>
      <c r="Q35" s="263">
        <f t="shared" si="0"/>
        <v>146.72883314163624</v>
      </c>
      <c r="R35" s="263">
        <f t="shared" si="0"/>
        <v>150.96818098343553</v>
      </c>
      <c r="S35" s="263">
        <f t="shared" si="0"/>
        <v>154.5510384418437</v>
      </c>
      <c r="T35" s="263">
        <f t="shared" si="0"/>
        <v>151.96945194915321</v>
      </c>
      <c r="U35" s="263">
        <f t="shared" si="0"/>
        <v>144.00602455741091</v>
      </c>
      <c r="V35" s="263">
        <f t="shared" si="0"/>
        <v>138.20697500864731</v>
      </c>
      <c r="W35" s="263">
        <f t="shared" si="0"/>
        <v>152.52454816908664</v>
      </c>
      <c r="DA35" s="70"/>
    </row>
    <row r="36" spans="1:105" ht="12" customHeight="1" x14ac:dyDescent="0.25">
      <c r="A36" s="60" t="s">
        <v>192</v>
      </c>
      <c r="B36" s="264">
        <v>55.01982825888458</v>
      </c>
      <c r="C36" s="264">
        <v>59.619649174993008</v>
      </c>
      <c r="D36" s="264">
        <v>59.045542593223587</v>
      </c>
      <c r="E36" s="264">
        <v>55.698004456838611</v>
      </c>
      <c r="F36" s="264">
        <v>63.100141031952553</v>
      </c>
      <c r="G36" s="264">
        <v>58.756619582556347</v>
      </c>
      <c r="H36" s="264">
        <v>55.906066918011788</v>
      </c>
      <c r="I36" s="264">
        <v>56.100718107159317</v>
      </c>
      <c r="J36" s="264">
        <v>53.426800557281993</v>
      </c>
      <c r="K36" s="264">
        <v>45.153027778469188</v>
      </c>
      <c r="L36" s="264">
        <v>46.378628014065377</v>
      </c>
      <c r="M36" s="264">
        <v>44.021648164162031</v>
      </c>
      <c r="N36" s="264">
        <v>36.640216769171651</v>
      </c>
      <c r="O36" s="264">
        <v>37.873250232841677</v>
      </c>
      <c r="P36" s="264">
        <v>34.16314461146618</v>
      </c>
      <c r="Q36" s="264">
        <v>32.789572708566809</v>
      </c>
      <c r="R36" s="264">
        <v>32.770024829638963</v>
      </c>
      <c r="S36" s="264">
        <v>32.612800747714303</v>
      </c>
      <c r="T36" s="264">
        <v>34.149570791058039</v>
      </c>
      <c r="U36" s="264">
        <v>28.850240330599071</v>
      </c>
      <c r="V36" s="264">
        <v>28.805585385701828</v>
      </c>
      <c r="W36" s="264">
        <v>35.65652170007305</v>
      </c>
      <c r="DA36" s="72" t="s">
        <v>193</v>
      </c>
    </row>
    <row r="37" spans="1:105" ht="12" customHeight="1" x14ac:dyDescent="0.25">
      <c r="A37" s="59" t="s">
        <v>33</v>
      </c>
      <c r="B37" s="232">
        <v>0.57802695944254179</v>
      </c>
      <c r="C37" s="232">
        <v>0.51553130248249424</v>
      </c>
      <c r="D37" s="232">
        <v>0.51627659153095162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2.4011952897111462</v>
      </c>
      <c r="C38" s="232">
        <v>1.6982310009225481</v>
      </c>
      <c r="D38" s="232">
        <v>1.701001551777882</v>
      </c>
      <c r="E38" s="232">
        <v>0.49534711631242218</v>
      </c>
      <c r="F38" s="232">
        <v>0.51113929958093185</v>
      </c>
      <c r="G38" s="232">
        <v>0.4893232240583083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52.040606009730887</v>
      </c>
      <c r="C39" s="232">
        <v>57.405886871587967</v>
      </c>
      <c r="D39" s="232">
        <v>56.828264449914762</v>
      </c>
      <c r="E39" s="232">
        <v>55.202657340526187</v>
      </c>
      <c r="F39" s="232">
        <v>62.589001732371621</v>
      </c>
      <c r="G39" s="232">
        <v>58.267296358498037</v>
      </c>
      <c r="H39" s="232">
        <v>55.906066918011788</v>
      </c>
      <c r="I39" s="232">
        <v>56.100718107159317</v>
      </c>
      <c r="J39" s="232">
        <v>53.426800557281993</v>
      </c>
      <c r="K39" s="232">
        <v>45.153027778469188</v>
      </c>
      <c r="L39" s="232">
        <v>46.378628014065377</v>
      </c>
      <c r="M39" s="232">
        <v>44.021648164162031</v>
      </c>
      <c r="N39" s="232">
        <v>36.640216769171651</v>
      </c>
      <c r="O39" s="232">
        <v>37.873250232841677</v>
      </c>
      <c r="P39" s="232">
        <v>34.16314461146618</v>
      </c>
      <c r="Q39" s="232">
        <v>32.789572708566809</v>
      </c>
      <c r="R39" s="232">
        <v>32.770024829638963</v>
      </c>
      <c r="S39" s="232">
        <v>32.612800747714303</v>
      </c>
      <c r="T39" s="232">
        <v>34.149570791058039</v>
      </c>
      <c r="U39" s="232">
        <v>28.850240330599071</v>
      </c>
      <c r="V39" s="232">
        <v>28.805585385701828</v>
      </c>
      <c r="W39" s="232">
        <v>35.65652170007305</v>
      </c>
      <c r="DA39" s="71" t="s">
        <v>196</v>
      </c>
    </row>
    <row r="40" spans="1:105" ht="12" customHeight="1" x14ac:dyDescent="0.25">
      <c r="A40" s="60" t="s">
        <v>197</v>
      </c>
      <c r="B40" s="264">
        <v>166.23681119985989</v>
      </c>
      <c r="C40" s="264">
        <v>164.33822605694229</v>
      </c>
      <c r="D40" s="264">
        <v>149.3531876188851</v>
      </c>
      <c r="E40" s="264">
        <v>137.59447093733411</v>
      </c>
      <c r="F40" s="264">
        <v>148.933455670017</v>
      </c>
      <c r="G40" s="264">
        <v>129.29849469761689</v>
      </c>
      <c r="H40" s="264">
        <v>125.9864450307924</v>
      </c>
      <c r="I40" s="264">
        <v>114.0523176010778</v>
      </c>
      <c r="J40" s="264">
        <v>107.2824997606656</v>
      </c>
      <c r="K40" s="264">
        <v>94.568646384937807</v>
      </c>
      <c r="L40" s="264">
        <v>101.9521010935126</v>
      </c>
      <c r="M40" s="264">
        <v>133.13227565858261</v>
      </c>
      <c r="N40" s="264">
        <v>133.77197677718129</v>
      </c>
      <c r="O40" s="264">
        <v>113.28948365436619</v>
      </c>
      <c r="P40" s="264">
        <v>89.78722352972369</v>
      </c>
      <c r="Q40" s="264">
        <v>82.74992391952415</v>
      </c>
      <c r="R40" s="264">
        <v>85.860069119444915</v>
      </c>
      <c r="S40" s="264">
        <v>90.485063161728277</v>
      </c>
      <c r="T40" s="264">
        <v>85.545152507478619</v>
      </c>
      <c r="U40" s="264">
        <v>84.55290245372484</v>
      </c>
      <c r="V40" s="264">
        <v>79.295433457580472</v>
      </c>
      <c r="W40" s="264">
        <v>84.525367942289137</v>
      </c>
      <c r="DA40" s="72" t="s">
        <v>198</v>
      </c>
    </row>
    <row r="41" spans="1:105" ht="12" customHeight="1" x14ac:dyDescent="0.25">
      <c r="A41" s="64" t="s">
        <v>30</v>
      </c>
      <c r="B41" s="231">
        <v>25.660923680662979</v>
      </c>
      <c r="C41" s="231">
        <v>32.534943190254417</v>
      </c>
      <c r="D41" s="231">
        <v>26.458905610616529</v>
      </c>
      <c r="E41" s="231">
        <v>18.389279718062781</v>
      </c>
      <c r="F41" s="231">
        <v>22.45025361291415</v>
      </c>
      <c r="G41" s="231">
        <v>30.124187415829041</v>
      </c>
      <c r="H41" s="231">
        <v>28.216489899812281</v>
      </c>
      <c r="I41" s="231">
        <v>30.19703613991717</v>
      </c>
      <c r="J41" s="231">
        <v>25.125588687578539</v>
      </c>
      <c r="K41" s="231">
        <v>24.253290981105032</v>
      </c>
      <c r="L41" s="231">
        <v>2.8261644342109089</v>
      </c>
      <c r="M41" s="231">
        <v>2.3016103130830001</v>
      </c>
      <c r="N41" s="231">
        <v>3.1352205877428441</v>
      </c>
      <c r="O41" s="231">
        <v>4.4150147930763071</v>
      </c>
      <c r="P41" s="231">
        <v>2.604779264380046</v>
      </c>
      <c r="Q41" s="231">
        <v>1.9168970208260501</v>
      </c>
      <c r="R41" s="231">
        <v>2.790475667078022</v>
      </c>
      <c r="S41" s="231">
        <v>1.8823933863291269</v>
      </c>
      <c r="T41" s="231">
        <v>1.9152871685937849</v>
      </c>
      <c r="U41" s="231">
        <v>1.6262909151205851</v>
      </c>
      <c r="V41" s="231">
        <v>3.6711149477718039</v>
      </c>
      <c r="W41" s="231">
        <v>4.3477265645656002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1.349853752866515E-2</v>
      </c>
      <c r="C43" s="231">
        <v>1.214604261922903E-2</v>
      </c>
      <c r="D43" s="231">
        <v>2.0491770096963201E-2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5.6074589951788947E-2</v>
      </c>
      <c r="C44" s="231">
        <v>4.0010734586192601E-2</v>
      </c>
      <c r="D44" s="231">
        <v>6.7515229831062978E-2</v>
      </c>
      <c r="E44" s="231">
        <v>2.115079203626204E-2</v>
      </c>
      <c r="F44" s="231">
        <v>1.9878545203863181E-2</v>
      </c>
      <c r="G44" s="231">
        <v>2.048632076605672E-2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0.88384862887275695</v>
      </c>
      <c r="C45" s="231">
        <v>0.54277413290993004</v>
      </c>
      <c r="D45" s="231">
        <v>0.93438960468970234</v>
      </c>
      <c r="E45" s="231">
        <v>1.0548359884259679</v>
      </c>
      <c r="F45" s="231">
        <v>1.3500161161809681</v>
      </c>
      <c r="G45" s="231">
        <v>1.084712885439773</v>
      </c>
      <c r="H45" s="231">
        <v>0.46821651003132542</v>
      </c>
      <c r="I45" s="231">
        <v>0.57991886026789707</v>
      </c>
      <c r="J45" s="231">
        <v>0.38431638797455397</v>
      </c>
      <c r="K45" s="231">
        <v>0.2384824798523614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1.215292923212967</v>
      </c>
      <c r="C47" s="231">
        <v>1.352496628583721</v>
      </c>
      <c r="D47" s="231">
        <v>2.2555966108474359</v>
      </c>
      <c r="E47" s="231">
        <v>2.3570944228977702</v>
      </c>
      <c r="F47" s="231">
        <v>2.4341276462633301</v>
      </c>
      <c r="G47" s="231">
        <v>2.4394560991219958</v>
      </c>
      <c r="H47" s="231">
        <v>2.4127174420556421</v>
      </c>
      <c r="I47" s="231">
        <v>2.5259357164663241</v>
      </c>
      <c r="J47" s="231">
        <v>2.4917463566256561</v>
      </c>
      <c r="K47" s="231">
        <v>2.5455342468997131</v>
      </c>
      <c r="L47" s="231">
        <v>2.934933568448054</v>
      </c>
      <c r="M47" s="231">
        <v>1.972948320687878</v>
      </c>
      <c r="N47" s="231">
        <v>1.2230292662247799</v>
      </c>
      <c r="O47" s="231">
        <v>1.5751524312419971</v>
      </c>
      <c r="P47" s="231">
        <v>1.92272544068141</v>
      </c>
      <c r="Q47" s="231">
        <v>2.068611119999888</v>
      </c>
      <c r="R47" s="231">
        <v>1.964744568273544</v>
      </c>
      <c r="S47" s="231">
        <v>1.9330795296350549</v>
      </c>
      <c r="T47" s="231">
        <v>2.1451115603135191</v>
      </c>
      <c r="U47" s="231">
        <v>1.6979325599833901</v>
      </c>
      <c r="V47" s="231">
        <v>1.6308150098415799</v>
      </c>
      <c r="W47" s="231">
        <v>2.156822754523763</v>
      </c>
      <c r="DA47" s="73" t="s">
        <v>205</v>
      </c>
    </row>
    <row r="48" spans="1:105" ht="12" customHeight="1" x14ac:dyDescent="0.25">
      <c r="A48" s="64" t="s">
        <v>36</v>
      </c>
      <c r="B48" s="231">
        <v>27.889887667382531</v>
      </c>
      <c r="C48" s="231">
        <v>35.538472502475983</v>
      </c>
      <c r="D48" s="231">
        <v>25.430912801840101</v>
      </c>
      <c r="E48" s="231">
        <v>26.814413270211041</v>
      </c>
      <c r="F48" s="231">
        <v>22.92637823536365</v>
      </c>
      <c r="G48" s="231">
        <v>25.331137971836011</v>
      </c>
      <c r="H48" s="231">
        <v>25.278626182887539</v>
      </c>
      <c r="I48" s="231">
        <v>23.57903687477209</v>
      </c>
      <c r="J48" s="231">
        <v>28.734801577601079</v>
      </c>
      <c r="K48" s="231">
        <v>21.353283840067849</v>
      </c>
      <c r="L48" s="231">
        <v>11.85075437943509</v>
      </c>
      <c r="M48" s="231">
        <v>9.3233276617976681</v>
      </c>
      <c r="N48" s="231">
        <v>8.8068684166424358</v>
      </c>
      <c r="O48" s="231">
        <v>9.5813489102828857</v>
      </c>
      <c r="P48" s="231">
        <v>12.31115696871549</v>
      </c>
      <c r="Q48" s="231">
        <v>12.60259077211837</v>
      </c>
      <c r="R48" s="231">
        <v>11.018879000106541</v>
      </c>
      <c r="S48" s="231">
        <v>10.67572463269326</v>
      </c>
      <c r="T48" s="231">
        <v>13.161251976865801</v>
      </c>
      <c r="U48" s="231">
        <v>9.2409761669641348</v>
      </c>
      <c r="V48" s="231">
        <v>10.557352139632449</v>
      </c>
      <c r="W48" s="231">
        <v>12.611575291650579</v>
      </c>
      <c r="DA48" s="73" t="s">
        <v>206</v>
      </c>
    </row>
    <row r="49" spans="1:105" ht="12" customHeight="1" x14ac:dyDescent="0.25">
      <c r="A49" s="64" t="s">
        <v>73</v>
      </c>
      <c r="B49" s="231">
        <v>0.29695749928527437</v>
      </c>
      <c r="C49" s="231">
        <v>0.38595887690853842</v>
      </c>
      <c r="D49" s="231">
        <v>0.22934710440160111</v>
      </c>
      <c r="E49" s="231">
        <v>0</v>
      </c>
      <c r="F49" s="231">
        <v>0.29941055584938558</v>
      </c>
      <c r="G49" s="231">
        <v>0.2054843980688851</v>
      </c>
      <c r="H49" s="231">
        <v>0.22847376005465991</v>
      </c>
      <c r="I49" s="231">
        <v>0.24978763429505349</v>
      </c>
      <c r="J49" s="231">
        <v>0.34017539179404099</v>
      </c>
      <c r="K49" s="231">
        <v>0.23056285501191021</v>
      </c>
      <c r="L49" s="231">
        <v>0.2066599708888619</v>
      </c>
      <c r="M49" s="231">
        <v>0.59604894729298286</v>
      </c>
      <c r="N49" s="231">
        <v>0.89684559476177383</v>
      </c>
      <c r="O49" s="231">
        <v>0.52970835541478767</v>
      </c>
      <c r="P49" s="231">
        <v>0.39230242875876847</v>
      </c>
      <c r="Q49" s="231">
        <v>6.9106959536653259E-2</v>
      </c>
      <c r="R49" s="231">
        <v>2.3241213678257509E-2</v>
      </c>
      <c r="S49" s="231">
        <v>1.632125711860169E-2</v>
      </c>
      <c r="T49" s="231">
        <v>1.1486436095179121E-2</v>
      </c>
      <c r="U49" s="231">
        <v>1.2062591438936159E-2</v>
      </c>
      <c r="V49" s="231">
        <v>8.4849244313991296E-3</v>
      </c>
      <c r="W49" s="231">
        <v>2.0092732771283799E-2</v>
      </c>
      <c r="DA49" s="73" t="s">
        <v>207</v>
      </c>
    </row>
    <row r="50" spans="1:105" ht="12" customHeight="1" x14ac:dyDescent="0.25">
      <c r="A50" s="64" t="s">
        <v>79</v>
      </c>
      <c r="B50" s="231">
        <v>110.2203276729629</v>
      </c>
      <c r="C50" s="231">
        <v>93.931423948604277</v>
      </c>
      <c r="D50" s="231">
        <v>93.956028886561725</v>
      </c>
      <c r="E50" s="231">
        <v>88.957696745700318</v>
      </c>
      <c r="F50" s="231">
        <v>99.453390958241627</v>
      </c>
      <c r="G50" s="231">
        <v>70.093029606555092</v>
      </c>
      <c r="H50" s="231">
        <v>69.381921235950941</v>
      </c>
      <c r="I50" s="231">
        <v>56.920602375359309</v>
      </c>
      <c r="J50" s="231">
        <v>50.205871359091731</v>
      </c>
      <c r="K50" s="231">
        <v>45.947491982000933</v>
      </c>
      <c r="L50" s="231">
        <v>84.13358874052966</v>
      </c>
      <c r="M50" s="231">
        <v>118.9383404157211</v>
      </c>
      <c r="N50" s="231">
        <v>119.7100129118094</v>
      </c>
      <c r="O50" s="231">
        <v>97.188259164350228</v>
      </c>
      <c r="P50" s="231">
        <v>72.556259427187968</v>
      </c>
      <c r="Q50" s="231">
        <v>66.092718047043178</v>
      </c>
      <c r="R50" s="231">
        <v>70.062728670308559</v>
      </c>
      <c r="S50" s="231">
        <v>75.977544355952233</v>
      </c>
      <c r="T50" s="231">
        <v>68.312015365610335</v>
      </c>
      <c r="U50" s="231">
        <v>71.975640220217798</v>
      </c>
      <c r="V50" s="231">
        <v>63.427666435903241</v>
      </c>
      <c r="W50" s="231">
        <v>65.389150598777903</v>
      </c>
      <c r="DA50" s="73" t="s">
        <v>208</v>
      </c>
    </row>
    <row r="51" spans="1:105" ht="12" customHeight="1" x14ac:dyDescent="0.25">
      <c r="A51" s="61" t="s">
        <v>209</v>
      </c>
      <c r="B51" s="265">
        <v>47.858716059583521</v>
      </c>
      <c r="C51" s="265">
        <v>42.324363460589112</v>
      </c>
      <c r="D51" s="265">
        <v>56.649639404844663</v>
      </c>
      <c r="E51" s="265">
        <v>54.558896002751879</v>
      </c>
      <c r="F51" s="265">
        <v>55.569926484912479</v>
      </c>
      <c r="G51" s="265">
        <v>51.473976199915647</v>
      </c>
      <c r="H51" s="265">
        <v>48.065077506672999</v>
      </c>
      <c r="I51" s="265">
        <v>43.634534286615178</v>
      </c>
      <c r="J51" s="265">
        <v>43.074503071896423</v>
      </c>
      <c r="K51" s="265">
        <v>44.256736632611613</v>
      </c>
      <c r="L51" s="265">
        <v>31.85632209369253</v>
      </c>
      <c r="M51" s="265">
        <v>33.240528963236358</v>
      </c>
      <c r="N51" s="265">
        <v>30.499036065253041</v>
      </c>
      <c r="O51" s="265">
        <v>30.473677472568522</v>
      </c>
      <c r="P51" s="265">
        <v>31.511995576754071</v>
      </c>
      <c r="Q51" s="265">
        <v>31.1893365135453</v>
      </c>
      <c r="R51" s="265">
        <v>32.338087034351638</v>
      </c>
      <c r="S51" s="265">
        <v>31.45317453240111</v>
      </c>
      <c r="T51" s="265">
        <v>32.274728650616559</v>
      </c>
      <c r="U51" s="265">
        <v>30.60288177308701</v>
      </c>
      <c r="V51" s="265">
        <v>30.10595616536499</v>
      </c>
      <c r="W51" s="265">
        <v>32.342658526724449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79.292179204069072</v>
      </c>
      <c r="C54" s="225">
        <v>91.300280040290929</v>
      </c>
      <c r="D54" s="225">
        <v>76.730524834784745</v>
      </c>
      <c r="E54" s="225">
        <v>61.103923622559797</v>
      </c>
      <c r="F54" s="225">
        <v>69.18473075334488</v>
      </c>
      <c r="G54" s="225">
        <v>80.595215898697305</v>
      </c>
      <c r="H54" s="225">
        <v>75.155598138944924</v>
      </c>
      <c r="I54" s="225">
        <v>81.754161645744873</v>
      </c>
      <c r="J54" s="225">
        <v>80.86382112183891</v>
      </c>
      <c r="K54" s="225">
        <v>50.10511829732549</v>
      </c>
      <c r="L54" s="225">
        <v>47.331287493901698</v>
      </c>
      <c r="M54" s="225">
        <v>50.332539594216307</v>
      </c>
      <c r="N54" s="225">
        <v>41.938497476693897</v>
      </c>
      <c r="O54" s="225">
        <v>39.882932278064118</v>
      </c>
      <c r="P54" s="225">
        <v>35.318098621409703</v>
      </c>
      <c r="Q54" s="225">
        <v>35.585113460855887</v>
      </c>
      <c r="R54" s="225">
        <v>28.362454226781558</v>
      </c>
      <c r="S54" s="225">
        <v>26.900747085614729</v>
      </c>
      <c r="T54" s="225">
        <v>25.933385381207241</v>
      </c>
      <c r="U54" s="225">
        <v>24.18360075326299</v>
      </c>
      <c r="V54" s="225">
        <v>21.41958645358255</v>
      </c>
      <c r="W54" s="225">
        <v>23.683077265233081</v>
      </c>
      <c r="DA54" s="89" t="s">
        <v>211</v>
      </c>
    </row>
    <row r="55" spans="1:105" ht="12" customHeight="1" x14ac:dyDescent="0.25">
      <c r="A55" s="55" t="s">
        <v>92</v>
      </c>
      <c r="B55" s="261">
        <v>0.15485155704479189</v>
      </c>
      <c r="C55" s="261">
        <v>0.1731836676116926</v>
      </c>
      <c r="D55" s="261">
        <v>0.161369453572692</v>
      </c>
      <c r="E55" s="261">
        <v>0.1306077059655695</v>
      </c>
      <c r="F55" s="261">
        <v>0.1477718779723815</v>
      </c>
      <c r="G55" s="261">
        <v>0.169942663061219</v>
      </c>
      <c r="H55" s="261">
        <v>0.15845929146260429</v>
      </c>
      <c r="I55" s="261">
        <v>0.17228611754234779</v>
      </c>
      <c r="J55" s="261">
        <v>0.1715748012766827</v>
      </c>
      <c r="K55" s="261">
        <v>0.10946273093632369</v>
      </c>
      <c r="L55" s="261">
        <v>0.1068137024274893</v>
      </c>
      <c r="M55" s="261">
        <v>0.1098607256279899</v>
      </c>
      <c r="N55" s="261">
        <v>8.8114993974670236E-2</v>
      </c>
      <c r="O55" s="261">
        <v>8.6158106463281786E-2</v>
      </c>
      <c r="P55" s="261">
        <v>7.8778705287565365E-2</v>
      </c>
      <c r="Q55" s="261">
        <v>8.0096092843798261E-2</v>
      </c>
      <c r="R55" s="261">
        <v>6.4248135280564569E-2</v>
      </c>
      <c r="S55" s="261">
        <v>6.0234986848580439E-2</v>
      </c>
      <c r="T55" s="261">
        <v>5.848266984394853E-2</v>
      </c>
      <c r="U55" s="261">
        <v>5.4567744505035529E-2</v>
      </c>
      <c r="V55" s="261">
        <v>4.7853922454542112E-2</v>
      </c>
      <c r="W55" s="261">
        <v>5.3419899654278159E-2</v>
      </c>
      <c r="DA55" s="67" t="s">
        <v>212</v>
      </c>
    </row>
    <row r="56" spans="1:105" ht="12" customHeight="1" x14ac:dyDescent="0.25">
      <c r="A56" s="202" t="s">
        <v>93</v>
      </c>
      <c r="B56" s="226">
        <v>0.1144188921030049</v>
      </c>
      <c r="C56" s="226">
        <v>0.12796437928443399</v>
      </c>
      <c r="D56" s="226">
        <v>0.1192349269805143</v>
      </c>
      <c r="E56" s="226">
        <v>9.6505255109400279E-2</v>
      </c>
      <c r="F56" s="226">
        <v>0.1091877594533299</v>
      </c>
      <c r="G56" s="226">
        <v>0.1255696203485667</v>
      </c>
      <c r="H56" s="226">
        <v>0.11708462555099711</v>
      </c>
      <c r="I56" s="226">
        <v>0.127301184890388</v>
      </c>
      <c r="J56" s="226">
        <v>0.12677559754334761</v>
      </c>
      <c r="K56" s="226">
        <v>8.0881359150174081E-2</v>
      </c>
      <c r="L56" s="226">
        <v>7.8924007781453656E-2</v>
      </c>
      <c r="M56" s="226">
        <v>8.1175435054558764E-2</v>
      </c>
      <c r="N56" s="226">
        <v>6.510764360818426E-2</v>
      </c>
      <c r="O56" s="226">
        <v>6.3661711095161416E-2</v>
      </c>
      <c r="P56" s="226">
        <v>5.8209115570630458E-2</v>
      </c>
      <c r="Q56" s="226">
        <v>5.9182525380199573E-2</v>
      </c>
      <c r="R56" s="226">
        <v>4.7472564039894007E-2</v>
      </c>
      <c r="S56" s="226">
        <v>4.4507272594360027E-2</v>
      </c>
      <c r="T56" s="226">
        <v>4.3212496008902507E-2</v>
      </c>
      <c r="U56" s="226">
        <v>4.0319781021123359E-2</v>
      </c>
      <c r="V56" s="226">
        <v>3.5358977943295872E-2</v>
      </c>
      <c r="W56" s="226">
        <v>3.9471645305627717E-2</v>
      </c>
      <c r="DA56" s="174" t="s">
        <v>213</v>
      </c>
    </row>
    <row r="57" spans="1:105" ht="12" customHeight="1" x14ac:dyDescent="0.25">
      <c r="A57" s="202" t="s">
        <v>94</v>
      </c>
      <c r="B57" s="226">
        <v>2.860472302575122</v>
      </c>
      <c r="C57" s="226">
        <v>3.1991094821108512</v>
      </c>
      <c r="D57" s="226">
        <v>2.9808731745128578</v>
      </c>
      <c r="E57" s="226">
        <v>2.412631377735007</v>
      </c>
      <c r="F57" s="226">
        <v>2.7296939863332481</v>
      </c>
      <c r="G57" s="226">
        <v>3.1392405087141668</v>
      </c>
      <c r="H57" s="226">
        <v>2.9271156387749291</v>
      </c>
      <c r="I57" s="226">
        <v>3.1825296222597008</v>
      </c>
      <c r="J57" s="226">
        <v>3.169389938583691</v>
      </c>
      <c r="K57" s="226">
        <v>2.0220339787543531</v>
      </c>
      <c r="L57" s="226">
        <v>1.9731001945363409</v>
      </c>
      <c r="M57" s="226">
        <v>2.0293858763639689</v>
      </c>
      <c r="N57" s="226">
        <v>1.627691090204606</v>
      </c>
      <c r="O57" s="226">
        <v>1.591542777379036</v>
      </c>
      <c r="P57" s="226">
        <v>1.455227889265762</v>
      </c>
      <c r="Q57" s="226">
        <v>1.4795631345049891</v>
      </c>
      <c r="R57" s="226">
        <v>1.186814100997351</v>
      </c>
      <c r="S57" s="226">
        <v>1.112681814859001</v>
      </c>
      <c r="T57" s="226">
        <v>1.0803124002225619</v>
      </c>
      <c r="U57" s="226">
        <v>1.007994525528084</v>
      </c>
      <c r="V57" s="226">
        <v>0.88397444858239682</v>
      </c>
      <c r="W57" s="226">
        <v>0.98679113264069329</v>
      </c>
      <c r="DA57" s="174" t="s">
        <v>214</v>
      </c>
    </row>
    <row r="58" spans="1:105" ht="12" customHeight="1" x14ac:dyDescent="0.25">
      <c r="A58" s="202" t="s">
        <v>95</v>
      </c>
      <c r="B58" s="226">
        <v>7.1511807564378096E-2</v>
      </c>
      <c r="C58" s="226">
        <v>7.9977737052771294E-2</v>
      </c>
      <c r="D58" s="226">
        <v>7.4521829362821465E-2</v>
      </c>
      <c r="E58" s="226">
        <v>6.0315784443375188E-2</v>
      </c>
      <c r="F58" s="226">
        <v>6.8242349658331217E-2</v>
      </c>
      <c r="G58" s="226">
        <v>7.8481012717854182E-2</v>
      </c>
      <c r="H58" s="226">
        <v>7.3177890969373258E-2</v>
      </c>
      <c r="I58" s="226">
        <v>7.956324055649254E-2</v>
      </c>
      <c r="J58" s="226">
        <v>7.9234748464592275E-2</v>
      </c>
      <c r="K58" s="226">
        <v>5.0550849468858808E-2</v>
      </c>
      <c r="L58" s="226">
        <v>4.932750486340854E-2</v>
      </c>
      <c r="M58" s="226">
        <v>5.0734646909099249E-2</v>
      </c>
      <c r="N58" s="226">
        <v>4.0692277255115157E-2</v>
      </c>
      <c r="O58" s="226">
        <v>3.9788569434475902E-2</v>
      </c>
      <c r="P58" s="226">
        <v>3.6380697231644048E-2</v>
      </c>
      <c r="Q58" s="226">
        <v>3.6989078362624737E-2</v>
      </c>
      <c r="R58" s="226">
        <v>2.967035252493376E-2</v>
      </c>
      <c r="S58" s="226">
        <v>2.781704537147504E-2</v>
      </c>
      <c r="T58" s="226">
        <v>2.700781000556407E-2</v>
      </c>
      <c r="U58" s="226">
        <v>2.5199863138202109E-2</v>
      </c>
      <c r="V58" s="226">
        <v>2.209936121455993E-2</v>
      </c>
      <c r="W58" s="226">
        <v>2.466977831601733E-2</v>
      </c>
      <c r="DA58" s="174" t="s">
        <v>215</v>
      </c>
    </row>
    <row r="59" spans="1:105" ht="12" customHeight="1" x14ac:dyDescent="0.25">
      <c r="A59" s="56" t="s">
        <v>96</v>
      </c>
      <c r="B59" s="262">
        <v>0.1104287547676894</v>
      </c>
      <c r="C59" s="262">
        <v>0.12633267889734459</v>
      </c>
      <c r="D59" s="262">
        <v>0.1153002182051155</v>
      </c>
      <c r="E59" s="262">
        <v>9.400272341761888E-2</v>
      </c>
      <c r="F59" s="262">
        <v>0.1080385745162068</v>
      </c>
      <c r="G59" s="262">
        <v>0.12728945717334089</v>
      </c>
      <c r="H59" s="262">
        <v>0.12170591130141389</v>
      </c>
      <c r="I59" s="262">
        <v>0.1239326922330851</v>
      </c>
      <c r="J59" s="262">
        <v>0.1256977534595628</v>
      </c>
      <c r="K59" s="262">
        <v>8.2602816158346345E-2</v>
      </c>
      <c r="L59" s="262">
        <v>8.4404243904461648E-2</v>
      </c>
      <c r="M59" s="262">
        <v>9.5294180908775145E-2</v>
      </c>
      <c r="N59" s="262">
        <v>8.3836132075977537E-2</v>
      </c>
      <c r="O59" s="262">
        <v>8.9262979000678658E-2</v>
      </c>
      <c r="P59" s="262">
        <v>8.4932370321523579E-2</v>
      </c>
      <c r="Q59" s="262">
        <v>9.2559108708352295E-2</v>
      </c>
      <c r="R59" s="262">
        <v>8.0513954553051978E-2</v>
      </c>
      <c r="S59" s="262">
        <v>8.1652868411832391E-2</v>
      </c>
      <c r="T59" s="262">
        <v>8.7815105649594341E-2</v>
      </c>
      <c r="U59" s="262">
        <v>9.0583115899745853E-2</v>
      </c>
      <c r="V59" s="262">
        <v>9.339451570737009E-2</v>
      </c>
      <c r="W59" s="262">
        <v>0.1084949157027852</v>
      </c>
      <c r="DA59" s="68" t="s">
        <v>216</v>
      </c>
    </row>
    <row r="60" spans="1:105" ht="12" customHeight="1" x14ac:dyDescent="0.25">
      <c r="A60" s="37" t="s">
        <v>160</v>
      </c>
      <c r="B60" s="228">
        <v>2.5518445947331101E-3</v>
      </c>
      <c r="C60" s="228">
        <v>2.0500117214361478E-3</v>
      </c>
      <c r="D60" s="228">
        <v>1.612915596269268E-3</v>
      </c>
      <c r="E60" s="228">
        <v>3.9007088630469631E-4</v>
      </c>
      <c r="F60" s="228">
        <v>4.2027168492596041E-4</v>
      </c>
      <c r="G60" s="228">
        <v>4.9265492654078586E-4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5.5305597058930768E-2</v>
      </c>
      <c r="C61" s="228">
        <v>6.9297251611979041E-2</v>
      </c>
      <c r="D61" s="228">
        <v>5.3885426467941748E-2</v>
      </c>
      <c r="E61" s="228">
        <v>4.3470424609502248E-2</v>
      </c>
      <c r="F61" s="228">
        <v>5.1462263295864501E-2</v>
      </c>
      <c r="G61" s="228">
        <v>5.8664026549055559E-2</v>
      </c>
      <c r="H61" s="228">
        <v>5.3989493322410799E-2</v>
      </c>
      <c r="I61" s="228">
        <v>6.6670277649719625E-2</v>
      </c>
      <c r="J61" s="228">
        <v>6.3640076585448443E-2</v>
      </c>
      <c r="K61" s="228">
        <v>3.4632715860102262E-2</v>
      </c>
      <c r="L61" s="228">
        <v>3.7901096196208253E-2</v>
      </c>
      <c r="M61" s="228">
        <v>3.4098632878519018E-2</v>
      </c>
      <c r="N61" s="228">
        <v>2.3985064105560599E-2</v>
      </c>
      <c r="O61" s="228">
        <v>2.1755805266813769E-2</v>
      </c>
      <c r="P61" s="228">
        <v>1.760665301750778E-2</v>
      </c>
      <c r="Q61" s="228">
        <v>1.639860702923341E-2</v>
      </c>
      <c r="R61" s="228">
        <v>1.1725132721933859E-2</v>
      </c>
      <c r="S61" s="228">
        <v>1.0386073941633239E-2</v>
      </c>
      <c r="T61" s="228">
        <v>9.1667850114249532E-3</v>
      </c>
      <c r="U61" s="228">
        <v>7.2024589539982633E-3</v>
      </c>
      <c r="V61" s="228">
        <v>5.4480592305921564E-3</v>
      </c>
      <c r="W61" s="228">
        <v>6.2829913337638264E-3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1.7099748418658879E-3</v>
      </c>
      <c r="C63" s="228">
        <v>3.89375538966755E-3</v>
      </c>
      <c r="D63" s="228">
        <v>6.0858246631129084E-3</v>
      </c>
      <c r="E63" s="228">
        <v>7.1787459134167782E-3</v>
      </c>
      <c r="F63" s="228">
        <v>1.046503777880407E-2</v>
      </c>
      <c r="G63" s="228">
        <v>1.6308323644943969E-2</v>
      </c>
      <c r="H63" s="228">
        <v>2.129910901514136E-2</v>
      </c>
      <c r="I63" s="228">
        <v>5.4069907285753246E-3</v>
      </c>
      <c r="J63" s="228">
        <v>1.0748883426216429E-2</v>
      </c>
      <c r="K63" s="228">
        <v>1.402484656658878E-2</v>
      </c>
      <c r="L63" s="228">
        <v>2.0469830643240899E-2</v>
      </c>
      <c r="M63" s="228">
        <v>3.5447838867292053E-2</v>
      </c>
      <c r="N63" s="228">
        <v>3.9886084144273581E-2</v>
      </c>
      <c r="O63" s="228">
        <v>5.0001958607596438E-2</v>
      </c>
      <c r="P63" s="228">
        <v>5.1085386435207707E-2</v>
      </c>
      <c r="Q63" s="228">
        <v>6.0562199208573968E-2</v>
      </c>
      <c r="R63" s="228">
        <v>5.7218236687457152E-2</v>
      </c>
      <c r="S63" s="228">
        <v>6.1250022254905473E-2</v>
      </c>
      <c r="T63" s="228">
        <v>6.998480036576385E-2</v>
      </c>
      <c r="U63" s="228">
        <v>7.5740651270961454E-2</v>
      </c>
      <c r="V63" s="228">
        <v>8.2252455463212928E-2</v>
      </c>
      <c r="W63" s="228">
        <v>9.6512864742746118E-2</v>
      </c>
      <c r="DA63" s="69" t="s">
        <v>220</v>
      </c>
    </row>
    <row r="64" spans="1:105" ht="12" customHeight="1" x14ac:dyDescent="0.25">
      <c r="A64" s="37" t="s">
        <v>38</v>
      </c>
      <c r="B64" s="228">
        <v>5.086133827215962E-2</v>
      </c>
      <c r="C64" s="228">
        <v>5.1091660174261901E-2</v>
      </c>
      <c r="D64" s="228">
        <v>5.3716051477791529E-2</v>
      </c>
      <c r="E64" s="228">
        <v>4.296348200839515E-2</v>
      </c>
      <c r="F64" s="228">
        <v>4.5691001756612261E-2</v>
      </c>
      <c r="G64" s="228">
        <v>5.1824452052800597E-2</v>
      </c>
      <c r="H64" s="228">
        <v>4.6417308963861689E-2</v>
      </c>
      <c r="I64" s="228">
        <v>5.1855423854790098E-2</v>
      </c>
      <c r="J64" s="228">
        <v>5.1308793447897967E-2</v>
      </c>
      <c r="K64" s="228">
        <v>3.39452537316553E-2</v>
      </c>
      <c r="L64" s="228">
        <v>2.6033317065012499E-2</v>
      </c>
      <c r="M64" s="228">
        <v>2.574770916296408E-2</v>
      </c>
      <c r="N64" s="228">
        <v>1.9964983826143361E-2</v>
      </c>
      <c r="O64" s="228">
        <v>1.7505215126268452E-2</v>
      </c>
      <c r="P64" s="228">
        <v>1.6240330868808089E-2</v>
      </c>
      <c r="Q64" s="228">
        <v>1.559830247054492E-2</v>
      </c>
      <c r="R64" s="228">
        <v>1.1570585143660959E-2</v>
      </c>
      <c r="S64" s="228">
        <v>1.0016772215293681E-2</v>
      </c>
      <c r="T64" s="228">
        <v>8.66352027240554E-3</v>
      </c>
      <c r="U64" s="228">
        <v>7.6400056747861359E-3</v>
      </c>
      <c r="V64" s="228">
        <v>5.6940010135650074E-3</v>
      </c>
      <c r="W64" s="228">
        <v>5.6990596262752142E-3</v>
      </c>
      <c r="DA64" s="69" t="s">
        <v>221</v>
      </c>
    </row>
    <row r="65" spans="1:105" ht="12" customHeight="1" x14ac:dyDescent="0.25">
      <c r="A65" s="57" t="s">
        <v>222</v>
      </c>
      <c r="B65" s="263">
        <v>16.589979159154861</v>
      </c>
      <c r="C65" s="263">
        <v>21.014538929741612</v>
      </c>
      <c r="D65" s="263">
        <v>14.20459914875218</v>
      </c>
      <c r="E65" s="263">
        <v>10.802207723379141</v>
      </c>
      <c r="F65" s="263">
        <v>11.920666913251161</v>
      </c>
      <c r="G65" s="263">
        <v>15.02125585652718</v>
      </c>
      <c r="H65" s="263">
        <v>14.30633657194128</v>
      </c>
      <c r="I65" s="263">
        <v>15.55286904725263</v>
      </c>
      <c r="J65" s="263">
        <v>15.40460263239653</v>
      </c>
      <c r="K65" s="263">
        <v>9.0521629197322895</v>
      </c>
      <c r="L65" s="263">
        <v>6.5828780807308238</v>
      </c>
      <c r="M65" s="263">
        <v>7.0604426664648292</v>
      </c>
      <c r="N65" s="263">
        <v>6.4725171826046193</v>
      </c>
      <c r="O65" s="263">
        <v>6.0943212424843178</v>
      </c>
      <c r="P65" s="263">
        <v>5.2581538297696326</v>
      </c>
      <c r="Q65" s="263">
        <v>5.2140215629828859</v>
      </c>
      <c r="R65" s="263">
        <v>4.0542293381014858</v>
      </c>
      <c r="S65" s="263">
        <v>3.8676837978845939</v>
      </c>
      <c r="T65" s="263">
        <v>3.7867403187970212</v>
      </c>
      <c r="U65" s="263">
        <v>3.3766005504192562</v>
      </c>
      <c r="V65" s="263">
        <v>3.2207900477285789</v>
      </c>
      <c r="W65" s="263">
        <v>3.5061372604949752</v>
      </c>
      <c r="DA65" s="70" t="s">
        <v>223</v>
      </c>
    </row>
    <row r="66" spans="1:105" ht="12" customHeight="1" x14ac:dyDescent="0.25">
      <c r="A66" s="18" t="s">
        <v>30</v>
      </c>
      <c r="B66" s="232">
        <v>7.6498571316105934</v>
      </c>
      <c r="C66" s="232">
        <v>9.7716116293799224</v>
      </c>
      <c r="D66" s="232">
        <v>6.8235199934326136</v>
      </c>
      <c r="E66" s="232">
        <v>4.0860284309237418</v>
      </c>
      <c r="F66" s="232">
        <v>5.4438114963180899</v>
      </c>
      <c r="G66" s="232">
        <v>7.6722110194323072</v>
      </c>
      <c r="H66" s="232">
        <v>7.1603917113101954</v>
      </c>
      <c r="I66" s="232">
        <v>8.256586381402796</v>
      </c>
      <c r="J66" s="232">
        <v>6.8218876772305101</v>
      </c>
      <c r="K66" s="232">
        <v>4.5369303056195207</v>
      </c>
      <c r="L66" s="232">
        <v>1.05635088819067</v>
      </c>
      <c r="M66" s="232">
        <v>1.195067181975376</v>
      </c>
      <c r="N66" s="232">
        <v>1.5414042402279879</v>
      </c>
      <c r="O66" s="232">
        <v>1.7279318344306209</v>
      </c>
      <c r="P66" s="232">
        <v>0.8133859050113188</v>
      </c>
      <c r="Q66" s="232">
        <v>0.60252488564590179</v>
      </c>
      <c r="R66" s="232">
        <v>0.71720281125754359</v>
      </c>
      <c r="S66" s="232">
        <v>0.50240860888855898</v>
      </c>
      <c r="T66" s="232">
        <v>0.42113820953048359</v>
      </c>
      <c r="U66" s="232">
        <v>0.4370272622452484</v>
      </c>
      <c r="V66" s="232">
        <v>0.74555017152412062</v>
      </c>
      <c r="W66" s="232">
        <v>0.79742763854463139</v>
      </c>
      <c r="DA66" s="71" t="s">
        <v>224</v>
      </c>
    </row>
    <row r="67" spans="1:105" ht="12" customHeight="1" x14ac:dyDescent="0.25">
      <c r="A67" s="18" t="s">
        <v>70</v>
      </c>
      <c r="B67" s="232">
        <v>0.26348684174379711</v>
      </c>
      <c r="C67" s="232">
        <v>0.1630178973497633</v>
      </c>
      <c r="D67" s="232">
        <v>0.24097089437809199</v>
      </c>
      <c r="E67" s="232">
        <v>0.23438056871996379</v>
      </c>
      <c r="F67" s="232">
        <v>0.32735635775860988</v>
      </c>
      <c r="G67" s="232">
        <v>0.27626126599578521</v>
      </c>
      <c r="H67" s="232">
        <v>0.1188175293748779</v>
      </c>
      <c r="I67" s="232">
        <v>0.15856358027393089</v>
      </c>
      <c r="J67" s="232">
        <v>0.1043463404532083</v>
      </c>
      <c r="K67" s="232">
        <v>4.4611611308519331E-2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0.36229472295427512</v>
      </c>
      <c r="C68" s="232">
        <v>0.40621161399552069</v>
      </c>
      <c r="D68" s="232">
        <v>0.58169860831510356</v>
      </c>
      <c r="E68" s="232">
        <v>0.52373746954710365</v>
      </c>
      <c r="F68" s="232">
        <v>0.59023529500849892</v>
      </c>
      <c r="G68" s="232">
        <v>0.62129549609927748</v>
      </c>
      <c r="H68" s="232">
        <v>0.61226616192057592</v>
      </c>
      <c r="I68" s="232">
        <v>0.69065077579934875</v>
      </c>
      <c r="J68" s="232">
        <v>0.67653793017204666</v>
      </c>
      <c r="K68" s="232">
        <v>0.47617914936777278</v>
      </c>
      <c r="L68" s="232">
        <v>1.0970061204794519</v>
      </c>
      <c r="M68" s="232">
        <v>1.0244157216298011</v>
      </c>
      <c r="N68" s="232">
        <v>0.60129182114072899</v>
      </c>
      <c r="O68" s="232">
        <v>0.61647721640528474</v>
      </c>
      <c r="P68" s="232">
        <v>0.60040318734230913</v>
      </c>
      <c r="Q68" s="232">
        <v>0.65021212145588581</v>
      </c>
      <c r="R68" s="232">
        <v>0.50497495620318433</v>
      </c>
      <c r="S68" s="232">
        <v>0.51593668167780582</v>
      </c>
      <c r="T68" s="232">
        <v>0.47167258078424362</v>
      </c>
      <c r="U68" s="232">
        <v>0.4562792617651602</v>
      </c>
      <c r="V68" s="232">
        <v>0.33119486248979169</v>
      </c>
      <c r="W68" s="232">
        <v>0.39558837253396939</v>
      </c>
      <c r="DA68" s="71" t="s">
        <v>226</v>
      </c>
    </row>
    <row r="69" spans="1:105" ht="12" customHeight="1" x14ac:dyDescent="0.25">
      <c r="A69" s="18" t="s">
        <v>36</v>
      </c>
      <c r="B69" s="232">
        <v>8.3143404628462019</v>
      </c>
      <c r="C69" s="232">
        <v>10.6736977890164</v>
      </c>
      <c r="D69" s="232">
        <v>6.5584096526263682</v>
      </c>
      <c r="E69" s="232">
        <v>5.9580612541883307</v>
      </c>
      <c r="F69" s="232">
        <v>5.5592637641659559</v>
      </c>
      <c r="G69" s="232">
        <v>6.4514880749998076</v>
      </c>
      <c r="H69" s="232">
        <v>6.4148611693356301</v>
      </c>
      <c r="I69" s="232">
        <v>6.447068309776558</v>
      </c>
      <c r="J69" s="232">
        <v>7.8018306845407652</v>
      </c>
      <c r="K69" s="232">
        <v>3.9944418534364772</v>
      </c>
      <c r="L69" s="232">
        <v>4.4295210720607008</v>
      </c>
      <c r="M69" s="232">
        <v>4.8409597628596517</v>
      </c>
      <c r="N69" s="232">
        <v>4.3298211212359021</v>
      </c>
      <c r="O69" s="232">
        <v>3.7499121916484128</v>
      </c>
      <c r="P69" s="232">
        <v>3.8443647374160039</v>
      </c>
      <c r="Q69" s="232">
        <v>3.961284555881099</v>
      </c>
      <c r="R69" s="232">
        <v>2.8320515706407581</v>
      </c>
      <c r="S69" s="232">
        <v>2.8493385073182291</v>
      </c>
      <c r="T69" s="232">
        <v>2.8939295284822939</v>
      </c>
      <c r="U69" s="232">
        <v>2.483294026408847</v>
      </c>
      <c r="V69" s="232">
        <v>2.144045013714666</v>
      </c>
      <c r="W69" s="232">
        <v>2.313121249416374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21.2448928809523</v>
      </c>
      <c r="C71" s="263">
        <v>23.759970757521049</v>
      </c>
      <c r="D71" s="263">
        <v>22.139117105667811</v>
      </c>
      <c r="E71" s="263">
        <v>17.91875248540655</v>
      </c>
      <c r="F71" s="263">
        <v>20.27359477846456</v>
      </c>
      <c r="G71" s="263">
        <v>23.315320436816979</v>
      </c>
      <c r="H71" s="263">
        <v>21.739856785171749</v>
      </c>
      <c r="I71" s="263">
        <v>23.63683118151404</v>
      </c>
      <c r="J71" s="263">
        <v>23.53924199250665</v>
      </c>
      <c r="K71" s="263">
        <v>15.017763060180449</v>
      </c>
      <c r="L71" s="263">
        <v>14.65432902062153</v>
      </c>
      <c r="M71" s="263">
        <v>15.072366028035599</v>
      </c>
      <c r="N71" s="263">
        <v>12.088955667756959</v>
      </c>
      <c r="O71" s="263">
        <v>11.820480062132299</v>
      </c>
      <c r="P71" s="263">
        <v>10.80806152081715</v>
      </c>
      <c r="Q71" s="263">
        <v>10.988800791696891</v>
      </c>
      <c r="R71" s="263">
        <v>8.8145368240740858</v>
      </c>
      <c r="S71" s="263">
        <v>8.2639520564427009</v>
      </c>
      <c r="T71" s="263">
        <v>8.023542545764629</v>
      </c>
      <c r="U71" s="263">
        <v>7.4864335166440874</v>
      </c>
      <c r="V71" s="263">
        <v>6.565329247455173</v>
      </c>
      <c r="W71" s="263">
        <v>7.3289546939336407</v>
      </c>
      <c r="DA71" s="70" t="s">
        <v>229</v>
      </c>
    </row>
    <row r="72" spans="1:105" ht="12" customHeight="1" x14ac:dyDescent="0.25">
      <c r="A72" s="57" t="s">
        <v>181</v>
      </c>
      <c r="B72" s="263">
        <v>25.88180215403565</v>
      </c>
      <c r="C72" s="263">
        <v>28.919979594240619</v>
      </c>
      <c r="D72" s="263">
        <v>25.936007342065171</v>
      </c>
      <c r="E72" s="263">
        <v>20.903380388384779</v>
      </c>
      <c r="F72" s="263">
        <v>23.924983837579539</v>
      </c>
      <c r="G72" s="263">
        <v>27.571071459849041</v>
      </c>
      <c r="H72" s="263">
        <v>25.253130945038091</v>
      </c>
      <c r="I72" s="263">
        <v>27.768647487871029</v>
      </c>
      <c r="J72" s="263">
        <v>27.391158448866751</v>
      </c>
      <c r="K72" s="263">
        <v>17.064932449906092</v>
      </c>
      <c r="L72" s="263">
        <v>16.563566874812611</v>
      </c>
      <c r="M72" s="263">
        <v>17.03299232261741</v>
      </c>
      <c r="N72" s="263">
        <v>13.69569051832849</v>
      </c>
      <c r="O72" s="263">
        <v>13.3608642489295</v>
      </c>
      <c r="P72" s="263">
        <v>12.102758218129839</v>
      </c>
      <c r="Q72" s="263">
        <v>12.28733532237559</v>
      </c>
      <c r="R72" s="263">
        <v>9.7816673365512106</v>
      </c>
      <c r="S72" s="263">
        <v>9.2215108369214072</v>
      </c>
      <c r="T72" s="263">
        <v>8.9439144855235</v>
      </c>
      <c r="U72" s="263">
        <v>8.2914584009871728</v>
      </c>
      <c r="V72" s="263">
        <v>7.3010220310545684</v>
      </c>
      <c r="W72" s="263">
        <v>8.1617239517010276</v>
      </c>
      <c r="DA72" s="70" t="s">
        <v>230</v>
      </c>
    </row>
    <row r="73" spans="1:105" ht="12" customHeight="1" x14ac:dyDescent="0.25">
      <c r="A73" s="60" t="s">
        <v>183</v>
      </c>
      <c r="B73" s="264">
        <v>17.079819282477359</v>
      </c>
      <c r="C73" s="264">
        <v>19.12639007605809</v>
      </c>
      <c r="D73" s="264">
        <v>15.383707058152609</v>
      </c>
      <c r="E73" s="264">
        <v>12.453043781450811</v>
      </c>
      <c r="F73" s="264">
        <v>15.25708725166832</v>
      </c>
      <c r="G73" s="264">
        <v>17.14651312034794</v>
      </c>
      <c r="H73" s="264">
        <v>14.681891934797269</v>
      </c>
      <c r="I73" s="264">
        <v>17.009245240705571</v>
      </c>
      <c r="J73" s="264">
        <v>16.126672916022489</v>
      </c>
      <c r="K73" s="264">
        <v>8.9995946427450395</v>
      </c>
      <c r="L73" s="264">
        <v>9.8190834865356909</v>
      </c>
      <c r="M73" s="264">
        <v>9.7048830758774791</v>
      </c>
      <c r="N73" s="264">
        <v>7.4742128964793526</v>
      </c>
      <c r="O73" s="264">
        <v>7.4036883882738156</v>
      </c>
      <c r="P73" s="264">
        <v>6.2956588751635687</v>
      </c>
      <c r="Q73" s="264">
        <v>6.2973326655017194</v>
      </c>
      <c r="R73" s="264">
        <v>4.9232802536750553</v>
      </c>
      <c r="S73" s="264">
        <v>4.6942123990540194</v>
      </c>
      <c r="T73" s="264">
        <v>4.5981793325610427</v>
      </c>
      <c r="U73" s="264">
        <v>4.0235156556196001</v>
      </c>
      <c r="V73" s="264">
        <v>3.5699322744105668</v>
      </c>
      <c r="W73" s="264">
        <v>4.279738170713232</v>
      </c>
      <c r="DA73" s="72" t="s">
        <v>231</v>
      </c>
    </row>
    <row r="74" spans="1:105" ht="12" customHeight="1" x14ac:dyDescent="0.25">
      <c r="A74" s="59" t="s">
        <v>33</v>
      </c>
      <c r="B74" s="232">
        <v>0.1063083971993302</v>
      </c>
      <c r="C74" s="232">
        <v>0.1192906767514387</v>
      </c>
      <c r="D74" s="232">
        <v>9.6168407789080548E-2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0.44161819521005891</v>
      </c>
      <c r="C75" s="232">
        <v>0.39295989284220589</v>
      </c>
      <c r="D75" s="232">
        <v>0.31685072219941479</v>
      </c>
      <c r="E75" s="232">
        <v>7.6721674681667199E-2</v>
      </c>
      <c r="F75" s="232">
        <v>7.9728422728173196E-2</v>
      </c>
      <c r="G75" s="232">
        <v>9.9098202094536472E-2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6.9607934120830679</v>
      </c>
      <c r="C76" s="232">
        <v>5.3307810344329836</v>
      </c>
      <c r="D76" s="232">
        <v>4.3851146149152713</v>
      </c>
      <c r="E76" s="232">
        <v>3.8262767374282411</v>
      </c>
      <c r="F76" s="232">
        <v>5.4146143239800626</v>
      </c>
      <c r="G76" s="232">
        <v>5.2470669557200864</v>
      </c>
      <c r="H76" s="232">
        <v>2.386137383464848</v>
      </c>
      <c r="I76" s="232">
        <v>3.1759317348267531</v>
      </c>
      <c r="J76" s="232">
        <v>2.1549407073156028</v>
      </c>
      <c r="K76" s="232">
        <v>0.77091693718799759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9.5710992779849065</v>
      </c>
      <c r="C77" s="232">
        <v>13.28335847203147</v>
      </c>
      <c r="D77" s="232">
        <v>10.58557331324884</v>
      </c>
      <c r="E77" s="232">
        <v>8.5500453693409053</v>
      </c>
      <c r="F77" s="232">
        <v>9.7627445049600876</v>
      </c>
      <c r="G77" s="232">
        <v>11.800347962533319</v>
      </c>
      <c r="H77" s="232">
        <v>12.29575455133242</v>
      </c>
      <c r="I77" s="232">
        <v>13.833313505878809</v>
      </c>
      <c r="J77" s="232">
        <v>13.971732208706889</v>
      </c>
      <c r="K77" s="232">
        <v>8.2286777055570415</v>
      </c>
      <c r="L77" s="232">
        <v>9.8190834865356909</v>
      </c>
      <c r="M77" s="232">
        <v>9.7048830758774791</v>
      </c>
      <c r="N77" s="232">
        <v>7.4742128964793526</v>
      </c>
      <c r="O77" s="232">
        <v>7.4036883882738156</v>
      </c>
      <c r="P77" s="232">
        <v>6.2956588751635687</v>
      </c>
      <c r="Q77" s="232">
        <v>6.2973326655017194</v>
      </c>
      <c r="R77" s="232">
        <v>4.9232802536750553</v>
      </c>
      <c r="S77" s="232">
        <v>4.6942123990540194</v>
      </c>
      <c r="T77" s="232">
        <v>4.5981793325610427</v>
      </c>
      <c r="U77" s="232">
        <v>4.0235156556196001</v>
      </c>
      <c r="V77" s="232">
        <v>3.5699322744105668</v>
      </c>
      <c r="W77" s="232">
        <v>4.279738170713232</v>
      </c>
      <c r="DA77" s="71" t="s">
        <v>235</v>
      </c>
    </row>
    <row r="78" spans="1:105" ht="12" customHeight="1" x14ac:dyDescent="0.25">
      <c r="A78" s="60" t="s">
        <v>189</v>
      </c>
      <c r="B78" s="264">
        <v>8.801982871558284</v>
      </c>
      <c r="C78" s="264">
        <v>9.7935895181825217</v>
      </c>
      <c r="D78" s="264">
        <v>10.55230028391256</v>
      </c>
      <c r="E78" s="264">
        <v>8.4503366069339716</v>
      </c>
      <c r="F78" s="264">
        <v>8.6678965859112189</v>
      </c>
      <c r="G78" s="264">
        <v>10.4245583395011</v>
      </c>
      <c r="H78" s="264">
        <v>10.57123901024082</v>
      </c>
      <c r="I78" s="264">
        <v>10.759402247165459</v>
      </c>
      <c r="J78" s="264">
        <v>11.264485532844271</v>
      </c>
      <c r="K78" s="264">
        <v>8.0653378071610522</v>
      </c>
      <c r="L78" s="264">
        <v>6.744483388276918</v>
      </c>
      <c r="M78" s="264">
        <v>7.328109246739932</v>
      </c>
      <c r="N78" s="264">
        <v>6.2214776218491412</v>
      </c>
      <c r="O78" s="264">
        <v>5.9571758606556884</v>
      </c>
      <c r="P78" s="264">
        <v>5.8070993429662696</v>
      </c>
      <c r="Q78" s="264">
        <v>5.9900026568738758</v>
      </c>
      <c r="R78" s="264">
        <v>4.8583870828761553</v>
      </c>
      <c r="S78" s="264">
        <v>4.5272984378673886</v>
      </c>
      <c r="T78" s="264">
        <v>4.3457351529624564</v>
      </c>
      <c r="U78" s="264">
        <v>4.2679427453675727</v>
      </c>
      <c r="V78" s="264">
        <v>3.7310897566440011</v>
      </c>
      <c r="W78" s="264">
        <v>3.881985780987796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12.26382169587127</v>
      </c>
      <c r="C79" s="263">
        <f t="shared" si="1"/>
        <v>13.899222813830555</v>
      </c>
      <c r="D79" s="263">
        <f t="shared" si="1"/>
        <v>10.999501635665595</v>
      </c>
      <c r="E79" s="263">
        <f t="shared" si="1"/>
        <v>8.6855201787183578</v>
      </c>
      <c r="F79" s="263">
        <f t="shared" si="1"/>
        <v>9.9025506761161246</v>
      </c>
      <c r="G79" s="263">
        <f t="shared" si="1"/>
        <v>11.047044883488965</v>
      </c>
      <c r="H79" s="263">
        <f t="shared" si="1"/>
        <v>10.458730478734488</v>
      </c>
      <c r="I79" s="263">
        <f t="shared" si="1"/>
        <v>11.110201071625164</v>
      </c>
      <c r="J79" s="263">
        <f t="shared" si="1"/>
        <v>10.856145208741115</v>
      </c>
      <c r="K79" s="263">
        <f t="shared" si="1"/>
        <v>6.6247281330386034</v>
      </c>
      <c r="L79" s="263">
        <f t="shared" si="1"/>
        <v>7.23794386422359</v>
      </c>
      <c r="M79" s="263">
        <f t="shared" si="1"/>
        <v>8.8002877122340752</v>
      </c>
      <c r="N79" s="263">
        <f t="shared" si="1"/>
        <v>7.7758919708852767</v>
      </c>
      <c r="O79" s="263">
        <f t="shared" si="1"/>
        <v>6.736852581145369</v>
      </c>
      <c r="P79" s="263">
        <f t="shared" si="1"/>
        <v>5.4355962750159525</v>
      </c>
      <c r="Q79" s="263">
        <f t="shared" si="1"/>
        <v>5.346565844000561</v>
      </c>
      <c r="R79" s="263">
        <f t="shared" si="1"/>
        <v>4.3033016206589796</v>
      </c>
      <c r="S79" s="263">
        <f t="shared" si="1"/>
        <v>4.2207064062807813</v>
      </c>
      <c r="T79" s="263">
        <f t="shared" si="1"/>
        <v>3.882357549391525</v>
      </c>
      <c r="U79" s="263">
        <f t="shared" si="1"/>
        <v>3.8104432551202767</v>
      </c>
      <c r="V79" s="263">
        <f t="shared" si="1"/>
        <v>3.2497639014420678</v>
      </c>
      <c r="W79" s="263">
        <f t="shared" si="1"/>
        <v>3.473413987484034</v>
      </c>
      <c r="DA79" s="70"/>
    </row>
    <row r="80" spans="1:105" ht="12" customHeight="1" x14ac:dyDescent="0.25">
      <c r="A80" s="60" t="s">
        <v>192</v>
      </c>
      <c r="B80" s="264">
        <v>2.5073016075385781</v>
      </c>
      <c r="C80" s="264">
        <v>3.1119867101706928</v>
      </c>
      <c r="D80" s="264">
        <v>2.450388747048466</v>
      </c>
      <c r="E80" s="264">
        <v>1.9518396807636911</v>
      </c>
      <c r="F80" s="264">
        <v>2.334992965704028</v>
      </c>
      <c r="G80" s="264">
        <v>2.7098462755802202</v>
      </c>
      <c r="H80" s="264">
        <v>2.54267096557292</v>
      </c>
      <c r="I80" s="264">
        <v>2.915465377374888</v>
      </c>
      <c r="J80" s="264">
        <v>2.846198251480911</v>
      </c>
      <c r="K80" s="264">
        <v>1.6258784502033079</v>
      </c>
      <c r="L80" s="264">
        <v>1.862985735254352</v>
      </c>
      <c r="M80" s="264">
        <v>1.841318363110285</v>
      </c>
      <c r="N80" s="264">
        <v>1.4180908052659671</v>
      </c>
      <c r="O80" s="264">
        <v>1.4047101111357141</v>
      </c>
      <c r="P80" s="264">
        <v>1.194482427462815</v>
      </c>
      <c r="Q80" s="264">
        <v>1.194799997583087</v>
      </c>
      <c r="R80" s="264">
        <v>0.93409949063301712</v>
      </c>
      <c r="S80" s="264">
        <v>0.89063818936701977</v>
      </c>
      <c r="T80" s="264">
        <v>0.87241772783061722</v>
      </c>
      <c r="U80" s="264">
        <v>0.7633861431436394</v>
      </c>
      <c r="V80" s="264">
        <v>0.67732725892093248</v>
      </c>
      <c r="W80" s="264">
        <v>0.81199952863170166</v>
      </c>
      <c r="DA80" s="72" t="s">
        <v>237</v>
      </c>
    </row>
    <row r="81" spans="1:105" ht="12" customHeight="1" x14ac:dyDescent="0.25">
      <c r="A81" s="59" t="s">
        <v>33</v>
      </c>
      <c r="B81" s="232">
        <v>2.634119317478769E-2</v>
      </c>
      <c r="C81" s="232">
        <v>2.690935931698557E-2</v>
      </c>
      <c r="D81" s="232">
        <v>2.1425467439047101E-2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0.10942456565982869</v>
      </c>
      <c r="C82" s="232">
        <v>8.8643129887579775E-2</v>
      </c>
      <c r="D82" s="232">
        <v>7.0591527795814651E-2</v>
      </c>
      <c r="E82" s="232">
        <v>1.735857804599936E-2</v>
      </c>
      <c r="F82" s="232">
        <v>1.891448496782271E-2</v>
      </c>
      <c r="G82" s="232">
        <v>2.2567511978905139E-2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2.3715358487039619</v>
      </c>
      <c r="C83" s="232">
        <v>2.996434220966127</v>
      </c>
      <c r="D83" s="232">
        <v>2.3583717518136038</v>
      </c>
      <c r="E83" s="232">
        <v>1.934481102717692</v>
      </c>
      <c r="F83" s="232">
        <v>2.316078480736206</v>
      </c>
      <c r="G83" s="232">
        <v>2.6872787636013151</v>
      </c>
      <c r="H83" s="232">
        <v>2.54267096557292</v>
      </c>
      <c r="I83" s="232">
        <v>2.915465377374888</v>
      </c>
      <c r="J83" s="232">
        <v>2.846198251480911</v>
      </c>
      <c r="K83" s="232">
        <v>1.6258784502033079</v>
      </c>
      <c r="L83" s="232">
        <v>1.862985735254352</v>
      </c>
      <c r="M83" s="232">
        <v>1.841318363110285</v>
      </c>
      <c r="N83" s="232">
        <v>1.4180908052659671</v>
      </c>
      <c r="O83" s="232">
        <v>1.4047101111357141</v>
      </c>
      <c r="P83" s="232">
        <v>1.194482427462815</v>
      </c>
      <c r="Q83" s="232">
        <v>1.194799997583087</v>
      </c>
      <c r="R83" s="232">
        <v>0.93409949063301712</v>
      </c>
      <c r="S83" s="232">
        <v>0.89063818936701977</v>
      </c>
      <c r="T83" s="232">
        <v>0.87241772783061722</v>
      </c>
      <c r="U83" s="232">
        <v>0.7633861431436394</v>
      </c>
      <c r="V83" s="232">
        <v>0.67732725892093248</v>
      </c>
      <c r="W83" s="232">
        <v>0.81199952863170166</v>
      </c>
      <c r="DA83" s="71" t="s">
        <v>240</v>
      </c>
    </row>
    <row r="84" spans="1:105" ht="12" customHeight="1" x14ac:dyDescent="0.25">
      <c r="A84" s="60" t="s">
        <v>197</v>
      </c>
      <c r="B84" s="264">
        <v>7.5755566155586891</v>
      </c>
      <c r="C84" s="264">
        <v>8.5780171896204713</v>
      </c>
      <c r="D84" s="264">
        <v>6.1981540723301949</v>
      </c>
      <c r="E84" s="264">
        <v>4.821758891510906</v>
      </c>
      <c r="F84" s="264">
        <v>5.5112170220251206</v>
      </c>
      <c r="G84" s="264">
        <v>5.9632267271973332</v>
      </c>
      <c r="H84" s="264">
        <v>5.7300055878611129</v>
      </c>
      <c r="I84" s="264">
        <v>5.9271181260133119</v>
      </c>
      <c r="J84" s="264">
        <v>5.7152451587649784</v>
      </c>
      <c r="K84" s="264">
        <v>3.4052450474979041</v>
      </c>
      <c r="L84" s="264">
        <v>4.0953197226710039</v>
      </c>
      <c r="M84" s="264">
        <v>5.5685989533753082</v>
      </c>
      <c r="N84" s="264">
        <v>5.1773932306422319</v>
      </c>
      <c r="O84" s="264">
        <v>4.2018808049549374</v>
      </c>
      <c r="P84" s="264">
        <v>3.13932636871299</v>
      </c>
      <c r="Q84" s="264">
        <v>3.0152759164567242</v>
      </c>
      <c r="R84" s="264">
        <v>2.4474148935538911</v>
      </c>
      <c r="S84" s="264">
        <v>2.471098800821955</v>
      </c>
      <c r="T84" s="264">
        <v>2.1854186113823761</v>
      </c>
      <c r="U84" s="264">
        <v>2.2372955426402559</v>
      </c>
      <c r="V84" s="264">
        <v>1.864532793540439</v>
      </c>
      <c r="W84" s="264">
        <v>1.9248809377393481</v>
      </c>
      <c r="DA84" s="72" t="s">
        <v>241</v>
      </c>
    </row>
    <row r="85" spans="1:105" ht="12" customHeight="1" x14ac:dyDescent="0.25">
      <c r="A85" s="64" t="s">
        <v>30</v>
      </c>
      <c r="B85" s="231">
        <v>1.1693906948003161</v>
      </c>
      <c r="C85" s="231">
        <v>1.698237279576247</v>
      </c>
      <c r="D85" s="231">
        <v>1.0980440134851619</v>
      </c>
      <c r="E85" s="231">
        <v>0.64442031998097882</v>
      </c>
      <c r="F85" s="231">
        <v>0.83076176070479912</v>
      </c>
      <c r="G85" s="231">
        <v>1.3893228993367721</v>
      </c>
      <c r="H85" s="231">
        <v>1.2833177787994141</v>
      </c>
      <c r="I85" s="231">
        <v>1.5692920935005239</v>
      </c>
      <c r="J85" s="231">
        <v>1.3385118675287699</v>
      </c>
      <c r="K85" s="231">
        <v>0.87331692010014395</v>
      </c>
      <c r="L85" s="231">
        <v>0.1135243592117765</v>
      </c>
      <c r="M85" s="231">
        <v>9.6270755660936208E-2</v>
      </c>
      <c r="N85" s="231">
        <v>0.1213428270899175</v>
      </c>
      <c r="O85" s="231">
        <v>0.16375187982335249</v>
      </c>
      <c r="P85" s="231">
        <v>9.1073672933410843E-2</v>
      </c>
      <c r="Q85" s="231">
        <v>6.9848685623512666E-2</v>
      </c>
      <c r="R85" s="231">
        <v>7.9541651640247735E-2</v>
      </c>
      <c r="S85" s="231">
        <v>5.1407159116627847E-2</v>
      </c>
      <c r="T85" s="231">
        <v>4.8929765178930343E-2</v>
      </c>
      <c r="U85" s="231">
        <v>4.3032152768817673E-2</v>
      </c>
      <c r="V85" s="231">
        <v>8.6321669615927465E-2</v>
      </c>
      <c r="W85" s="231">
        <v>9.9009991797365041E-2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6.1514013976546181E-4</v>
      </c>
      <c r="C87" s="231">
        <v>6.3399103710361682E-4</v>
      </c>
      <c r="D87" s="231">
        <v>8.5040801807223379E-4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2.5553680187193929E-3</v>
      </c>
      <c r="C88" s="231">
        <v>2.0884536561249058E-3</v>
      </c>
      <c r="D88" s="231">
        <v>2.8018805851640102E-3</v>
      </c>
      <c r="E88" s="231">
        <v>7.4119271558369538E-4</v>
      </c>
      <c r="F88" s="231">
        <v>7.355968221361964E-4</v>
      </c>
      <c r="G88" s="231">
        <v>9.4482596893170792E-4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4.0277753641217197E-2</v>
      </c>
      <c r="C89" s="231">
        <v>2.8331362421847459E-2</v>
      </c>
      <c r="D89" s="231">
        <v>3.8777148487978891E-2</v>
      </c>
      <c r="E89" s="231">
        <v>3.6964892350907337E-2</v>
      </c>
      <c r="F89" s="231">
        <v>4.9956752604932993E-2</v>
      </c>
      <c r="G89" s="231">
        <v>5.0026791765186818E-2</v>
      </c>
      <c r="H89" s="231">
        <v>2.1295014857769811E-2</v>
      </c>
      <c r="I89" s="231">
        <v>3.0137463758810549E-2</v>
      </c>
      <c r="J89" s="231">
        <v>2.04736315867514E-2</v>
      </c>
      <c r="K89" s="231">
        <v>8.5873205811436513E-3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5.5381959494031803E-2</v>
      </c>
      <c r="C91" s="231">
        <v>7.0596717557818559E-2</v>
      </c>
      <c r="D91" s="231">
        <v>9.3607210813158662E-2</v>
      </c>
      <c r="E91" s="231">
        <v>8.2600273937710106E-2</v>
      </c>
      <c r="F91" s="231">
        <v>9.0073822953462099E-2</v>
      </c>
      <c r="G91" s="231">
        <v>0.1125073408173015</v>
      </c>
      <c r="H91" s="231">
        <v>0.1097331099510734</v>
      </c>
      <c r="I91" s="231">
        <v>0.13126887454034941</v>
      </c>
      <c r="J91" s="231">
        <v>0.13274244479150729</v>
      </c>
      <c r="K91" s="231">
        <v>9.166006090653063E-2</v>
      </c>
      <c r="L91" s="231">
        <v>0.11789351272486261</v>
      </c>
      <c r="M91" s="231">
        <v>8.2523624713071786E-2</v>
      </c>
      <c r="N91" s="231">
        <v>4.7335051752854393E-2</v>
      </c>
      <c r="O91" s="231">
        <v>5.8422040177237303E-2</v>
      </c>
      <c r="P91" s="231">
        <v>6.7226298335511442E-2</v>
      </c>
      <c r="Q91" s="231">
        <v>7.5376906650890155E-2</v>
      </c>
      <c r="R91" s="231">
        <v>5.6004440338061401E-2</v>
      </c>
      <c r="S91" s="231">
        <v>5.279137064906278E-2</v>
      </c>
      <c r="T91" s="231">
        <v>5.4801079780538303E-2</v>
      </c>
      <c r="U91" s="231">
        <v>4.4927812504528007E-2</v>
      </c>
      <c r="V91" s="231">
        <v>3.8346572223156357E-2</v>
      </c>
      <c r="W91" s="231">
        <v>4.9116935037772848E-2</v>
      </c>
      <c r="DA91" s="73" t="s">
        <v>248</v>
      </c>
    </row>
    <row r="92" spans="1:105" ht="12" customHeight="1" x14ac:dyDescent="0.25">
      <c r="A92" s="64" t="s">
        <v>36</v>
      </c>
      <c r="B92" s="231">
        <v>1.270966529620285</v>
      </c>
      <c r="C92" s="231">
        <v>1.8550135007144639</v>
      </c>
      <c r="D92" s="231">
        <v>1.0553823340417829</v>
      </c>
      <c r="E92" s="231">
        <v>0.93966446998566522</v>
      </c>
      <c r="F92" s="231">
        <v>0.84838054294579435</v>
      </c>
      <c r="G92" s="231">
        <v>1.1682681947476681</v>
      </c>
      <c r="H92" s="231">
        <v>1.149700424089241</v>
      </c>
      <c r="I92" s="231">
        <v>1.225365163934881</v>
      </c>
      <c r="J92" s="231">
        <v>1.53078494601474</v>
      </c>
      <c r="K92" s="231">
        <v>0.76889293464381558</v>
      </c>
      <c r="L92" s="231">
        <v>0.47603362381041231</v>
      </c>
      <c r="M92" s="231">
        <v>0.38997209656811421</v>
      </c>
      <c r="N92" s="231">
        <v>0.34085330890661741</v>
      </c>
      <c r="O92" s="231">
        <v>0.3553700199969263</v>
      </c>
      <c r="P92" s="231">
        <v>0.43044809920487981</v>
      </c>
      <c r="Q92" s="231">
        <v>0.45921840939798658</v>
      </c>
      <c r="R92" s="231">
        <v>0.31408976083646672</v>
      </c>
      <c r="S92" s="231">
        <v>0.29154834417921671</v>
      </c>
      <c r="T92" s="231">
        <v>0.33622998119994069</v>
      </c>
      <c r="U92" s="231">
        <v>0.24451904296613411</v>
      </c>
      <c r="V92" s="231">
        <v>0.24824291158997661</v>
      </c>
      <c r="W92" s="231">
        <v>0.28720112629781608</v>
      </c>
      <c r="DA92" s="73" t="s">
        <v>249</v>
      </c>
    </row>
    <row r="93" spans="1:105" ht="12" customHeight="1" x14ac:dyDescent="0.25">
      <c r="A93" s="64" t="s">
        <v>73</v>
      </c>
      <c r="B93" s="231">
        <v>1.353261249426699E-2</v>
      </c>
      <c r="C93" s="231">
        <v>2.0146024209004739E-2</v>
      </c>
      <c r="D93" s="231">
        <v>9.5178998974654299E-3</v>
      </c>
      <c r="E93" s="231">
        <v>0</v>
      </c>
      <c r="F93" s="231">
        <v>1.107955593018134E-2</v>
      </c>
      <c r="G93" s="231">
        <v>9.4769088955914699E-3</v>
      </c>
      <c r="H93" s="231">
        <v>1.0391244244353981E-2</v>
      </c>
      <c r="I93" s="231">
        <v>1.2981067338435249E-2</v>
      </c>
      <c r="J93" s="231">
        <v>1.8122114654478771E-2</v>
      </c>
      <c r="K93" s="231">
        <v>8.3021492870953579E-3</v>
      </c>
      <c r="L93" s="231">
        <v>8.3013360743933295E-3</v>
      </c>
      <c r="M93" s="231">
        <v>2.4931276263677259E-2</v>
      </c>
      <c r="N93" s="231">
        <v>3.4710725094427769E-2</v>
      </c>
      <c r="O93" s="231">
        <v>1.96467606616712E-2</v>
      </c>
      <c r="P93" s="231">
        <v>1.3716487833091829E-2</v>
      </c>
      <c r="Q93" s="231">
        <v>2.5181479435929148E-3</v>
      </c>
      <c r="R93" s="231">
        <v>6.6248365606724031E-4</v>
      </c>
      <c r="S93" s="231">
        <v>4.4572482445635393E-4</v>
      </c>
      <c r="T93" s="231">
        <v>2.9344352643084261E-4</v>
      </c>
      <c r="U93" s="231">
        <v>3.1917984215612788E-4</v>
      </c>
      <c r="V93" s="231">
        <v>1.9951236992126861E-4</v>
      </c>
      <c r="W93" s="231">
        <v>4.5756817438454152E-4</v>
      </c>
      <c r="DA93" s="73" t="s">
        <v>250</v>
      </c>
    </row>
    <row r="94" spans="1:105" ht="12" customHeight="1" x14ac:dyDescent="0.25">
      <c r="A94" s="64" t="s">
        <v>79</v>
      </c>
      <c r="B94" s="231">
        <v>5.0228365573500877</v>
      </c>
      <c r="C94" s="231">
        <v>4.9029698604478611</v>
      </c>
      <c r="D94" s="231">
        <v>3.8991731770014111</v>
      </c>
      <c r="E94" s="231">
        <v>3.1173677425400612</v>
      </c>
      <c r="F94" s="231">
        <v>3.680228990063815</v>
      </c>
      <c r="G94" s="231">
        <v>3.232679765665881</v>
      </c>
      <c r="H94" s="231">
        <v>3.1555680159192612</v>
      </c>
      <c r="I94" s="231">
        <v>2.9580734629403111</v>
      </c>
      <c r="J94" s="231">
        <v>2.674610154188731</v>
      </c>
      <c r="K94" s="231">
        <v>1.654485661979175</v>
      </c>
      <c r="L94" s="231">
        <v>3.3795668908495591</v>
      </c>
      <c r="M94" s="231">
        <v>4.9749012001695094</v>
      </c>
      <c r="N94" s="231">
        <v>4.6331513177984149</v>
      </c>
      <c r="O94" s="231">
        <v>3.60469010429575</v>
      </c>
      <c r="P94" s="231">
        <v>2.536861810406096</v>
      </c>
      <c r="Q94" s="231">
        <v>2.4083137668407422</v>
      </c>
      <c r="R94" s="231">
        <v>1.997116557083048</v>
      </c>
      <c r="S94" s="231">
        <v>2.074906202052591</v>
      </c>
      <c r="T94" s="231">
        <v>1.7451643416965359</v>
      </c>
      <c r="U94" s="231">
        <v>1.9044973545586199</v>
      </c>
      <c r="V94" s="231">
        <v>1.491422127741457</v>
      </c>
      <c r="W94" s="231">
        <v>1.4890953164320091</v>
      </c>
      <c r="DA94" s="73" t="s">
        <v>251</v>
      </c>
    </row>
    <row r="95" spans="1:105" ht="12" customHeight="1" x14ac:dyDescent="0.25">
      <c r="A95" s="61" t="s">
        <v>209</v>
      </c>
      <c r="B95" s="265">
        <v>2.1809634727740028</v>
      </c>
      <c r="C95" s="265">
        <v>2.209218914039389</v>
      </c>
      <c r="D95" s="265">
        <v>2.3509588162869339</v>
      </c>
      <c r="E95" s="265">
        <v>1.911921606443761</v>
      </c>
      <c r="F95" s="265">
        <v>2.0563406883869759</v>
      </c>
      <c r="G95" s="265">
        <v>2.3739718807114132</v>
      </c>
      <c r="H95" s="265">
        <v>2.1860539253004538</v>
      </c>
      <c r="I95" s="265">
        <v>2.2676175682369641</v>
      </c>
      <c r="J95" s="265">
        <v>2.2947017984952249</v>
      </c>
      <c r="K95" s="265">
        <v>1.5936046353373921</v>
      </c>
      <c r="L95" s="265">
        <v>1.279638406298234</v>
      </c>
      <c r="M95" s="265">
        <v>1.3903703957484821</v>
      </c>
      <c r="N95" s="265">
        <v>1.180407934977078</v>
      </c>
      <c r="O95" s="265">
        <v>1.1302616650547179</v>
      </c>
      <c r="P95" s="265">
        <v>1.101787478840148</v>
      </c>
      <c r="Q95" s="265">
        <v>1.13648992996075</v>
      </c>
      <c r="R95" s="265">
        <v>0.92178723647207117</v>
      </c>
      <c r="S95" s="265">
        <v>0.85896941609180655</v>
      </c>
      <c r="T95" s="265">
        <v>0.82452121017853175</v>
      </c>
      <c r="U95" s="265">
        <v>0.80976156933638144</v>
      </c>
      <c r="V95" s="265">
        <v>0.70790384898069625</v>
      </c>
      <c r="W95" s="265">
        <v>0.73653352111298453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1.0000000000000002</v>
      </c>
      <c r="D100" s="234">
        <f t="shared" si="2"/>
        <v>0.99999999999999989</v>
      </c>
      <c r="E100" s="234">
        <f t="shared" si="2"/>
        <v>1.0000000000000002</v>
      </c>
      <c r="F100" s="234">
        <f t="shared" si="2"/>
        <v>1</v>
      </c>
      <c r="G100" s="234">
        <f t="shared" si="2"/>
        <v>0.99999999999999989</v>
      </c>
      <c r="H100" s="234">
        <f t="shared" si="2"/>
        <v>1</v>
      </c>
      <c r="I100" s="234">
        <f t="shared" si="2"/>
        <v>1</v>
      </c>
      <c r="J100" s="234">
        <f t="shared" si="2"/>
        <v>0.99999999999999989</v>
      </c>
      <c r="K100" s="234">
        <f t="shared" si="2"/>
        <v>1</v>
      </c>
      <c r="L100" s="234">
        <f t="shared" si="2"/>
        <v>0.99999999999999944</v>
      </c>
      <c r="M100" s="234">
        <f t="shared" si="2"/>
        <v>1</v>
      </c>
      <c r="N100" s="234">
        <f t="shared" si="2"/>
        <v>1.0000000000000002</v>
      </c>
      <c r="O100" s="234">
        <f t="shared" si="2"/>
        <v>0.99999999999999956</v>
      </c>
      <c r="P100" s="234">
        <f t="shared" si="2"/>
        <v>0.99999999999999978</v>
      </c>
      <c r="Q100" s="234">
        <f t="shared" si="2"/>
        <v>0.99999999999999989</v>
      </c>
      <c r="R100" s="234">
        <f t="shared" si="2"/>
        <v>1</v>
      </c>
      <c r="S100" s="234">
        <f t="shared" si="2"/>
        <v>0.99999999999999967</v>
      </c>
      <c r="T100" s="234">
        <f t="shared" si="2"/>
        <v>0.99999999999999967</v>
      </c>
      <c r="U100" s="234">
        <f t="shared" si="2"/>
        <v>1</v>
      </c>
      <c r="V100" s="234">
        <f t="shared" si="2"/>
        <v>0.99999999999999989</v>
      </c>
      <c r="W100" s="234">
        <f t="shared" si="2"/>
        <v>0.99999999999999978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1.3460488057167232E-3</v>
      </c>
      <c r="C101" s="268">
        <f t="shared" si="3"/>
        <v>1.2151528540911396E-3</v>
      </c>
      <c r="D101" s="268">
        <f t="shared" si="3"/>
        <v>1.5569020071074643E-3</v>
      </c>
      <c r="E101" s="268">
        <f t="shared" si="3"/>
        <v>1.62340877310171E-3</v>
      </c>
      <c r="F101" s="268">
        <f t="shared" si="3"/>
        <v>1.6870242880400893E-3</v>
      </c>
      <c r="G101" s="268">
        <f t="shared" si="3"/>
        <v>1.5787745712250662E-3</v>
      </c>
      <c r="H101" s="268">
        <f t="shared" si="3"/>
        <v>1.5571658166781618E-3</v>
      </c>
      <c r="I101" s="268">
        <f t="shared" si="3"/>
        <v>1.5638985187446295E-3</v>
      </c>
      <c r="J101" s="268">
        <f t="shared" si="3"/>
        <v>1.5974292100176157E-3</v>
      </c>
      <c r="K101" s="268">
        <f t="shared" si="3"/>
        <v>1.6721367466649335E-3</v>
      </c>
      <c r="L101" s="268">
        <f t="shared" si="3"/>
        <v>1.9079678207237609E-3</v>
      </c>
      <c r="M101" s="268">
        <f t="shared" si="3"/>
        <v>1.8108603118200332E-3</v>
      </c>
      <c r="N101" s="268">
        <f t="shared" si="3"/>
        <v>1.6584129384282953E-3</v>
      </c>
      <c r="O101" s="268">
        <f t="shared" si="3"/>
        <v>1.7490094903099284E-3</v>
      </c>
      <c r="P101" s="268">
        <f t="shared" si="3"/>
        <v>1.8379794136526445E-3</v>
      </c>
      <c r="Q101" s="268">
        <f t="shared" si="3"/>
        <v>1.8568930266249851E-3</v>
      </c>
      <c r="R101" s="268">
        <f t="shared" si="3"/>
        <v>1.934723284518672E-3</v>
      </c>
      <c r="S101" s="268">
        <f t="shared" si="3"/>
        <v>1.8205521280188781E-3</v>
      </c>
      <c r="T101" s="268">
        <f t="shared" si="3"/>
        <v>1.8583546217430661E-3</v>
      </c>
      <c r="U101" s="268">
        <f t="shared" si="3"/>
        <v>1.9086930970094531E-3</v>
      </c>
      <c r="V101" s="268">
        <f t="shared" si="3"/>
        <v>1.8344215264340226E-3</v>
      </c>
      <c r="W101" s="268">
        <f t="shared" si="3"/>
        <v>1.8926108261518775E-3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7.1789269638225235E-4</v>
      </c>
      <c r="C102" s="269">
        <f t="shared" si="4"/>
        <v>6.480815221819407E-4</v>
      </c>
      <c r="D102" s="269">
        <f t="shared" si="4"/>
        <v>8.3034773712398126E-4</v>
      </c>
      <c r="E102" s="269">
        <f t="shared" si="4"/>
        <v>8.6581801232091238E-4</v>
      </c>
      <c r="F102" s="269">
        <f t="shared" si="4"/>
        <v>8.997462869547141E-4</v>
      </c>
      <c r="G102" s="269">
        <f t="shared" si="4"/>
        <v>8.4201310465336872E-4</v>
      </c>
      <c r="H102" s="269">
        <f t="shared" si="4"/>
        <v>8.3048843556168665E-4</v>
      </c>
      <c r="I102" s="269">
        <f t="shared" si="4"/>
        <v>8.3407920999713529E-4</v>
      </c>
      <c r="J102" s="269">
        <f t="shared" si="4"/>
        <v>8.5196224534272839E-4</v>
      </c>
      <c r="K102" s="269">
        <f t="shared" si="4"/>
        <v>8.9180626488796462E-4</v>
      </c>
      <c r="L102" s="269">
        <f t="shared" si="4"/>
        <v>1.0175828377193387E-3</v>
      </c>
      <c r="M102" s="269">
        <f t="shared" si="4"/>
        <v>9.6579216630401715E-4</v>
      </c>
      <c r="N102" s="269">
        <f t="shared" si="4"/>
        <v>8.8448690049509069E-4</v>
      </c>
      <c r="O102" s="269">
        <f t="shared" si="4"/>
        <v>9.3280506149862887E-4</v>
      </c>
      <c r="P102" s="269">
        <f t="shared" si="4"/>
        <v>9.8025568728140992E-4</v>
      </c>
      <c r="Q102" s="269">
        <f t="shared" si="4"/>
        <v>9.903429475333252E-4</v>
      </c>
      <c r="R102" s="269">
        <f t="shared" si="4"/>
        <v>1.0318524184099581E-3</v>
      </c>
      <c r="S102" s="269">
        <f t="shared" si="4"/>
        <v>9.7096113494340129E-4</v>
      </c>
      <c r="T102" s="269">
        <f t="shared" si="4"/>
        <v>9.9112246492963504E-4</v>
      </c>
      <c r="U102" s="269">
        <f t="shared" si="4"/>
        <v>1.0179696517383747E-3</v>
      </c>
      <c r="V102" s="269">
        <f t="shared" si="4"/>
        <v>9.7835814743147927E-4</v>
      </c>
      <c r="W102" s="269">
        <f t="shared" si="4"/>
        <v>1.0093924406143347E-3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1.7947317409556306E-2</v>
      </c>
      <c r="C103" s="269">
        <f t="shared" si="5"/>
        <v>1.6202038054548524E-2</v>
      </c>
      <c r="D103" s="269">
        <f t="shared" si="5"/>
        <v>2.0758693428099526E-2</v>
      </c>
      <c r="E103" s="269">
        <f t="shared" si="5"/>
        <v>2.1645450308022805E-2</v>
      </c>
      <c r="F103" s="269">
        <f t="shared" si="5"/>
        <v>2.2493657173867851E-2</v>
      </c>
      <c r="G103" s="269">
        <f t="shared" si="5"/>
        <v>2.105032761633422E-2</v>
      </c>
      <c r="H103" s="269">
        <f t="shared" si="5"/>
        <v>2.0762210889042162E-2</v>
      </c>
      <c r="I103" s="269">
        <f t="shared" si="5"/>
        <v>2.0851980249928397E-2</v>
      </c>
      <c r="J103" s="269">
        <f t="shared" si="5"/>
        <v>2.1299056133568209E-2</v>
      </c>
      <c r="K103" s="269">
        <f t="shared" si="5"/>
        <v>2.2295156622199115E-2</v>
      </c>
      <c r="L103" s="269">
        <f t="shared" si="5"/>
        <v>2.5439570942983471E-2</v>
      </c>
      <c r="M103" s="269">
        <f t="shared" si="5"/>
        <v>2.4144804157600439E-2</v>
      </c>
      <c r="N103" s="269">
        <f t="shared" si="5"/>
        <v>2.2112172512377272E-2</v>
      </c>
      <c r="O103" s="269">
        <f t="shared" si="5"/>
        <v>2.3320126537465714E-2</v>
      </c>
      <c r="P103" s="269">
        <f t="shared" si="5"/>
        <v>2.4506392182035253E-2</v>
      </c>
      <c r="Q103" s="269">
        <f t="shared" si="5"/>
        <v>2.4758573688333122E-2</v>
      </c>
      <c r="R103" s="269">
        <f t="shared" si="5"/>
        <v>2.5796310460248967E-2</v>
      </c>
      <c r="S103" s="269">
        <f t="shared" si="5"/>
        <v>2.4274028373585037E-2</v>
      </c>
      <c r="T103" s="269">
        <f t="shared" si="5"/>
        <v>2.4778061623240876E-2</v>
      </c>
      <c r="U103" s="269">
        <f t="shared" si="5"/>
        <v>2.5449241293459376E-2</v>
      </c>
      <c r="V103" s="269">
        <f t="shared" si="5"/>
        <v>2.4458953685786974E-2</v>
      </c>
      <c r="W103" s="269">
        <f t="shared" si="5"/>
        <v>2.5234811015358363E-2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4.486829352389078E-4</v>
      </c>
      <c r="C104" s="269">
        <f t="shared" si="6"/>
        <v>4.0505095136371318E-4</v>
      </c>
      <c r="D104" s="269">
        <f t="shared" si="6"/>
        <v>5.1896733570248779E-4</v>
      </c>
      <c r="E104" s="269">
        <f t="shared" si="6"/>
        <v>5.411362577005702E-4</v>
      </c>
      <c r="F104" s="269">
        <f t="shared" si="6"/>
        <v>5.6234142934669627E-4</v>
      </c>
      <c r="G104" s="269">
        <f t="shared" si="6"/>
        <v>5.2625819040835525E-4</v>
      </c>
      <c r="H104" s="269">
        <f t="shared" si="6"/>
        <v>5.1905527222605402E-4</v>
      </c>
      <c r="I104" s="269">
        <f t="shared" si="6"/>
        <v>5.2129950624820972E-4</v>
      </c>
      <c r="J104" s="269">
        <f t="shared" si="6"/>
        <v>5.3247640333920518E-4</v>
      </c>
      <c r="K104" s="269">
        <f t="shared" si="6"/>
        <v>5.5737891555497784E-4</v>
      </c>
      <c r="L104" s="269">
        <f t="shared" si="6"/>
        <v>6.3598927357458681E-4</v>
      </c>
      <c r="M104" s="269">
        <f t="shared" si="6"/>
        <v>6.0362010394001092E-4</v>
      </c>
      <c r="N104" s="269">
        <f t="shared" si="6"/>
        <v>5.5280431280943173E-4</v>
      </c>
      <c r="O104" s="269">
        <f t="shared" si="6"/>
        <v>5.8300316343664271E-4</v>
      </c>
      <c r="P104" s="269">
        <f t="shared" si="6"/>
        <v>6.1265980455088142E-4</v>
      </c>
      <c r="Q104" s="269">
        <f t="shared" si="6"/>
        <v>6.1896434220832814E-4</v>
      </c>
      <c r="R104" s="269">
        <f t="shared" si="6"/>
        <v>6.4490776150622397E-4</v>
      </c>
      <c r="S104" s="269">
        <f t="shared" si="6"/>
        <v>6.0685070933962602E-4</v>
      </c>
      <c r="T104" s="269">
        <f t="shared" si="6"/>
        <v>6.1945154058102192E-4</v>
      </c>
      <c r="U104" s="269">
        <f t="shared" si="6"/>
        <v>6.3623103233648442E-4</v>
      </c>
      <c r="V104" s="269">
        <f t="shared" si="6"/>
        <v>6.1147384214467438E-4</v>
      </c>
      <c r="W104" s="269">
        <f t="shared" si="6"/>
        <v>6.3087027538395897E-4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9.5990312469920714E-4</v>
      </c>
      <c r="C105" s="270">
        <f t="shared" si="7"/>
        <v>8.8642028110463237E-4</v>
      </c>
      <c r="D105" s="270">
        <f t="shared" si="7"/>
        <v>1.1124233066985543E-3</v>
      </c>
      <c r="E105" s="270">
        <f t="shared" si="7"/>
        <v>1.168421455406662E-3</v>
      </c>
      <c r="F105" s="270">
        <f t="shared" si="7"/>
        <v>1.2334126205537897E-3</v>
      </c>
      <c r="G105" s="270">
        <f t="shared" si="7"/>
        <v>1.1825244735509395E-3</v>
      </c>
      <c r="H105" s="270">
        <f t="shared" si="7"/>
        <v>1.1959935136460651E-3</v>
      </c>
      <c r="I105" s="270">
        <f t="shared" si="7"/>
        <v>1.1249783590933573E-3</v>
      </c>
      <c r="J105" s="270">
        <f t="shared" si="7"/>
        <v>1.1702957632228159E-3</v>
      </c>
      <c r="K105" s="270">
        <f t="shared" si="7"/>
        <v>1.2618285976870743E-3</v>
      </c>
      <c r="L105" s="270">
        <f t="shared" si="7"/>
        <v>1.5076771766389726E-3</v>
      </c>
      <c r="M105" s="270">
        <f t="shared" si="7"/>
        <v>1.5707565116530933E-3</v>
      </c>
      <c r="N105" s="270">
        <f t="shared" si="7"/>
        <v>1.5778804477085001E-3</v>
      </c>
      <c r="O105" s="270">
        <f t="shared" si="7"/>
        <v>1.8120384002642577E-3</v>
      </c>
      <c r="P105" s="270">
        <f t="shared" si="7"/>
        <v>1.9815500601826088E-3</v>
      </c>
      <c r="Q105" s="270">
        <f t="shared" si="7"/>
        <v>2.1458270610820577E-3</v>
      </c>
      <c r="R105" s="270">
        <f t="shared" si="7"/>
        <v>2.424540757832543E-3</v>
      </c>
      <c r="S105" s="270">
        <f t="shared" si="7"/>
        <v>2.4678896953973543E-3</v>
      </c>
      <c r="T105" s="270">
        <f t="shared" si="7"/>
        <v>2.7904267687885909E-3</v>
      </c>
      <c r="U105" s="270">
        <f t="shared" si="7"/>
        <v>3.1684536275362681E-3</v>
      </c>
      <c r="V105" s="270">
        <f t="shared" si="7"/>
        <v>3.5801644102889754E-3</v>
      </c>
      <c r="W105" s="270">
        <f t="shared" si="7"/>
        <v>3.8438606843223784E-3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0.22950952800754326</v>
      </c>
      <c r="C106" s="271">
        <f t="shared" si="8"/>
        <v>0.23561198670744668</v>
      </c>
      <c r="D106" s="271">
        <f t="shared" si="8"/>
        <v>0.21432119038166522</v>
      </c>
      <c r="E106" s="271">
        <f t="shared" si="8"/>
        <v>0.2099371892568071</v>
      </c>
      <c r="F106" s="271">
        <f t="shared" si="8"/>
        <v>0.21519295763258572</v>
      </c>
      <c r="G106" s="271">
        <f t="shared" si="8"/>
        <v>0.21991587757914358</v>
      </c>
      <c r="H106" s="271">
        <f t="shared" si="8"/>
        <v>0.2205662269226599</v>
      </c>
      <c r="I106" s="271">
        <f t="shared" si="8"/>
        <v>0.22255501551483281</v>
      </c>
      <c r="J106" s="271">
        <f t="shared" si="8"/>
        <v>0.22590208069718734</v>
      </c>
      <c r="K106" s="271">
        <f t="shared" si="8"/>
        <v>0.2149347994599842</v>
      </c>
      <c r="L106" s="271">
        <f t="shared" si="8"/>
        <v>0.18360048427768627</v>
      </c>
      <c r="M106" s="271">
        <f t="shared" si="8"/>
        <v>0.18038340342376941</v>
      </c>
      <c r="N106" s="271">
        <f t="shared" si="8"/>
        <v>0.1879743603853902</v>
      </c>
      <c r="O106" s="271">
        <f t="shared" si="8"/>
        <v>0.19182469332224536</v>
      </c>
      <c r="P106" s="271">
        <f t="shared" si="8"/>
        <v>0.18887486162975023</v>
      </c>
      <c r="Q106" s="271">
        <f t="shared" si="8"/>
        <v>0.18545787543415815</v>
      </c>
      <c r="R106" s="271">
        <f t="shared" si="8"/>
        <v>0.18836982780450745</v>
      </c>
      <c r="S106" s="271">
        <f t="shared" si="8"/>
        <v>0.17876744369816891</v>
      </c>
      <c r="T106" s="271">
        <f t="shared" si="8"/>
        <v>0.18501264682616916</v>
      </c>
      <c r="U106" s="271">
        <f t="shared" si="8"/>
        <v>0.18087310692948927</v>
      </c>
      <c r="V106" s="271">
        <f t="shared" si="8"/>
        <v>0.18932167216322307</v>
      </c>
      <c r="W106" s="271">
        <f t="shared" si="8"/>
        <v>0.19255520354670175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0.44673161385122334</v>
      </c>
      <c r="C107" s="271">
        <f t="shared" si="9"/>
        <v>0.47066616045000836</v>
      </c>
      <c r="D107" s="271">
        <f t="shared" si="9"/>
        <v>0.43975916172154483</v>
      </c>
      <c r="E107" s="271">
        <f t="shared" si="9"/>
        <v>0.43348428501397396</v>
      </c>
      <c r="F107" s="271">
        <f t="shared" si="9"/>
        <v>0.41078084669562615</v>
      </c>
      <c r="G107" s="271">
        <f t="shared" si="9"/>
        <v>0.43348116356930122</v>
      </c>
      <c r="H107" s="271">
        <f t="shared" si="9"/>
        <v>0.43908681084170764</v>
      </c>
      <c r="I107" s="271">
        <f t="shared" si="9"/>
        <v>0.4364112423102694</v>
      </c>
      <c r="J107" s="271">
        <f t="shared" si="9"/>
        <v>0.42996666646627735</v>
      </c>
      <c r="K107" s="271">
        <f t="shared" si="9"/>
        <v>0.43521275603389847</v>
      </c>
      <c r="L107" s="271">
        <f t="shared" si="9"/>
        <v>0.40154696682747648</v>
      </c>
      <c r="M107" s="271">
        <f t="shared" si="9"/>
        <v>0.39859981421724971</v>
      </c>
      <c r="N107" s="271">
        <f t="shared" si="9"/>
        <v>0.40939664708732404</v>
      </c>
      <c r="O107" s="271">
        <f t="shared" si="9"/>
        <v>0.40526773625889317</v>
      </c>
      <c r="P107" s="271">
        <f t="shared" si="9"/>
        <v>0.41023015063169832</v>
      </c>
      <c r="Q107" s="271">
        <f t="shared" si="9"/>
        <v>0.4147674014522979</v>
      </c>
      <c r="R107" s="271">
        <f t="shared" si="9"/>
        <v>0.39609673135166085</v>
      </c>
      <c r="S107" s="271">
        <f t="shared" si="9"/>
        <v>0.42201075679026873</v>
      </c>
      <c r="T107" s="271">
        <f t="shared" si="9"/>
        <v>0.41576191153377262</v>
      </c>
      <c r="U107" s="271">
        <f t="shared" si="9"/>
        <v>0.4022321278007297</v>
      </c>
      <c r="V107" s="271">
        <f t="shared" si="9"/>
        <v>0.41287837073670741</v>
      </c>
      <c r="W107" s="271">
        <f t="shared" si="9"/>
        <v>0.4032125212343457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0.17270435752671442</v>
      </c>
      <c r="C108" s="271">
        <f t="shared" si="10"/>
        <v>0.15577060716130453</v>
      </c>
      <c r="D108" s="271">
        <f t="shared" si="10"/>
        <v>0.19209082532446467</v>
      </c>
      <c r="E108" s="271">
        <f t="shared" si="10"/>
        <v>0.19945235237008194</v>
      </c>
      <c r="F108" s="271">
        <f t="shared" si="10"/>
        <v>0.20967408068757873</v>
      </c>
      <c r="G108" s="271">
        <f t="shared" si="10"/>
        <v>0.1966232630105515</v>
      </c>
      <c r="H108" s="271">
        <f t="shared" si="10"/>
        <v>0.19050041861256065</v>
      </c>
      <c r="I108" s="271">
        <f t="shared" si="10"/>
        <v>0.19349803687311298</v>
      </c>
      <c r="J108" s="271">
        <f t="shared" si="10"/>
        <v>0.19576816456344173</v>
      </c>
      <c r="K108" s="271">
        <f t="shared" si="10"/>
        <v>0.20011223267471084</v>
      </c>
      <c r="L108" s="271">
        <f t="shared" si="10"/>
        <v>0.22712319773550224</v>
      </c>
      <c r="M108" s="271">
        <f t="shared" si="10"/>
        <v>0.21552467055589319</v>
      </c>
      <c r="N108" s="271">
        <f t="shared" si="10"/>
        <v>0.1978747353861825</v>
      </c>
      <c r="O108" s="271">
        <f t="shared" si="10"/>
        <v>0.20820642332107944</v>
      </c>
      <c r="P108" s="271">
        <f t="shared" si="10"/>
        <v>0.21676028481853266</v>
      </c>
      <c r="Q108" s="271">
        <f t="shared" si="10"/>
        <v>0.21867383236874283</v>
      </c>
      <c r="R108" s="271">
        <f t="shared" si="10"/>
        <v>0.22611781070012632</v>
      </c>
      <c r="S108" s="271">
        <f t="shared" si="10"/>
        <v>0.21395376421624757</v>
      </c>
      <c r="T108" s="271">
        <f t="shared" si="10"/>
        <v>0.21816877417363073</v>
      </c>
      <c r="U108" s="271">
        <f t="shared" si="10"/>
        <v>0.22263558335135689</v>
      </c>
      <c r="V108" s="271">
        <f t="shared" si="10"/>
        <v>0.21484675939584441</v>
      </c>
      <c r="W108" s="271">
        <f t="shared" si="10"/>
        <v>0.2219748166411325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0.11397039504038933</v>
      </c>
      <c r="C109" s="272">
        <f t="shared" si="11"/>
        <v>0.10301976131217083</v>
      </c>
      <c r="D109" s="272">
        <f t="shared" si="11"/>
        <v>0.11393692739119295</v>
      </c>
      <c r="E109" s="272">
        <f t="shared" si="11"/>
        <v>0.11882235457754635</v>
      </c>
      <c r="F109" s="272">
        <f t="shared" si="11"/>
        <v>0.13371025724326557</v>
      </c>
      <c r="G109" s="272">
        <f t="shared" si="11"/>
        <v>0.12228046210992279</v>
      </c>
      <c r="H109" s="272">
        <f t="shared" si="11"/>
        <v>0.11075484325846786</v>
      </c>
      <c r="I109" s="272">
        <f t="shared" si="11"/>
        <v>0.11852415801696657</v>
      </c>
      <c r="J109" s="272">
        <f t="shared" si="11"/>
        <v>0.11525942442990418</v>
      </c>
      <c r="K109" s="272">
        <f t="shared" si="11"/>
        <v>0.10553390600365295</v>
      </c>
      <c r="L109" s="272">
        <f t="shared" si="11"/>
        <v>0.13464138836455064</v>
      </c>
      <c r="M109" s="272">
        <f t="shared" si="11"/>
        <v>0.12279942878472104</v>
      </c>
      <c r="N109" s="272">
        <f t="shared" si="11"/>
        <v>0.10798709982031242</v>
      </c>
      <c r="O109" s="272">
        <f t="shared" si="11"/>
        <v>0.11537393464871147</v>
      </c>
      <c r="P109" s="272">
        <f t="shared" si="11"/>
        <v>0.11275519070161581</v>
      </c>
      <c r="Q109" s="272">
        <f t="shared" si="11"/>
        <v>0.11207164381348508</v>
      </c>
      <c r="R109" s="272">
        <f t="shared" si="11"/>
        <v>0.11380895650216102</v>
      </c>
      <c r="S109" s="272">
        <f t="shared" si="11"/>
        <v>0.10891321721240729</v>
      </c>
      <c r="T109" s="272">
        <f t="shared" si="11"/>
        <v>0.11216332066223342</v>
      </c>
      <c r="U109" s="272">
        <f t="shared" si="11"/>
        <v>0.10803621170016801</v>
      </c>
      <c r="V109" s="272">
        <f t="shared" si="11"/>
        <v>0.10505219367335096</v>
      </c>
      <c r="W109" s="272">
        <f t="shared" si="11"/>
        <v>0.116396254190652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5.8733962486325141E-2</v>
      </c>
      <c r="C110" s="272">
        <f t="shared" si="12"/>
        <v>5.2750845849133726E-2</v>
      </c>
      <c r="D110" s="272">
        <f t="shared" si="12"/>
        <v>7.8153897933271724E-2</v>
      </c>
      <c r="E110" s="272">
        <f t="shared" si="12"/>
        <v>8.0629997792535588E-2</v>
      </c>
      <c r="F110" s="272">
        <f t="shared" si="12"/>
        <v>7.5963823444313114E-2</v>
      </c>
      <c r="G110" s="272">
        <f t="shared" si="12"/>
        <v>7.4342800900628697E-2</v>
      </c>
      <c r="H110" s="272">
        <f t="shared" si="12"/>
        <v>7.9745575354092768E-2</v>
      </c>
      <c r="I110" s="272">
        <f t="shared" si="12"/>
        <v>7.4973878856146467E-2</v>
      </c>
      <c r="J110" s="272">
        <f t="shared" si="12"/>
        <v>8.0508740133537565E-2</v>
      </c>
      <c r="K110" s="272">
        <f t="shared" si="12"/>
        <v>9.457832667105788E-2</v>
      </c>
      <c r="L110" s="272">
        <f t="shared" si="12"/>
        <v>9.2481809370951573E-2</v>
      </c>
      <c r="M110" s="272">
        <f t="shared" si="12"/>
        <v>9.2725241771172154E-2</v>
      </c>
      <c r="N110" s="272">
        <f t="shared" si="12"/>
        <v>8.9887635565870205E-2</v>
      </c>
      <c r="O110" s="272">
        <f t="shared" si="12"/>
        <v>9.2832488672367944E-2</v>
      </c>
      <c r="P110" s="272">
        <f t="shared" si="12"/>
        <v>0.10400509411691684</v>
      </c>
      <c r="Q110" s="272">
        <f t="shared" si="12"/>
        <v>0.10660218855525774</v>
      </c>
      <c r="R110" s="272">
        <f t="shared" si="12"/>
        <v>0.1123088541979653</v>
      </c>
      <c r="S110" s="272">
        <f t="shared" si="12"/>
        <v>0.10504054700384019</v>
      </c>
      <c r="T110" s="272">
        <f t="shared" si="12"/>
        <v>0.10600545351139734</v>
      </c>
      <c r="U110" s="272">
        <f t="shared" si="12"/>
        <v>0.11459937165118884</v>
      </c>
      <c r="V110" s="272">
        <f t="shared" si="12"/>
        <v>0.10979456572249341</v>
      </c>
      <c r="W110" s="272">
        <f t="shared" si="12"/>
        <v>0.10557856245048051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0.12963465564292562</v>
      </c>
      <c r="C111" s="271">
        <f t="shared" si="13"/>
        <v>0.11859450201795076</v>
      </c>
      <c r="D111" s="271">
        <f t="shared" si="13"/>
        <v>0.12905148875759315</v>
      </c>
      <c r="E111" s="271">
        <f t="shared" si="13"/>
        <v>0.13128193855258458</v>
      </c>
      <c r="F111" s="271">
        <f t="shared" si="13"/>
        <v>0.13747593318544635</v>
      </c>
      <c r="G111" s="271">
        <f t="shared" si="13"/>
        <v>0.1247997978848318</v>
      </c>
      <c r="H111" s="271">
        <f t="shared" si="13"/>
        <v>0.12498162969591776</v>
      </c>
      <c r="I111" s="271">
        <f t="shared" si="13"/>
        <v>0.122639469457773</v>
      </c>
      <c r="J111" s="271">
        <f t="shared" si="13"/>
        <v>0.122911868517603</v>
      </c>
      <c r="K111" s="271">
        <f t="shared" si="13"/>
        <v>0.12306190468441242</v>
      </c>
      <c r="L111" s="271">
        <f t="shared" si="13"/>
        <v>0.15722056310769442</v>
      </c>
      <c r="M111" s="271">
        <f t="shared" si="13"/>
        <v>0.17639627855177012</v>
      </c>
      <c r="N111" s="271">
        <f t="shared" si="13"/>
        <v>0.17796850002928466</v>
      </c>
      <c r="O111" s="271">
        <f t="shared" si="13"/>
        <v>0.16630416444480639</v>
      </c>
      <c r="P111" s="271">
        <f t="shared" si="13"/>
        <v>0.15421586577231583</v>
      </c>
      <c r="Q111" s="271">
        <f t="shared" si="13"/>
        <v>0.15073028967901922</v>
      </c>
      <c r="R111" s="271">
        <f t="shared" si="13"/>
        <v>0.1575832954611891</v>
      </c>
      <c r="S111" s="271">
        <f t="shared" si="13"/>
        <v>0.15512775325403041</v>
      </c>
      <c r="T111" s="271">
        <f t="shared" si="13"/>
        <v>0.15001925044714393</v>
      </c>
      <c r="U111" s="271">
        <f t="shared" si="13"/>
        <v>0.16207859321634413</v>
      </c>
      <c r="V111" s="271">
        <f t="shared" si="13"/>
        <v>0.15148982609213904</v>
      </c>
      <c r="W111" s="271">
        <f t="shared" si="13"/>
        <v>0.14964591333598892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2.6503417005454586E-2</v>
      </c>
      <c r="C112" s="272">
        <f t="shared" si="14"/>
        <v>2.6552888540784688E-2</v>
      </c>
      <c r="D112" s="272">
        <f t="shared" si="14"/>
        <v>2.8749149399287559E-2</v>
      </c>
      <c r="E112" s="272">
        <f t="shared" si="14"/>
        <v>2.9502124428007096E-2</v>
      </c>
      <c r="F112" s="272">
        <f t="shared" si="14"/>
        <v>3.2416429608973812E-2</v>
      </c>
      <c r="G112" s="272">
        <f t="shared" si="14"/>
        <v>3.0613460075357861E-2</v>
      </c>
      <c r="H112" s="272">
        <f t="shared" si="14"/>
        <v>3.0384869531148776E-2</v>
      </c>
      <c r="I112" s="272">
        <f t="shared" si="14"/>
        <v>3.2182237278938916E-2</v>
      </c>
      <c r="J112" s="272">
        <f t="shared" si="14"/>
        <v>3.2224287584084375E-2</v>
      </c>
      <c r="K112" s="272">
        <f t="shared" si="14"/>
        <v>3.0202552444304781E-2</v>
      </c>
      <c r="L112" s="272">
        <f t="shared" si="14"/>
        <v>4.0467247584782248E-2</v>
      </c>
      <c r="M112" s="272">
        <f t="shared" si="14"/>
        <v>3.6908078179098074E-2</v>
      </c>
      <c r="N112" s="272">
        <f t="shared" si="14"/>
        <v>3.2456147084277444E-2</v>
      </c>
      <c r="O112" s="272">
        <f t="shared" si="14"/>
        <v>3.4676302992499061E-2</v>
      </c>
      <c r="P112" s="272">
        <f t="shared" si="14"/>
        <v>3.3889224361214172E-2</v>
      </c>
      <c r="Q112" s="272">
        <f t="shared" si="14"/>
        <v>3.3683780392655981E-2</v>
      </c>
      <c r="R112" s="272">
        <f t="shared" si="14"/>
        <v>3.4205939763996385E-2</v>
      </c>
      <c r="S112" s="272">
        <f t="shared" si="14"/>
        <v>3.2734497020011938E-2</v>
      </c>
      <c r="T112" s="272">
        <f t="shared" si="14"/>
        <v>3.3711334399497077E-2</v>
      </c>
      <c r="U112" s="272">
        <f t="shared" si="14"/>
        <v>3.2470907943665563E-2</v>
      </c>
      <c r="V112" s="272">
        <f t="shared" si="14"/>
        <v>3.1574044076206731E-2</v>
      </c>
      <c r="W112" s="272">
        <f t="shared" si="14"/>
        <v>3.4983567040478537E-2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8.0077376980460788E-2</v>
      </c>
      <c r="C113" s="272">
        <f t="shared" si="15"/>
        <v>7.3191551105446076E-2</v>
      </c>
      <c r="D113" s="272">
        <f t="shared" si="15"/>
        <v>7.2719750137547751E-2</v>
      </c>
      <c r="E113" s="272">
        <f t="shared" si="15"/>
        <v>7.2881052773527716E-2</v>
      </c>
      <c r="F113" s="272">
        <f t="shared" si="15"/>
        <v>7.6511570389416195E-2</v>
      </c>
      <c r="G113" s="272">
        <f t="shared" si="15"/>
        <v>6.7367291266097556E-2</v>
      </c>
      <c r="H113" s="272">
        <f t="shared" si="15"/>
        <v>6.8473457461564774E-2</v>
      </c>
      <c r="I113" s="272">
        <f t="shared" si="15"/>
        <v>6.5426234656029827E-2</v>
      </c>
      <c r="J113" s="272">
        <f t="shared" si="15"/>
        <v>6.4707264686766908E-2</v>
      </c>
      <c r="K113" s="272">
        <f t="shared" si="15"/>
        <v>6.325632283268405E-2</v>
      </c>
      <c r="L113" s="272">
        <f t="shared" si="15"/>
        <v>8.8957373113510485E-2</v>
      </c>
      <c r="M113" s="272">
        <f t="shared" si="15"/>
        <v>0.1116190929481919</v>
      </c>
      <c r="N113" s="272">
        <f t="shared" si="15"/>
        <v>0.11849610446867721</v>
      </c>
      <c r="O113" s="272">
        <f t="shared" si="15"/>
        <v>0.1037265203517183</v>
      </c>
      <c r="P113" s="272">
        <f t="shared" si="15"/>
        <v>8.9067309159474514E-2</v>
      </c>
      <c r="Q113" s="272">
        <f t="shared" si="15"/>
        <v>8.5006605288455203E-2</v>
      </c>
      <c r="R113" s="272">
        <f t="shared" si="15"/>
        <v>8.9622280352256167E-2</v>
      </c>
      <c r="S113" s="272">
        <f t="shared" si="15"/>
        <v>9.0822712631658267E-2</v>
      </c>
      <c r="T113" s="272">
        <f t="shared" si="15"/>
        <v>8.4447364216674509E-2</v>
      </c>
      <c r="U113" s="272">
        <f t="shared" si="15"/>
        <v>9.5164181666545708E-2</v>
      </c>
      <c r="V113" s="272">
        <f t="shared" si="15"/>
        <v>8.6916390606465818E-2</v>
      </c>
      <c r="W113" s="272">
        <f t="shared" si="15"/>
        <v>8.2930099040595118E-2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2.305386165701025E-2</v>
      </c>
      <c r="C114" s="273">
        <f t="shared" si="16"/>
        <v>1.8850062371719996E-2</v>
      </c>
      <c r="D114" s="273">
        <f t="shared" si="16"/>
        <v>2.758258922075784E-2</v>
      </c>
      <c r="E114" s="273">
        <f t="shared" si="16"/>
        <v>2.8898761351049761E-2</v>
      </c>
      <c r="F114" s="273">
        <f t="shared" si="16"/>
        <v>2.8547933187056354E-2</v>
      </c>
      <c r="G114" s="273">
        <f t="shared" si="16"/>
        <v>2.6819046543376374E-2</v>
      </c>
      <c r="H114" s="273">
        <f t="shared" si="16"/>
        <v>2.6123302703204211E-2</v>
      </c>
      <c r="I114" s="273">
        <f t="shared" si="16"/>
        <v>2.5030997522804264E-2</v>
      </c>
      <c r="J114" s="273">
        <f t="shared" si="16"/>
        <v>2.5980316246751702E-2</v>
      </c>
      <c r="K114" s="273">
        <f t="shared" si="16"/>
        <v>2.9603029407423573E-2</v>
      </c>
      <c r="L114" s="273">
        <f t="shared" si="16"/>
        <v>2.7795942409401676E-2</v>
      </c>
      <c r="M114" s="273">
        <f t="shared" si="16"/>
        <v>2.786910742448016E-2</v>
      </c>
      <c r="N114" s="273">
        <f t="shared" si="16"/>
        <v>2.7016248476330013E-2</v>
      </c>
      <c r="O114" s="273">
        <f t="shared" si="16"/>
        <v>2.7901341100589044E-2</v>
      </c>
      <c r="P114" s="273">
        <f t="shared" si="16"/>
        <v>3.1259332251627157E-2</v>
      </c>
      <c r="Q114" s="273">
        <f t="shared" si="16"/>
        <v>3.2039903997908049E-2</v>
      </c>
      <c r="R114" s="273">
        <f t="shared" si="16"/>
        <v>3.3755075344936547E-2</v>
      </c>
      <c r="S114" s="273">
        <f t="shared" si="16"/>
        <v>3.1570543602360196E-2</v>
      </c>
      <c r="T114" s="273">
        <f t="shared" si="16"/>
        <v>3.186055183097234E-2</v>
      </c>
      <c r="U114" s="273">
        <f t="shared" si="16"/>
        <v>3.4443503606132873E-2</v>
      </c>
      <c r="V114" s="273">
        <f t="shared" si="16"/>
        <v>3.2999391409466471E-2</v>
      </c>
      <c r="W114" s="273">
        <f t="shared" si="16"/>
        <v>3.1732247254915261E-2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0.99999999999999989</v>
      </c>
      <c r="D117" s="234">
        <f t="shared" si="17"/>
        <v>1</v>
      </c>
      <c r="E117" s="234">
        <f t="shared" si="17"/>
        <v>1</v>
      </c>
      <c r="F117" s="234">
        <f t="shared" si="17"/>
        <v>1</v>
      </c>
      <c r="G117" s="234">
        <f t="shared" si="17"/>
        <v>1</v>
      </c>
      <c r="H117" s="234">
        <f t="shared" si="17"/>
        <v>1</v>
      </c>
      <c r="I117" s="234">
        <f t="shared" si="17"/>
        <v>1</v>
      </c>
      <c r="J117" s="234">
        <f t="shared" si="17"/>
        <v>1.0000000000000002</v>
      </c>
      <c r="K117" s="234">
        <f t="shared" si="17"/>
        <v>1</v>
      </c>
      <c r="L117" s="234">
        <f t="shared" si="17"/>
        <v>1.0000000000000002</v>
      </c>
      <c r="M117" s="234">
        <f t="shared" si="17"/>
        <v>1</v>
      </c>
      <c r="N117" s="234">
        <f t="shared" si="17"/>
        <v>1</v>
      </c>
      <c r="O117" s="234">
        <f t="shared" si="17"/>
        <v>1.0000000000000002</v>
      </c>
      <c r="P117" s="234">
        <f t="shared" si="17"/>
        <v>0.99999999999999989</v>
      </c>
      <c r="Q117" s="234">
        <f t="shared" si="17"/>
        <v>1.0000000000000002</v>
      </c>
      <c r="R117" s="234">
        <f t="shared" si="17"/>
        <v>1</v>
      </c>
      <c r="S117" s="234">
        <f t="shared" si="17"/>
        <v>1.0000000000000002</v>
      </c>
      <c r="T117" s="234">
        <f t="shared" si="17"/>
        <v>1.0000000000000002</v>
      </c>
      <c r="U117" s="234">
        <f t="shared" si="17"/>
        <v>0.99999999999999978</v>
      </c>
      <c r="V117" s="234">
        <f t="shared" si="17"/>
        <v>1.0000000000000002</v>
      </c>
      <c r="W117" s="234">
        <f t="shared" si="17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1.9529234610422374E-3</v>
      </c>
      <c r="C118" s="268">
        <f t="shared" si="18"/>
        <v>1.8968580111174513E-3</v>
      </c>
      <c r="D118" s="268">
        <f t="shared" si="18"/>
        <v>2.1030672463162579E-3</v>
      </c>
      <c r="E118" s="268">
        <f t="shared" si="18"/>
        <v>2.1374684017402223E-3</v>
      </c>
      <c r="F118" s="268">
        <f t="shared" si="18"/>
        <v>2.1359030578468668E-3</v>
      </c>
      <c r="G118" s="268">
        <f t="shared" si="18"/>
        <v>2.1085949229892919E-3</v>
      </c>
      <c r="H118" s="268">
        <f t="shared" si="18"/>
        <v>2.1084163440446653E-3</v>
      </c>
      <c r="I118" s="268">
        <f t="shared" si="18"/>
        <v>2.1073681641907574E-3</v>
      </c>
      <c r="J118" s="268">
        <f t="shared" si="18"/>
        <v>2.1217745945763312E-3</v>
      </c>
      <c r="K118" s="268">
        <f t="shared" si="18"/>
        <v>2.1846616604469047E-3</v>
      </c>
      <c r="L118" s="268">
        <f t="shared" si="18"/>
        <v>2.2567250561534268E-3</v>
      </c>
      <c r="M118" s="268">
        <f t="shared" si="18"/>
        <v>2.1826978434566009E-3</v>
      </c>
      <c r="N118" s="268">
        <f t="shared" si="18"/>
        <v>2.1010527147196341E-3</v>
      </c>
      <c r="O118" s="268">
        <f t="shared" si="18"/>
        <v>2.1602751237694059E-3</v>
      </c>
      <c r="P118" s="268">
        <f t="shared" si="18"/>
        <v>2.2305477464126563E-3</v>
      </c>
      <c r="Q118" s="268">
        <f t="shared" si="18"/>
        <v>2.2508314588319373E-3</v>
      </c>
      <c r="R118" s="268">
        <f t="shared" si="18"/>
        <v>2.265253026654427E-3</v>
      </c>
      <c r="S118" s="268">
        <f t="shared" si="18"/>
        <v>2.239156654529915E-3</v>
      </c>
      <c r="T118" s="268">
        <f t="shared" si="18"/>
        <v>2.2551112777712506E-3</v>
      </c>
      <c r="U118" s="268">
        <f t="shared" si="18"/>
        <v>2.2563945320538312E-3</v>
      </c>
      <c r="V118" s="268">
        <f t="shared" si="18"/>
        <v>2.2341198117080486E-3</v>
      </c>
      <c r="W118" s="268">
        <f t="shared" si="18"/>
        <v>2.2556148027561831E-3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1.4430034998600873E-3</v>
      </c>
      <c r="C119" s="269">
        <f t="shared" si="19"/>
        <v>1.4015770732352974E-3</v>
      </c>
      <c r="D119" s="269">
        <f t="shared" si="19"/>
        <v>1.5539438474746461E-3</v>
      </c>
      <c r="E119" s="269">
        <f t="shared" si="19"/>
        <v>1.5793626560794236E-3</v>
      </c>
      <c r="F119" s="269">
        <f t="shared" si="19"/>
        <v>1.5782060328109464E-3</v>
      </c>
      <c r="G119" s="269">
        <f t="shared" si="19"/>
        <v>1.5580282148061884E-3</v>
      </c>
      <c r="H119" s="269">
        <f t="shared" si="19"/>
        <v>1.5578962638888899E-3</v>
      </c>
      <c r="I119" s="269">
        <f t="shared" si="19"/>
        <v>1.5571217700452531E-3</v>
      </c>
      <c r="J119" s="269">
        <f t="shared" si="19"/>
        <v>1.5677665955499758E-3</v>
      </c>
      <c r="K119" s="269">
        <f t="shared" si="19"/>
        <v>1.6142334735190389E-3</v>
      </c>
      <c r="L119" s="269">
        <f t="shared" si="19"/>
        <v>1.6674806868843882E-3</v>
      </c>
      <c r="M119" s="269">
        <f t="shared" si="19"/>
        <v>1.6127824208553665E-3</v>
      </c>
      <c r="N119" s="269">
        <f t="shared" si="19"/>
        <v>1.5524553220907817E-3</v>
      </c>
      <c r="O119" s="269">
        <f t="shared" si="19"/>
        <v>1.5962144069877175E-3</v>
      </c>
      <c r="P119" s="269">
        <f t="shared" si="19"/>
        <v>1.6481384288151997E-3</v>
      </c>
      <c r="Q119" s="269">
        <f t="shared" si="19"/>
        <v>1.663125942967729E-3</v>
      </c>
      <c r="R119" s="269">
        <f t="shared" si="19"/>
        <v>1.6737819534343229E-3</v>
      </c>
      <c r="S119" s="269">
        <f t="shared" si="19"/>
        <v>1.6544994996871463E-3</v>
      </c>
      <c r="T119" s="269">
        <f t="shared" si="19"/>
        <v>1.6662882756609424E-3</v>
      </c>
      <c r="U119" s="269">
        <f t="shared" si="19"/>
        <v>1.6672364645981506E-3</v>
      </c>
      <c r="V119" s="269">
        <f t="shared" si="19"/>
        <v>1.6507778065613344E-3</v>
      </c>
      <c r="W119" s="269">
        <f t="shared" si="19"/>
        <v>1.6666603272697321E-3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3.6075087496502178E-2</v>
      </c>
      <c r="C120" s="269">
        <f t="shared" si="20"/>
        <v>3.5039426830882452E-2</v>
      </c>
      <c r="D120" s="269">
        <f t="shared" si="20"/>
        <v>3.8848596186866161E-2</v>
      </c>
      <c r="E120" s="269">
        <f t="shared" si="20"/>
        <v>3.9484066401985589E-2</v>
      </c>
      <c r="F120" s="269">
        <f t="shared" si="20"/>
        <v>3.945515082027367E-2</v>
      </c>
      <c r="G120" s="269">
        <f t="shared" si="20"/>
        <v>3.8950705370154701E-2</v>
      </c>
      <c r="H120" s="269">
        <f t="shared" si="20"/>
        <v>3.8947406597222269E-2</v>
      </c>
      <c r="I120" s="269">
        <f t="shared" si="20"/>
        <v>3.892804425113134E-2</v>
      </c>
      <c r="J120" s="269">
        <f t="shared" si="20"/>
        <v>3.9194164888749404E-2</v>
      </c>
      <c r="K120" s="269">
        <f t="shared" si="20"/>
        <v>4.0355836837975993E-2</v>
      </c>
      <c r="L120" s="269">
        <f t="shared" si="20"/>
        <v>4.1687017172109694E-2</v>
      </c>
      <c r="M120" s="269">
        <f t="shared" si="20"/>
        <v>4.0319560521384162E-2</v>
      </c>
      <c r="N120" s="269">
        <f t="shared" si="20"/>
        <v>3.8811383052269534E-2</v>
      </c>
      <c r="O120" s="269">
        <f t="shared" si="20"/>
        <v>3.9905360174692955E-2</v>
      </c>
      <c r="P120" s="269">
        <f t="shared" si="20"/>
        <v>4.120346072038001E-2</v>
      </c>
      <c r="Q120" s="269">
        <f t="shared" si="20"/>
        <v>4.1578148574193216E-2</v>
      </c>
      <c r="R120" s="269">
        <f t="shared" si="20"/>
        <v>4.18445488358581E-2</v>
      </c>
      <c r="S120" s="269">
        <f t="shared" si="20"/>
        <v>4.1362487492178669E-2</v>
      </c>
      <c r="T120" s="269">
        <f t="shared" si="20"/>
        <v>4.1657206891523531E-2</v>
      </c>
      <c r="U120" s="269">
        <f t="shared" si="20"/>
        <v>4.1680911614953763E-2</v>
      </c>
      <c r="V120" s="269">
        <f t="shared" si="20"/>
        <v>4.1269445164033358E-2</v>
      </c>
      <c r="W120" s="269">
        <f t="shared" si="20"/>
        <v>4.166650818174332E-2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9.0187718741255502E-4</v>
      </c>
      <c r="C121" s="269">
        <f t="shared" si="21"/>
        <v>8.759856707720614E-4</v>
      </c>
      <c r="D121" s="269">
        <f t="shared" si="21"/>
        <v>9.712149046716543E-4</v>
      </c>
      <c r="E121" s="269">
        <f t="shared" si="21"/>
        <v>9.8710166004963994E-4</v>
      </c>
      <c r="F121" s="269">
        <f t="shared" si="21"/>
        <v>9.8637877050684192E-4</v>
      </c>
      <c r="G121" s="269">
        <f t="shared" si="21"/>
        <v>9.7376763425386769E-4</v>
      </c>
      <c r="H121" s="269">
        <f t="shared" si="21"/>
        <v>9.7368516493055713E-4</v>
      </c>
      <c r="I121" s="269">
        <f t="shared" si="21"/>
        <v>9.7320110627828374E-4</v>
      </c>
      <c r="J121" s="269">
        <f t="shared" si="21"/>
        <v>9.7985412221873519E-4</v>
      </c>
      <c r="K121" s="269">
        <f t="shared" si="21"/>
        <v>1.0088959209493995E-3</v>
      </c>
      <c r="L121" s="269">
        <f t="shared" si="21"/>
        <v>1.0421754293027427E-3</v>
      </c>
      <c r="M121" s="269">
        <f t="shared" si="21"/>
        <v>1.0079890130346046E-3</v>
      </c>
      <c r="N121" s="269">
        <f t="shared" si="21"/>
        <v>9.7028457630673841E-4</v>
      </c>
      <c r="O121" s="269">
        <f t="shared" si="21"/>
        <v>9.9763400436732384E-4</v>
      </c>
      <c r="P121" s="269">
        <f t="shared" si="21"/>
        <v>1.0300865180095E-3</v>
      </c>
      <c r="Q121" s="269">
        <f t="shared" si="21"/>
        <v>1.0394537143548308E-3</v>
      </c>
      <c r="R121" s="269">
        <f t="shared" si="21"/>
        <v>1.0461137208964521E-3</v>
      </c>
      <c r="S121" s="269">
        <f t="shared" si="21"/>
        <v>1.0340621873044674E-3</v>
      </c>
      <c r="T121" s="269">
        <f t="shared" si="21"/>
        <v>1.0414301722880893E-3</v>
      </c>
      <c r="U121" s="269">
        <f t="shared" si="21"/>
        <v>1.0420227903738446E-3</v>
      </c>
      <c r="V121" s="269">
        <f t="shared" si="21"/>
        <v>1.0317361291008345E-3</v>
      </c>
      <c r="W121" s="269">
        <f t="shared" si="21"/>
        <v>1.0416627045435828E-3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1.3926815466060805E-3</v>
      </c>
      <c r="C122" s="270">
        <f t="shared" si="22"/>
        <v>1.3837052727723707E-3</v>
      </c>
      <c r="D122" s="270">
        <f t="shared" si="22"/>
        <v>1.502664271531813E-3</v>
      </c>
      <c r="E122" s="270">
        <f t="shared" si="22"/>
        <v>1.5384073205883741E-3</v>
      </c>
      <c r="F122" s="270">
        <f t="shared" si="22"/>
        <v>1.5615956489211812E-3</v>
      </c>
      <c r="G122" s="270">
        <f t="shared" si="22"/>
        <v>1.5793674072830213E-3</v>
      </c>
      <c r="H122" s="270">
        <f t="shared" si="22"/>
        <v>1.6193858383830363E-3</v>
      </c>
      <c r="I122" s="270">
        <f t="shared" si="22"/>
        <v>1.5159190644031947E-3</v>
      </c>
      <c r="J122" s="270">
        <f t="shared" si="22"/>
        <v>1.5544374692629457E-3</v>
      </c>
      <c r="K122" s="270">
        <f t="shared" si="22"/>
        <v>1.6485903828862033E-3</v>
      </c>
      <c r="L122" s="270">
        <f t="shared" si="22"/>
        <v>1.78326532772506E-3</v>
      </c>
      <c r="M122" s="270">
        <f t="shared" si="22"/>
        <v>1.8932917289102051E-3</v>
      </c>
      <c r="N122" s="270">
        <f t="shared" si="22"/>
        <v>1.9990256475584762E-3</v>
      </c>
      <c r="O122" s="270">
        <f t="shared" si="22"/>
        <v>2.2381247792498424E-3</v>
      </c>
      <c r="P122" s="270">
        <f t="shared" si="22"/>
        <v>2.4047832028544673E-3</v>
      </c>
      <c r="Q122" s="270">
        <f t="shared" si="22"/>
        <v>2.6010626272182208E-3</v>
      </c>
      <c r="R122" s="270">
        <f t="shared" si="22"/>
        <v>2.8387513262877581E-3</v>
      </c>
      <c r="S122" s="270">
        <f t="shared" si="22"/>
        <v>3.0353383180014566E-3</v>
      </c>
      <c r="T122" s="270">
        <f t="shared" si="22"/>
        <v>3.3861797971517439E-3</v>
      </c>
      <c r="U122" s="270">
        <f t="shared" si="22"/>
        <v>3.7456422153150149E-3</v>
      </c>
      <c r="V122" s="270">
        <f t="shared" si="22"/>
        <v>4.360238976124085E-3</v>
      </c>
      <c r="W122" s="270">
        <f t="shared" si="22"/>
        <v>4.5811156416761976E-3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0.20922592020656061</v>
      </c>
      <c r="C123" s="271">
        <f t="shared" si="23"/>
        <v>0.23016949039442014</v>
      </c>
      <c r="D123" s="271">
        <f t="shared" si="23"/>
        <v>0.18512318506014855</v>
      </c>
      <c r="E123" s="271">
        <f t="shared" si="23"/>
        <v>0.17678419130831274</v>
      </c>
      <c r="F123" s="271">
        <f t="shared" si="23"/>
        <v>0.17230199183328948</v>
      </c>
      <c r="G123" s="271">
        <f t="shared" si="23"/>
        <v>0.18637900139640887</v>
      </c>
      <c r="H123" s="271">
        <f t="shared" si="23"/>
        <v>0.19035623328407617</v>
      </c>
      <c r="I123" s="271">
        <f t="shared" si="23"/>
        <v>0.19023947813991343</v>
      </c>
      <c r="J123" s="271">
        <f t="shared" si="23"/>
        <v>0.19050055288861692</v>
      </c>
      <c r="K123" s="271">
        <f t="shared" si="23"/>
        <v>0.18066343773537155</v>
      </c>
      <c r="L123" s="271">
        <f t="shared" si="23"/>
        <v>0.13908090037861279</v>
      </c>
      <c r="M123" s="271">
        <f t="shared" si="23"/>
        <v>0.14027590746237931</v>
      </c>
      <c r="N123" s="271">
        <f t="shared" si="23"/>
        <v>0.15433354965092713</v>
      </c>
      <c r="O123" s="271">
        <f t="shared" si="23"/>
        <v>0.15280524511073212</v>
      </c>
      <c r="P123" s="271">
        <f t="shared" si="23"/>
        <v>0.14887986712235293</v>
      </c>
      <c r="Q123" s="271">
        <f t="shared" si="23"/>
        <v>0.14652254990611119</v>
      </c>
      <c r="R123" s="271">
        <f t="shared" si="23"/>
        <v>0.14294353040412261</v>
      </c>
      <c r="S123" s="271">
        <f t="shared" si="23"/>
        <v>0.14377607378617568</v>
      </c>
      <c r="T123" s="271">
        <f t="shared" si="23"/>
        <v>0.14601797116473278</v>
      </c>
      <c r="U123" s="271">
        <f t="shared" si="23"/>
        <v>0.13962356494674044</v>
      </c>
      <c r="V123" s="271">
        <f t="shared" si="23"/>
        <v>0.15036658409387185</v>
      </c>
      <c r="W123" s="271">
        <f t="shared" si="23"/>
        <v>0.14804399028170248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0.2679317568795242</v>
      </c>
      <c r="C124" s="271">
        <f t="shared" si="24"/>
        <v>0.26023984534369166</v>
      </c>
      <c r="D124" s="271">
        <f t="shared" si="24"/>
        <v>0.28853076599355337</v>
      </c>
      <c r="E124" s="271">
        <f t="shared" si="24"/>
        <v>0.2932504399568685</v>
      </c>
      <c r="F124" s="271">
        <f t="shared" si="24"/>
        <v>0.29303568226265575</v>
      </c>
      <c r="G124" s="271">
        <f t="shared" si="24"/>
        <v>0.28928913679098206</v>
      </c>
      <c r="H124" s="271">
        <f t="shared" si="24"/>
        <v>0.28926463661402702</v>
      </c>
      <c r="I124" s="271">
        <f t="shared" si="24"/>
        <v>0.28912083135212829</v>
      </c>
      <c r="J124" s="271">
        <f t="shared" si="24"/>
        <v>0.29109732468664407</v>
      </c>
      <c r="K124" s="271">
        <f t="shared" si="24"/>
        <v>0.29972512929845868</v>
      </c>
      <c r="L124" s="271">
        <f t="shared" si="24"/>
        <v>0.30961188246801097</v>
      </c>
      <c r="M124" s="271">
        <f t="shared" si="24"/>
        <v>0.29945570300147462</v>
      </c>
      <c r="N124" s="271">
        <f t="shared" si="24"/>
        <v>0.28825438189517988</v>
      </c>
      <c r="O124" s="271">
        <f t="shared" si="24"/>
        <v>0.29637941312137783</v>
      </c>
      <c r="P124" s="271">
        <f t="shared" si="24"/>
        <v>0.30602048079296496</v>
      </c>
      <c r="Q124" s="271">
        <f t="shared" si="24"/>
        <v>0.30880330910802695</v>
      </c>
      <c r="R124" s="271">
        <f t="shared" si="24"/>
        <v>0.31078187922647621</v>
      </c>
      <c r="S124" s="271">
        <f t="shared" si="24"/>
        <v>0.30720158180520862</v>
      </c>
      <c r="T124" s="271">
        <f t="shared" si="24"/>
        <v>0.30939047979362266</v>
      </c>
      <c r="U124" s="271">
        <f t="shared" si="24"/>
        <v>0.30956653614263685</v>
      </c>
      <c r="V124" s="271">
        <f t="shared" si="24"/>
        <v>0.3065105510642146</v>
      </c>
      <c r="W124" s="271">
        <f t="shared" si="24"/>
        <v>0.30945956101290084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0.32641052893029154</v>
      </c>
      <c r="C125" s="271">
        <f t="shared" si="25"/>
        <v>0.316756745778635</v>
      </c>
      <c r="D125" s="271">
        <f t="shared" si="25"/>
        <v>0.33801420488013439</v>
      </c>
      <c r="E125" s="271">
        <f t="shared" si="25"/>
        <v>0.34209555048388368</v>
      </c>
      <c r="F125" s="271">
        <f t="shared" si="25"/>
        <v>0.34581306564415354</v>
      </c>
      <c r="G125" s="271">
        <f t="shared" si="25"/>
        <v>0.34209315221022546</v>
      </c>
      <c r="H125" s="271">
        <f t="shared" si="25"/>
        <v>0.33601130947492464</v>
      </c>
      <c r="I125" s="271">
        <f t="shared" si="25"/>
        <v>0.33966035402818329</v>
      </c>
      <c r="J125" s="271">
        <f t="shared" si="25"/>
        <v>0.33873193312984828</v>
      </c>
      <c r="K125" s="271">
        <f t="shared" si="25"/>
        <v>0.34058261969649883</v>
      </c>
      <c r="L125" s="271">
        <f t="shared" si="25"/>
        <v>0.34994963694885145</v>
      </c>
      <c r="M125" s="271">
        <f t="shared" si="25"/>
        <v>0.3384091575735762</v>
      </c>
      <c r="N125" s="271">
        <f t="shared" si="25"/>
        <v>0.32656607514228359</v>
      </c>
      <c r="O125" s="271">
        <f t="shared" si="25"/>
        <v>0.33500205440706943</v>
      </c>
      <c r="P125" s="271">
        <f t="shared" si="25"/>
        <v>0.34267864609204052</v>
      </c>
      <c r="Q125" s="271">
        <f t="shared" si="25"/>
        <v>0.3452942572711431</v>
      </c>
      <c r="R125" s="271">
        <f t="shared" si="25"/>
        <v>0.34488085051944356</v>
      </c>
      <c r="S125" s="271">
        <f t="shared" si="25"/>
        <v>0.34279757389536009</v>
      </c>
      <c r="T125" s="271">
        <f t="shared" si="25"/>
        <v>0.34488032912219602</v>
      </c>
      <c r="U125" s="271">
        <f t="shared" si="25"/>
        <v>0.34285458503810445</v>
      </c>
      <c r="V125" s="271">
        <f t="shared" si="25"/>
        <v>0.34085728250992586</v>
      </c>
      <c r="W125" s="271">
        <f t="shared" si="25"/>
        <v>0.344622612184038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0.21540358020076797</v>
      </c>
      <c r="C126" s="272">
        <f t="shared" si="26"/>
        <v>0.20948884349114363</v>
      </c>
      <c r="D126" s="272">
        <f t="shared" si="26"/>
        <v>0.20049005387721019</v>
      </c>
      <c r="E126" s="272">
        <f t="shared" si="26"/>
        <v>0.20380104980448588</v>
      </c>
      <c r="F126" s="272">
        <f t="shared" si="26"/>
        <v>0.22052679956307678</v>
      </c>
      <c r="G126" s="272">
        <f t="shared" si="26"/>
        <v>0.21274852271504477</v>
      </c>
      <c r="H126" s="272">
        <f t="shared" si="26"/>
        <v>0.19535327105845027</v>
      </c>
      <c r="I126" s="272">
        <f t="shared" si="26"/>
        <v>0.20805357058653007</v>
      </c>
      <c r="J126" s="272">
        <f t="shared" si="26"/>
        <v>0.19943001322834045</v>
      </c>
      <c r="K126" s="272">
        <f t="shared" si="26"/>
        <v>0.17961427791350848</v>
      </c>
      <c r="L126" s="272">
        <f t="shared" si="26"/>
        <v>0.20745439235729243</v>
      </c>
      <c r="M126" s="272">
        <f t="shared" si="26"/>
        <v>0.19281528717046226</v>
      </c>
      <c r="N126" s="272">
        <f t="shared" si="26"/>
        <v>0.17821842331459131</v>
      </c>
      <c r="O126" s="272">
        <f t="shared" si="26"/>
        <v>0.18563550785722679</v>
      </c>
      <c r="P126" s="272">
        <f t="shared" si="26"/>
        <v>0.17825588355277888</v>
      </c>
      <c r="Q126" s="272">
        <f t="shared" si="26"/>
        <v>0.1769653670608321</v>
      </c>
      <c r="R126" s="272">
        <f t="shared" si="26"/>
        <v>0.1735844230654128</v>
      </c>
      <c r="S126" s="272">
        <f t="shared" si="26"/>
        <v>0.17450119077043277</v>
      </c>
      <c r="T126" s="272">
        <f t="shared" si="26"/>
        <v>0.17730733049195871</v>
      </c>
      <c r="U126" s="272">
        <f t="shared" si="26"/>
        <v>0.16637372145985019</v>
      </c>
      <c r="V126" s="272">
        <f t="shared" si="26"/>
        <v>0.16666672263476287</v>
      </c>
      <c r="W126" s="272">
        <f t="shared" si="26"/>
        <v>0.18070870279158852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0.11100694872952349</v>
      </c>
      <c r="C127" s="272">
        <f t="shared" si="27"/>
        <v>0.10726790228749132</v>
      </c>
      <c r="D127" s="272">
        <f t="shared" si="27"/>
        <v>0.13752415100292417</v>
      </c>
      <c r="E127" s="272">
        <f t="shared" si="27"/>
        <v>0.13829450067939786</v>
      </c>
      <c r="F127" s="272">
        <f t="shared" si="27"/>
        <v>0.12528626608107674</v>
      </c>
      <c r="G127" s="272">
        <f t="shared" si="27"/>
        <v>0.12934462949518072</v>
      </c>
      <c r="H127" s="272">
        <f t="shared" si="27"/>
        <v>0.14065803841647431</v>
      </c>
      <c r="I127" s="272">
        <f t="shared" si="27"/>
        <v>0.13160678344165325</v>
      </c>
      <c r="J127" s="272">
        <f t="shared" si="27"/>
        <v>0.13930191990150795</v>
      </c>
      <c r="K127" s="272">
        <f t="shared" si="27"/>
        <v>0.16096834178299033</v>
      </c>
      <c r="L127" s="272">
        <f t="shared" si="27"/>
        <v>0.14249524459155896</v>
      </c>
      <c r="M127" s="272">
        <f t="shared" si="27"/>
        <v>0.14559387040311397</v>
      </c>
      <c r="N127" s="272">
        <f t="shared" si="27"/>
        <v>0.14834765182769238</v>
      </c>
      <c r="O127" s="272">
        <f t="shared" si="27"/>
        <v>0.14936654654984272</v>
      </c>
      <c r="P127" s="272">
        <f t="shared" si="27"/>
        <v>0.16442276253926158</v>
      </c>
      <c r="Q127" s="272">
        <f t="shared" si="27"/>
        <v>0.16832889021031114</v>
      </c>
      <c r="R127" s="272">
        <f t="shared" si="27"/>
        <v>0.17129642745403076</v>
      </c>
      <c r="S127" s="272">
        <f t="shared" si="27"/>
        <v>0.16829638312492734</v>
      </c>
      <c r="T127" s="272">
        <f t="shared" si="27"/>
        <v>0.16757299863023728</v>
      </c>
      <c r="U127" s="272">
        <f t="shared" si="27"/>
        <v>0.17648086357825427</v>
      </c>
      <c r="V127" s="272">
        <f t="shared" si="27"/>
        <v>0.17419055987516299</v>
      </c>
      <c r="W127" s="272">
        <f t="shared" si="27"/>
        <v>0.16391390939244951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0.15466622079220044</v>
      </c>
      <c r="C128" s="271">
        <f t="shared" si="28"/>
        <v>0.15223636562447354</v>
      </c>
      <c r="D128" s="271">
        <f t="shared" si="28"/>
        <v>0.14335235760930337</v>
      </c>
      <c r="E128" s="271">
        <f t="shared" si="28"/>
        <v>0.14214341181049184</v>
      </c>
      <c r="F128" s="271">
        <f t="shared" si="28"/>
        <v>0.14313202592954177</v>
      </c>
      <c r="G128" s="271">
        <f t="shared" si="28"/>
        <v>0.13706824605289658</v>
      </c>
      <c r="H128" s="271">
        <f t="shared" si="28"/>
        <v>0.13916103041850281</v>
      </c>
      <c r="I128" s="271">
        <f t="shared" si="28"/>
        <v>0.13589768212372619</v>
      </c>
      <c r="J128" s="271">
        <f t="shared" si="28"/>
        <v>0.13425219162453347</v>
      </c>
      <c r="K128" s="271">
        <f t="shared" si="28"/>
        <v>0.13221659499389343</v>
      </c>
      <c r="L128" s="271">
        <f t="shared" si="28"/>
        <v>0.15292091653234974</v>
      </c>
      <c r="M128" s="271">
        <f t="shared" si="28"/>
        <v>0.17484291043492892</v>
      </c>
      <c r="N128" s="271">
        <f t="shared" si="28"/>
        <v>0.18541179199866431</v>
      </c>
      <c r="O128" s="271">
        <f t="shared" si="28"/>
        <v>0.16891567887175346</v>
      </c>
      <c r="P128" s="271">
        <f t="shared" si="28"/>
        <v>0.1539039893761697</v>
      </c>
      <c r="Q128" s="271">
        <f t="shared" si="28"/>
        <v>0.15024726139715297</v>
      </c>
      <c r="R128" s="271">
        <f t="shared" si="28"/>
        <v>0.15172529098682652</v>
      </c>
      <c r="S128" s="271">
        <f t="shared" si="28"/>
        <v>0.15689922636155407</v>
      </c>
      <c r="T128" s="271">
        <f t="shared" si="28"/>
        <v>0.14970500350505317</v>
      </c>
      <c r="U128" s="271">
        <f t="shared" si="28"/>
        <v>0.15756310625522338</v>
      </c>
      <c r="V128" s="271">
        <f t="shared" si="28"/>
        <v>0.15171926444446018</v>
      </c>
      <c r="W128" s="271">
        <f t="shared" si="28"/>
        <v>0.14666227486336961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3.1621045514283325E-2</v>
      </c>
      <c r="C129" s="272">
        <f t="shared" si="29"/>
        <v>3.4085182529531882E-2</v>
      </c>
      <c r="D129" s="272">
        <f t="shared" si="29"/>
        <v>3.1934992655460313E-2</v>
      </c>
      <c r="E129" s="272">
        <f t="shared" si="29"/>
        <v>3.194295169685412E-2</v>
      </c>
      <c r="F129" s="272">
        <f t="shared" si="29"/>
        <v>3.3750120008830674E-2</v>
      </c>
      <c r="G129" s="272">
        <f t="shared" si="29"/>
        <v>3.3622917258343377E-2</v>
      </c>
      <c r="H129" s="272">
        <f t="shared" si="29"/>
        <v>3.3832090070950178E-2</v>
      </c>
      <c r="I129" s="272">
        <f t="shared" si="29"/>
        <v>3.5661369631653873E-2</v>
      </c>
      <c r="J129" s="272">
        <f t="shared" si="29"/>
        <v>3.5197424657839198E-2</v>
      </c>
      <c r="K129" s="272">
        <f t="shared" si="29"/>
        <v>3.2449348598586066E-2</v>
      </c>
      <c r="L129" s="272">
        <f t="shared" si="29"/>
        <v>3.9360554802029935E-2</v>
      </c>
      <c r="M129" s="272">
        <f t="shared" si="29"/>
        <v>3.6583060937419302E-2</v>
      </c>
      <c r="N129" s="272">
        <f t="shared" si="29"/>
        <v>3.3813581567962228E-2</v>
      </c>
      <c r="O129" s="272">
        <f t="shared" si="29"/>
        <v>3.5220833346506823E-2</v>
      </c>
      <c r="P129" s="272">
        <f t="shared" si="29"/>
        <v>3.3820688941015753E-2</v>
      </c>
      <c r="Q129" s="272">
        <f t="shared" si="29"/>
        <v>3.3575837797942765E-2</v>
      </c>
      <c r="R129" s="272">
        <f t="shared" si="29"/>
        <v>3.2934367497400259E-2</v>
      </c>
      <c r="S129" s="272">
        <f t="shared" si="29"/>
        <v>3.3108306863465949E-2</v>
      </c>
      <c r="T129" s="272">
        <f t="shared" si="29"/>
        <v>3.3640718903703917E-2</v>
      </c>
      <c r="U129" s="272">
        <f t="shared" si="29"/>
        <v>3.1566272985243483E-2</v>
      </c>
      <c r="V129" s="272">
        <f t="shared" si="29"/>
        <v>3.16218644271559E-2</v>
      </c>
      <c r="W129" s="272">
        <f t="shared" si="29"/>
        <v>3.4286065089342191E-2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9.553977065079744E-2</v>
      </c>
      <c r="C130" s="272">
        <f t="shared" si="30"/>
        <v>9.3953897905186948E-2</v>
      </c>
      <c r="D130" s="272">
        <f t="shared" si="30"/>
        <v>8.0778205097332342E-2</v>
      </c>
      <c r="E130" s="272">
        <f t="shared" si="30"/>
        <v>7.8910790104003967E-2</v>
      </c>
      <c r="F130" s="272">
        <f t="shared" si="30"/>
        <v>7.9659441642889808E-2</v>
      </c>
      <c r="G130" s="272">
        <f t="shared" si="30"/>
        <v>7.3989835013193617E-2</v>
      </c>
      <c r="H130" s="272">
        <f t="shared" si="30"/>
        <v>7.6241899868426138E-2</v>
      </c>
      <c r="I130" s="272">
        <f t="shared" si="30"/>
        <v>7.2499283298831374E-2</v>
      </c>
      <c r="J130" s="272">
        <f t="shared" si="30"/>
        <v>7.0677406527125647E-2</v>
      </c>
      <c r="K130" s="272">
        <f t="shared" si="30"/>
        <v>6.7962019913635638E-2</v>
      </c>
      <c r="L130" s="272">
        <f t="shared" si="30"/>
        <v>8.6524578973235344E-2</v>
      </c>
      <c r="M130" s="272">
        <f t="shared" si="30"/>
        <v>0.11063616098590809</v>
      </c>
      <c r="N130" s="272">
        <f t="shared" si="30"/>
        <v>0.12345204387733294</v>
      </c>
      <c r="O130" s="272">
        <f t="shared" si="30"/>
        <v>0.1053553629321784</v>
      </c>
      <c r="P130" s="272">
        <f t="shared" si="30"/>
        <v>8.8887185076547179E-2</v>
      </c>
      <c r="Q130" s="272">
        <f t="shared" si="30"/>
        <v>8.4734194251581324E-2</v>
      </c>
      <c r="R130" s="272">
        <f t="shared" si="30"/>
        <v>8.6290659968448452E-2</v>
      </c>
      <c r="S130" s="272">
        <f t="shared" si="30"/>
        <v>9.1859857756269675E-2</v>
      </c>
      <c r="T130" s="272">
        <f t="shared" si="30"/>
        <v>8.4270471411960382E-2</v>
      </c>
      <c r="U130" s="272">
        <f t="shared" si="30"/>
        <v>9.2512920861811163E-2</v>
      </c>
      <c r="V130" s="272">
        <f t="shared" si="30"/>
        <v>8.7048029502389629E-2</v>
      </c>
      <c r="W130" s="272">
        <f t="shared" si="30"/>
        <v>8.1276639694330868E-2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2.7505404627119662E-2</v>
      </c>
      <c r="C131" s="273">
        <f t="shared" si="31"/>
        <v>2.4197285189754707E-2</v>
      </c>
      <c r="D131" s="273">
        <f t="shared" si="31"/>
        <v>3.0639159856510698E-2</v>
      </c>
      <c r="E131" s="273">
        <f t="shared" si="31"/>
        <v>3.1289670009633758E-2</v>
      </c>
      <c r="F131" s="273">
        <f t="shared" si="31"/>
        <v>2.972246427782127E-2</v>
      </c>
      <c r="G131" s="273">
        <f t="shared" si="31"/>
        <v>2.9455493781359605E-2</v>
      </c>
      <c r="H131" s="273">
        <f t="shared" si="31"/>
        <v>2.908704047912648E-2</v>
      </c>
      <c r="I131" s="273">
        <f t="shared" si="31"/>
        <v>2.7737029193240937E-2</v>
      </c>
      <c r="J131" s="273">
        <f t="shared" si="31"/>
        <v>2.8377360439568622E-2</v>
      </c>
      <c r="K131" s="273">
        <f t="shared" si="31"/>
        <v>3.1805226481671743E-2</v>
      </c>
      <c r="L131" s="273">
        <f t="shared" si="31"/>
        <v>2.7035782757084442E-2</v>
      </c>
      <c r="M131" s="273">
        <f t="shared" si="31"/>
        <v>2.7623688511601529E-2</v>
      </c>
      <c r="N131" s="273">
        <f t="shared" si="31"/>
        <v>2.8146166553369142E-2</v>
      </c>
      <c r="O131" s="273">
        <f t="shared" si="31"/>
        <v>2.833948259306825E-2</v>
      </c>
      <c r="P131" s="273">
        <f t="shared" si="31"/>
        <v>3.1196115358606776E-2</v>
      </c>
      <c r="Q131" s="273">
        <f t="shared" si="31"/>
        <v>3.1937229347628875E-2</v>
      </c>
      <c r="R131" s="273">
        <f t="shared" si="31"/>
        <v>3.2500263520977797E-2</v>
      </c>
      <c r="S131" s="273">
        <f t="shared" si="31"/>
        <v>3.1931061741818444E-2</v>
      </c>
      <c r="T131" s="273">
        <f t="shared" si="31"/>
        <v>3.1793813189388891E-2</v>
      </c>
      <c r="U131" s="273">
        <f t="shared" si="31"/>
        <v>3.3483912408168739E-2</v>
      </c>
      <c r="V131" s="273">
        <f t="shared" si="31"/>
        <v>3.3049370514914647E-2</v>
      </c>
      <c r="W131" s="273">
        <f t="shared" si="31"/>
        <v>3.1099570079696558E-2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364.64996549029621</v>
      </c>
      <c r="C136" s="274">
        <f t="shared" si="32"/>
        <v>390.999757964747</v>
      </c>
      <c r="D136" s="274">
        <f t="shared" si="32"/>
        <v>343.2248009578571</v>
      </c>
      <c r="E136" s="274">
        <f t="shared" si="32"/>
        <v>298.74393102228152</v>
      </c>
      <c r="F136" s="274">
        <f t="shared" si="32"/>
        <v>299.08335843405069</v>
      </c>
      <c r="G136" s="274">
        <f t="shared" si="32"/>
        <v>340.82841595827961</v>
      </c>
      <c r="H136" s="274">
        <f t="shared" si="32"/>
        <v>292.82799457620968</v>
      </c>
      <c r="I136" s="274">
        <f t="shared" si="32"/>
        <v>272.50564153954576</v>
      </c>
      <c r="J136" s="274">
        <f t="shared" si="32"/>
        <v>287.97750626943628</v>
      </c>
      <c r="K136" s="274">
        <f t="shared" si="32"/>
        <v>351.39825648760262</v>
      </c>
      <c r="L136" s="274">
        <f t="shared" si="32"/>
        <v>240.69494861325344</v>
      </c>
      <c r="M136" s="274">
        <f t="shared" si="32"/>
        <v>232.60286461706025</v>
      </c>
      <c r="N136" s="274">
        <f t="shared" si="32"/>
        <v>240.14124367602494</v>
      </c>
      <c r="O136" s="274">
        <f t="shared" si="32"/>
        <v>227.32583152841548</v>
      </c>
      <c r="P136" s="274">
        <f t="shared" si="32"/>
        <v>201.35922543332478</v>
      </c>
      <c r="Q136" s="274">
        <f t="shared" si="32"/>
        <v>198.59179064873223</v>
      </c>
      <c r="R136" s="274">
        <f t="shared" si="32"/>
        <v>191.18559832435028</v>
      </c>
      <c r="S136" s="274">
        <f t="shared" si="32"/>
        <v>231.38463819335604</v>
      </c>
      <c r="T136" s="274">
        <f t="shared" si="32"/>
        <v>219.31184877920327</v>
      </c>
      <c r="U136" s="274">
        <f t="shared" si="32"/>
        <v>211.40489512602107</v>
      </c>
      <c r="V136" s="274">
        <f t="shared" si="32"/>
        <v>214.19643620909065</v>
      </c>
      <c r="W136" s="274">
        <f t="shared" si="32"/>
        <v>221.77897911483723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0.49083665055285747</v>
      </c>
      <c r="C137" s="275">
        <f>IF(C$6=0,0,C$6/ISI!C$8*1000)</f>
        <v>0.47512447183980694</v>
      </c>
      <c r="D137" s="275">
        <f>IF(D$6=0,0,D$6/ISI!D$8*1000)</f>
        <v>0.53436738150034768</v>
      </c>
      <c r="E137" s="275">
        <f>IF(E$6=0,0,E$6/ISI!E$8*1000)</f>
        <v>0.4849835185324638</v>
      </c>
      <c r="F137" s="275">
        <f>IF(F$6=0,0,F$6/ISI!F$8*1000)</f>
        <v>0.50456088982684322</v>
      </c>
      <c r="G137" s="275">
        <f>IF(G$6=0,0,G$6/ISI!G$8*1000)</f>
        <v>0.53809123626585142</v>
      </c>
      <c r="H137" s="275">
        <f>IF(H$6=0,0,H$6/ISI!H$8*1000)</f>
        <v>0.45598174332049185</v>
      </c>
      <c r="I137" s="275">
        <f>IF(I$6=0,0,I$6/ISI!I$8*1000)</f>
        <v>0.42617116915325065</v>
      </c>
      <c r="J137" s="275">
        <f>IF(J$6=0,0,J$6/ISI!J$8*1000)</f>
        <v>0.46002368034282864</v>
      </c>
      <c r="K137" s="275">
        <f>IF(K$6=0,0,K$6/ISI!K$8*1000)</f>
        <v>0.58758593738690967</v>
      </c>
      <c r="L137" s="275">
        <f>IF(L$6=0,0,L$6/ISI!L$8*1000)</f>
        <v>0.45923821656484698</v>
      </c>
      <c r="M137" s="275">
        <f>IF(M$6=0,0,M$6/ISI!M$8*1000)</f>
        <v>0.42121129595068263</v>
      </c>
      <c r="N137" s="275">
        <f>IF(N$6=0,0,N$6/ISI!N$8*1000)</f>
        <v>0.39825334556258185</v>
      </c>
      <c r="O137" s="275">
        <f>IF(O$6=0,0,O$6/ISI!O$8*1000)</f>
        <v>0.39759503673579483</v>
      </c>
      <c r="P137" s="275">
        <f>IF(P$6=0,0,P$6/ISI!P$8*1000)</f>
        <v>0.37009411109549295</v>
      </c>
      <c r="Q137" s="275">
        <f>IF(Q$6=0,0,Q$6/ISI!Q$8*1000)</f>
        <v>0.36876371120059986</v>
      </c>
      <c r="R137" s="275">
        <f>IF(R$6=0,0,R$6/ISI!R$8*1000)</f>
        <v>0.36989122874275454</v>
      </c>
      <c r="S137" s="275">
        <f>IF(S$6=0,0,S$6/ISI!S$8*1000)</f>
        <v>0.42124779545379254</v>
      </c>
      <c r="T137" s="275">
        <f>IF(T$6=0,0,T$6/ISI!T$8*1000)</f>
        <v>0.40755918778184891</v>
      </c>
      <c r="U137" s="275">
        <f>IF(U$6=0,0,U$6/ISI!U$8*1000)</f>
        <v>0.4035070640010438</v>
      </c>
      <c r="V137" s="275">
        <f>IF(V$6=0,0,V$6/ISI!V$8*1000)</f>
        <v>0.39292655346740779</v>
      </c>
      <c r="W137" s="275">
        <f>IF(W$6=0,0,W$6/ISI!W$8*1000)</f>
        <v>0.41974129688565215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0.261779546961524</v>
      </c>
      <c r="C138" s="276">
        <f>IF(C$7=0,0,C$7/ISI!C$8*1000)</f>
        <v>0.25339971831456354</v>
      </c>
      <c r="D138" s="276">
        <f>IF(D$7=0,0,D$7/ISI!D$8*1000)</f>
        <v>0.28499593680018559</v>
      </c>
      <c r="E138" s="276">
        <f>IF(E$7=0,0,E$7/ISI!E$8*1000)</f>
        <v>0.25865787655064748</v>
      </c>
      <c r="F138" s="276">
        <f>IF(F$7=0,0,F$7/ISI!F$8*1000)</f>
        <v>0.269099141240983</v>
      </c>
      <c r="G138" s="276">
        <f>IF(G$7=0,0,G$7/ISI!G$8*1000)</f>
        <v>0.28698199267512076</v>
      </c>
      <c r="H138" s="276">
        <f>IF(H$7=0,0,H$7/ISI!H$8*1000)</f>
        <v>0.24319026310426245</v>
      </c>
      <c r="I138" s="276">
        <f>IF(I$7=0,0,I$7/ISI!I$8*1000)</f>
        <v>0.22729129021506689</v>
      </c>
      <c r="J138" s="276">
        <f>IF(J$7=0,0,J$7/ISI!J$8*1000)</f>
        <v>0.24534596284950858</v>
      </c>
      <c r="K138" s="276">
        <f>IF(K$7=0,0,K$7/ISI!K$8*1000)</f>
        <v>0.3133791666063519</v>
      </c>
      <c r="L138" s="276">
        <f>IF(L$7=0,0,L$7/ISI!L$8*1000)</f>
        <v>0.24492704883458502</v>
      </c>
      <c r="M138" s="276">
        <f>IF(M$7=0,0,M$7/ISI!M$8*1000)</f>
        <v>0.22464602450703061</v>
      </c>
      <c r="N138" s="276">
        <f>IF(N$7=0,0,N$7/ISI!N$8*1000)</f>
        <v>0.21240178430004358</v>
      </c>
      <c r="O138" s="276">
        <f>IF(O$7=0,0,O$7/ISI!O$8*1000)</f>
        <v>0.21205068625909065</v>
      </c>
      <c r="P138" s="276">
        <f>IF(P$7=0,0,P$7/ISI!P$8*1000)</f>
        <v>0.19738352591759614</v>
      </c>
      <c r="Q138" s="276">
        <f>IF(Q$7=0,0,Q$7/ISI!Q$8*1000)</f>
        <v>0.19667397930698657</v>
      </c>
      <c r="R138" s="276">
        <f>IF(R$7=0,0,R$7/ISI!R$8*1000)</f>
        <v>0.19727532199613571</v>
      </c>
      <c r="S138" s="276">
        <f>IF(S$7=0,0,S$7/ISI!S$8*1000)</f>
        <v>0.22466549090868929</v>
      </c>
      <c r="T138" s="276">
        <f>IF(T$7=0,0,T$7/ISI!T$8*1000)</f>
        <v>0.2173649001503194</v>
      </c>
      <c r="U138" s="276">
        <f>IF(U$7=0,0,U$7/ISI!U$8*1000)</f>
        <v>0.21520376746722331</v>
      </c>
      <c r="V138" s="276">
        <f>IF(V$7=0,0,V$7/ISI!V$8*1000)</f>
        <v>0.20956082851595093</v>
      </c>
      <c r="W138" s="276">
        <f>IF(W$7=0,0,W$7/ISI!W$8*1000)</f>
        <v>0.22386202500568117</v>
      </c>
      <c r="DA138" s="77"/>
    </row>
    <row r="139" spans="1:105" ht="12" customHeight="1" x14ac:dyDescent="0.25">
      <c r="A139" s="202" t="s">
        <v>94</v>
      </c>
      <c r="B139" s="276">
        <f>IF(B$8=0,0,B$8/ISI!B$8*1000)</f>
        <v>6.5444886740380994</v>
      </c>
      <c r="C139" s="276">
        <f>IF(C$8=0,0,C$8/ISI!C$8*1000)</f>
        <v>6.3349929578640909</v>
      </c>
      <c r="D139" s="276">
        <f>IF(D$8=0,0,D$8/ISI!D$8*1000)</f>
        <v>7.1248984200046372</v>
      </c>
      <c r="E139" s="276">
        <f>IF(E$8=0,0,E$8/ISI!E$8*1000)</f>
        <v>6.4664469137661857</v>
      </c>
      <c r="F139" s="276">
        <f>IF(F$8=0,0,F$8/ISI!F$8*1000)</f>
        <v>6.7274785310245742</v>
      </c>
      <c r="G139" s="276">
        <f>IF(G$8=0,0,G$8/ISI!G$8*1000)</f>
        <v>7.1745498168780193</v>
      </c>
      <c r="H139" s="276">
        <f>IF(H$8=0,0,H$8/ISI!H$8*1000)</f>
        <v>6.0797565776065605</v>
      </c>
      <c r="I139" s="276">
        <f>IF(I$8=0,0,I$8/ISI!I$8*1000)</f>
        <v>5.6822822553766761</v>
      </c>
      <c r="J139" s="276">
        <f>IF(J$8=0,0,J$8/ISI!J$8*1000)</f>
        <v>6.1336490712377145</v>
      </c>
      <c r="K139" s="276">
        <f>IF(K$8=0,0,K$8/ISI!K$8*1000)</f>
        <v>7.8344791651587986</v>
      </c>
      <c r="L139" s="276">
        <f>IF(L$8=0,0,L$8/ISI!L$8*1000)</f>
        <v>6.1231762208646243</v>
      </c>
      <c r="M139" s="276">
        <f>IF(M$8=0,0,M$8/ISI!M$8*1000)</f>
        <v>5.6161506126757681</v>
      </c>
      <c r="N139" s="276">
        <f>IF(N$8=0,0,N$8/ISI!N$8*1000)</f>
        <v>5.3100446075010908</v>
      </c>
      <c r="O139" s="276">
        <f>IF(O$8=0,0,O$8/ISI!O$8*1000)</f>
        <v>5.3012671564772642</v>
      </c>
      <c r="P139" s="276">
        <f>IF(P$8=0,0,P$8/ISI!P$8*1000)</f>
        <v>4.9345881479399045</v>
      </c>
      <c r="Q139" s="276">
        <f>IF(Q$8=0,0,Q$8/ISI!Q$8*1000)</f>
        <v>4.9168494826746612</v>
      </c>
      <c r="R139" s="276">
        <f>IF(R$8=0,0,R$8/ISI!R$8*1000)</f>
        <v>4.9318830499033952</v>
      </c>
      <c r="S139" s="276">
        <f>IF(S$8=0,0,S$8/ISI!S$8*1000)</f>
        <v>5.6166372727172327</v>
      </c>
      <c r="T139" s="276">
        <f>IF(T$8=0,0,T$8/ISI!T$8*1000)</f>
        <v>5.4341225037579841</v>
      </c>
      <c r="U139" s="276">
        <f>IF(U$8=0,0,U$8/ISI!U$8*1000)</f>
        <v>5.3800941866805845</v>
      </c>
      <c r="V139" s="276">
        <f>IF(V$8=0,0,V$8/ISI!V$8*1000)</f>
        <v>5.2390207128987729</v>
      </c>
      <c r="W139" s="276">
        <f>IF(W$8=0,0,W$8/ISI!W$8*1000)</f>
        <v>5.5965506251420276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0.16361221685095254</v>
      </c>
      <c r="C140" s="276">
        <f>IF(C$9=0,0,C$9/ISI!C$8*1000)</f>
        <v>0.15837482394660229</v>
      </c>
      <c r="D140" s="276">
        <f>IF(D$9=0,0,D$9/ISI!D$8*1000)</f>
        <v>0.17812246050011579</v>
      </c>
      <c r="E140" s="276">
        <f>IF(E$9=0,0,E$9/ISI!E$8*1000)</f>
        <v>0.16166117284415463</v>
      </c>
      <c r="F140" s="276">
        <f>IF(F$9=0,0,F$9/ISI!F$8*1000)</f>
        <v>0.16818696327561439</v>
      </c>
      <c r="G140" s="276">
        <f>IF(G$9=0,0,G$9/ISI!G$8*1000)</f>
        <v>0.17936374542195041</v>
      </c>
      <c r="H140" s="276">
        <f>IF(H$9=0,0,H$9/ISI!H$8*1000)</f>
        <v>0.15199391444016397</v>
      </c>
      <c r="I140" s="276">
        <f>IF(I$9=0,0,I$9/ISI!I$8*1000)</f>
        <v>0.14205705638441687</v>
      </c>
      <c r="J140" s="276">
        <f>IF(J$9=0,0,J$9/ISI!J$8*1000)</f>
        <v>0.15334122678094286</v>
      </c>
      <c r="K140" s="276">
        <f>IF(K$9=0,0,K$9/ISI!K$8*1000)</f>
        <v>0.19586197912896991</v>
      </c>
      <c r="L140" s="276">
        <f>IF(L$9=0,0,L$9/ISI!L$8*1000)</f>
        <v>0.15307940552161564</v>
      </c>
      <c r="M140" s="276">
        <f>IF(M$9=0,0,M$9/ISI!M$8*1000)</f>
        <v>0.14040376531689419</v>
      </c>
      <c r="N140" s="276">
        <f>IF(N$9=0,0,N$9/ISI!N$8*1000)</f>
        <v>0.13275111518752725</v>
      </c>
      <c r="O140" s="276">
        <f>IF(O$9=0,0,O$9/ISI!O$8*1000)</f>
        <v>0.13253167891193157</v>
      </c>
      <c r="P140" s="276">
        <f>IF(P$9=0,0,P$9/ISI!P$8*1000)</f>
        <v>0.12336470369849763</v>
      </c>
      <c r="Q140" s="276">
        <f>IF(Q$9=0,0,Q$9/ISI!Q$8*1000)</f>
        <v>0.12292123706686656</v>
      </c>
      <c r="R140" s="276">
        <f>IF(R$9=0,0,R$9/ISI!R$8*1000)</f>
        <v>0.12329707624758482</v>
      </c>
      <c r="S140" s="276">
        <f>IF(S$9=0,0,S$9/ISI!S$8*1000)</f>
        <v>0.14041593181793083</v>
      </c>
      <c r="T140" s="276">
        <f>IF(T$9=0,0,T$9/ISI!T$8*1000)</f>
        <v>0.13585306259394964</v>
      </c>
      <c r="U140" s="276">
        <f>IF(U$9=0,0,U$9/ISI!U$8*1000)</f>
        <v>0.1345023546670146</v>
      </c>
      <c r="V140" s="276">
        <f>IF(V$9=0,0,V$9/ISI!V$8*1000)</f>
        <v>0.13097551782246927</v>
      </c>
      <c r="W140" s="276">
        <f>IF(W$9=0,0,W$9/ISI!W$8*1000)</f>
        <v>0.13991376562855068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0.35002864129559336</v>
      </c>
      <c r="C141" s="277">
        <f>IF(C$10=0,0,C$10/ISI!C$8*1000)</f>
        <v>0.34659011536695411</v>
      </c>
      <c r="D141" s="277">
        <f>IF(D$10=0,0,D$10/ISI!D$8*1000)</f>
        <v>0.38181126802249249</v>
      </c>
      <c r="E141" s="277">
        <f>IF(E$10=0,0,E$10/ISI!E$8*1000)</f>
        <v>0.34905881867896155</v>
      </c>
      <c r="F141" s="277">
        <f>IF(F$10=0,0,F$10/ISI!F$8*1000)</f>
        <v>0.36889318889017081</v>
      </c>
      <c r="G141" s="277">
        <f>IF(G$10=0,0,G$10/ISI!G$8*1000)</f>
        <v>0.40303794315226515</v>
      </c>
      <c r="H141" s="277">
        <f>IF(H$10=0,0,H$10/ISI!H$8*1000)</f>
        <v>0.35022038212713191</v>
      </c>
      <c r="I141" s="277">
        <f>IF(I$10=0,0,I$10/ISI!I$8*1000)</f>
        <v>0.30656294946284079</v>
      </c>
      <c r="J141" s="277">
        <f>IF(J$10=0,0,J$10/ISI!J$8*1000)</f>
        <v>0.33701885549059318</v>
      </c>
      <c r="K141" s="277">
        <f>IF(K$10=0,0,K$10/ISI!K$8*1000)</f>
        <v>0.44340436921343451</v>
      </c>
      <c r="L141" s="277">
        <f>IF(L$10=0,0,L$10/ISI!L$8*1000)</f>
        <v>0.36289028055649269</v>
      </c>
      <c r="M141" s="277">
        <f>IF(M$10=0,0,M$10/ISI!M$8*1000)</f>
        <v>0.36536246422641022</v>
      </c>
      <c r="N141" s="277">
        <f>IF(N$10=0,0,N$10/ISI!N$8*1000)</f>
        <v>0.37891417308480224</v>
      </c>
      <c r="O141" s="277">
        <f>IF(O$10=0,0,O$10/ISI!O$8*1000)</f>
        <v>0.41192313610149234</v>
      </c>
      <c r="P141" s="277">
        <f>IF(P$10=0,0,P$10/ISI!P$8*1000)</f>
        <v>0.39900338527572821</v>
      </c>
      <c r="Q141" s="277">
        <f>IF(Q$10=0,0,Q$10/ISI!Q$8*1000)</f>
        <v>0.42614363848279241</v>
      </c>
      <c r="R141" s="277">
        <f>IF(R$10=0,0,R$10/ISI!R$8*1000)</f>
        <v>0.46353727544798845</v>
      </c>
      <c r="S141" s="277">
        <f>IF(S$10=0,0,S$10/ISI!S$8*1000)</f>
        <v>0.57103176427062841</v>
      </c>
      <c r="T141" s="277">
        <f>IF(T$10=0,0,T$10/ISI!T$8*1000)</f>
        <v>0.6119736535460043</v>
      </c>
      <c r="U141" s="277">
        <f>IF(U$10=0,0,U$10/ISI!U$8*1000)</f>
        <v>0.66982660684096573</v>
      </c>
      <c r="V141" s="277">
        <f>IF(V$10=0,0,V$10/ISI!V$8*1000)</f>
        <v>0.76685845772651917</v>
      </c>
      <c r="W141" s="277">
        <f>IF(W$10=0,0,W$10/ISI!W$8*1000)</f>
        <v>0.85248749842867688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83.690641467644809</v>
      </c>
      <c r="C142" s="278">
        <f>IF(C$16=0,0,C$16/ISI!C$8*1000)</f>
        <v>92.124229776204814</v>
      </c>
      <c r="D142" s="278">
        <f>IF(D$16=0,0,D$16/ISI!D$8*1000)</f>
        <v>73.56034790979804</v>
      </c>
      <c r="E142" s="278">
        <f>IF(E$16=0,0,E$16/ISI!E$8*1000)</f>
        <v>62.717461186347229</v>
      </c>
      <c r="F142" s="278">
        <f>IF(F$16=0,0,F$16/ISI!F$8*1000)</f>
        <v>64.360632480110112</v>
      </c>
      <c r="G142" s="278">
        <f>IF(G$16=0,0,G$16/ISI!G$8*1000)</f>
        <v>74.953580199374429</v>
      </c>
      <c r="H142" s="278">
        <f>IF(H$16=0,0,H$16/ISI!H$8*1000)</f>
        <v>64.587965901003685</v>
      </c>
      <c r="I142" s="278">
        <f>IF(I$16=0,0,I$16/ISI!I$8*1000)</f>
        <v>60.647497280713083</v>
      </c>
      <c r="J142" s="278">
        <f>IF(J$16=0,0,J$16/ISI!J$8*1000)</f>
        <v>65.054717860252978</v>
      </c>
      <c r="K142" s="278">
        <f>IF(K$16=0,0,K$16/ISI!K$8*1000)</f>
        <v>75.527713788750958</v>
      </c>
      <c r="L142" s="278">
        <f>IF(L$16=0,0,L$16/ISI!L$8*1000)</f>
        <v>44.191709128586169</v>
      </c>
      <c r="M142" s="278">
        <f>IF(M$16=0,0,M$16/ISI!M$8*1000)</f>
        <v>41.957696365743594</v>
      </c>
      <c r="N142" s="278">
        <f>IF(N$16=0,0,N$16/ISI!N$8*1000)</f>
        <v>45.140396682152918</v>
      </c>
      <c r="O142" s="278">
        <f>IF(O$16=0,0,O$16/ISI!O$8*1000)</f>
        <v>43.606707917162737</v>
      </c>
      <c r="P142" s="278">
        <f>IF(P$16=0,0,P$16/ISI!P$8*1000)</f>
        <v>38.031695841592907</v>
      </c>
      <c r="Q142" s="278">
        <f>IF(Q$16=0,0,Q$16/ISI!Q$8*1000)</f>
        <v>36.830411572378999</v>
      </c>
      <c r="R142" s="278">
        <f>IF(R$16=0,0,R$16/ISI!R$8*1000)</f>
        <v>36.01359823505959</v>
      </c>
      <c r="S142" s="278">
        <f>IF(S$16=0,0,S$16/ISI!S$8*1000)</f>
        <v>41.36404028085196</v>
      </c>
      <c r="T142" s="278">
        <f>IF(T$16=0,0,T$16/ISI!T$8*1000)</f>
        <v>40.575465622980964</v>
      </c>
      <c r="U142" s="278">
        <f>IF(U$16=0,0,U$16/ISI!U$8*1000)</f>
        <v>38.237460201546284</v>
      </c>
      <c r="V142" s="278">
        <f>IF(V$16=0,0,V$16/ISI!V$8*1000)</f>
        <v>40.552027474508179</v>
      </c>
      <c r="W142" s="278">
        <f>IF(W$16=0,0,W$16/ISI!W$8*1000)</f>
        <v>42.704696465837209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162.90066757427292</v>
      </c>
      <c r="C143" s="278">
        <f>IF(C$22=0,0,C$22/ISI!C$8*1000)</f>
        <v>184.03035481814999</v>
      </c>
      <c r="D143" s="278">
        <f>IF(D$22=0,0,D$22/ISI!D$8*1000)</f>
        <v>150.93625075127133</v>
      </c>
      <c r="E143" s="278">
        <f>IF(E$22=0,0,E$22/ISI!E$8*1000)</f>
        <v>129.50079934145762</v>
      </c>
      <c r="F143" s="278">
        <f>IF(F$22=0,0,F$22/ISI!F$8*1000)</f>
        <v>122.85771521011078</v>
      </c>
      <c r="G143" s="278">
        <f>IF(G$22=0,0,G$22/ISI!G$8*1000)</f>
        <v>147.74269832707682</v>
      </c>
      <c r="H143" s="278">
        <f>IF(H$22=0,0,H$22/ISI!H$8*1000)</f>
        <v>128.57691026364077</v>
      </c>
      <c r="I143" s="278">
        <f>IF(I$22=0,0,I$22/ISI!I$8*1000)</f>
        <v>118.92452556083012</v>
      </c>
      <c r="J143" s="278">
        <f>IF(J$22=0,0,J$22/ISI!J$8*1000)</f>
        <v>123.820728387941</v>
      </c>
      <c r="K143" s="278">
        <f>IF(K$22=0,0,K$22/ISI!K$8*1000)</f>
        <v>152.93300367147629</v>
      </c>
      <c r="L143" s="278">
        <f>IF(L$22=0,0,L$22/ISI!L$8*1000)</f>
        <v>96.650326546347287</v>
      </c>
      <c r="M143" s="278">
        <f>IF(M$22=0,0,M$22/ISI!M$8*1000)</f>
        <v>92.715458622760295</v>
      </c>
      <c r="N143" s="278">
        <f>IF(N$22=0,0,N$22/ISI!N$8*1000)</f>
        <v>98.313019988344692</v>
      </c>
      <c r="O143" s="278">
        <f>IF(O$22=0,0,O$22/ISI!O$8*1000)</f>
        <v>92.127825136691513</v>
      </c>
      <c r="P143" s="278">
        <f>IF(P$22=0,0,P$22/ISI!P$8*1000)</f>
        <v>82.603625380594934</v>
      </c>
      <c r="Q143" s="278">
        <f>IF(Q$22=0,0,Q$22/ISI!Q$8*1000)</f>
        <v>82.369400957133422</v>
      </c>
      <c r="R143" s="278">
        <f>IF(R$22=0,0,R$22/ISI!R$8*1000)</f>
        <v>75.727990577786713</v>
      </c>
      <c r="S143" s="278">
        <f>IF(S$22=0,0,S$22/ISI!S$8*1000)</f>
        <v>97.646806273620697</v>
      </c>
      <c r="T143" s="278">
        <f>IF(T$22=0,0,T$22/ISI!T$8*1000)</f>
        <v>91.181513470447257</v>
      </c>
      <c r="U143" s="278">
        <f>IF(U$22=0,0,U$22/ISI!U$8*1000)</f>
        <v>85.033840794029572</v>
      </c>
      <c r="V143" s="278">
        <f>IF(V$22=0,0,V$22/ISI!V$8*1000)</f>
        <v>88.43707559961841</v>
      </c>
      <c r="W143" s="278">
        <f>IF(W$22=0,0,W$22/ISI!W$8*1000)</f>
        <v>89.424061325672838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62.976638012140192</v>
      </c>
      <c r="C144" s="278">
        <f>IF(C$28=0,0,C$28/ISI!C$8*1000)</f>
        <v>60.906269698091734</v>
      </c>
      <c r="D144" s="278">
        <f>IF(D$28=0,0,D$28/ISI!D$8*1000)</f>
        <v>65.930335287819887</v>
      </c>
      <c r="E144" s="278">
        <f>IF(E$28=0,0,E$28/ISI!E$8*1000)</f>
        <v>59.585179798679533</v>
      </c>
      <c r="F144" s="278">
        <f>IF(F$28=0,0,F$28/ISI!F$8*1000)</f>
        <v>62.710028228613169</v>
      </c>
      <c r="G144" s="278">
        <f>IF(G$28=0,0,G$28/ISI!G$8*1000)</f>
        <v>67.014795272434455</v>
      </c>
      <c r="H144" s="278">
        <f>IF(H$28=0,0,H$28/ISI!H$8*1000)</f>
        <v>55.783855548244581</v>
      </c>
      <c r="I144" s="278">
        <f>IF(I$28=0,0,I$28/ISI!I$8*1000)</f>
        <v>52.729306674750333</v>
      </c>
      <c r="J144" s="278">
        <f>IF(J$28=0,0,J$28/ISI!J$8*1000)</f>
        <v>56.376827837924573</v>
      </c>
      <c r="K144" s="278">
        <f>IF(K$28=0,0,K$28/ISI!K$8*1000)</f>
        <v>70.319089663734857</v>
      </c>
      <c r="L144" s="278">
        <f>IF(L$28=0,0,L$28/ISI!L$8*1000)</f>
        <v>54.667406407824537</v>
      </c>
      <c r="M144" s="278">
        <f>IF(M$28=0,0,M$28/ISI!M$8*1000)</f>
        <v>50.131655766948931</v>
      </c>
      <c r="N144" s="278">
        <f>IF(N$28=0,0,N$28/ISI!N$8*1000)</f>
        <v>47.517885047702215</v>
      </c>
      <c r="O144" s="278">
        <f>IF(O$28=0,0,O$28/ISI!O$8*1000)</f>
        <v>47.330698311021685</v>
      </c>
      <c r="P144" s="278">
        <f>IF(P$28=0,0,P$28/ISI!P$8*1000)</f>
        <v>43.646683055766609</v>
      </c>
      <c r="Q144" s="278">
        <f>IF(Q$28=0,0,Q$28/ISI!Q$8*1000)</f>
        <v>43.42682793812935</v>
      </c>
      <c r="R144" s="278">
        <f>IF(R$28=0,0,R$28/ISI!R$8*1000)</f>
        <v>43.230468930495825</v>
      </c>
      <c r="S144" s="278">
        <f>IF(S$28=0,0,S$28/ISI!S$8*1000)</f>
        <v>49.505614323283048</v>
      </c>
      <c r="T144" s="278">
        <f>IF(T$28=0,0,T$28/ISI!T$8*1000)</f>
        <v>47.846997209911464</v>
      </c>
      <c r="U144" s="278">
        <f>IF(U$28=0,0,U$28/ISI!U$8*1000)</f>
        <v>47.066252149714124</v>
      </c>
      <c r="V144" s="278">
        <f>IF(V$28=0,0,V$28/ISI!V$8*1000)</f>
        <v>46.019410193661834</v>
      </c>
      <c r="W144" s="278">
        <f>IF(W$28=0,0,W$28/ISI!W$8*1000)</f>
        <v>49.229348223873558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47.271272706539257</v>
      </c>
      <c r="C145" s="279">
        <f>IF(C$35=0,0,C$35/ISI!C$8*1000)</f>
        <v>46.370421584968433</v>
      </c>
      <c r="D145" s="279">
        <f>IF(D$35=0,0,D$35/ISI!D$8*1000)</f>
        <v>44.293671542140039</v>
      </c>
      <c r="E145" s="279">
        <f>IF(E$35=0,0,E$35/ISI!E$8*1000)</f>
        <v>39.219682395424719</v>
      </c>
      <c r="F145" s="279">
        <f>IF(F$35=0,0,F$35/ISI!F$8*1000)</f>
        <v>41.116763800958452</v>
      </c>
      <c r="G145" s="279">
        <f>IF(G$35=0,0,G$35/ISI!G$8*1000)</f>
        <v>42.53531742500067</v>
      </c>
      <c r="H145" s="279">
        <f>IF(H$35=0,0,H$35/ISI!H$8*1000)</f>
        <v>36.598119982722054</v>
      </c>
      <c r="I145" s="279">
        <f>IF(I$35=0,0,I$35/ISI!I$8*1000)</f>
        <v>33.419947302659963</v>
      </c>
      <c r="J145" s="279">
        <f>IF(J$35=0,0,J$35/ISI!J$8*1000)</f>
        <v>35.395853386616146</v>
      </c>
      <c r="K145" s="279">
        <f>IF(K$35=0,0,K$35/ISI!K$8*1000)</f>
        <v>43.243738746146057</v>
      </c>
      <c r="L145" s="279">
        <f>IF(L$35=0,0,L$35/ISI!L$8*1000)</f>
        <v>37.842195358153297</v>
      </c>
      <c r="M145" s="279">
        <f>IF(M$35=0,0,M$35/ISI!M$8*1000)</f>
        <v>41.030279698930634</v>
      </c>
      <c r="N145" s="279">
        <f>IF(N$35=0,0,N$35/ISI!N$8*1000)</f>
        <v>42.7375769321891</v>
      </c>
      <c r="O145" s="279">
        <f>IF(O$35=0,0,O$35/ISI!O$8*1000)</f>
        <v>37.805232469053976</v>
      </c>
      <c r="P145" s="279">
        <f>IF(P$35=0,0,P$35/ISI!P$8*1000)</f>
        <v>31.052787281443099</v>
      </c>
      <c r="Q145" s="279">
        <f>IF(Q$35=0,0,Q$35/ISI!Q$8*1000)</f>
        <v>29.933798132358554</v>
      </c>
      <c r="R145" s="279">
        <f>IF(R$35=0,0,R$35/ISI!R$8*1000)</f>
        <v>30.127656628670312</v>
      </c>
      <c r="S145" s="279">
        <f>IF(S$35=0,0,S$35/ISI!S$8*1000)</f>
        <v>35.894179060432037</v>
      </c>
      <c r="T145" s="279">
        <f>IF(T$35=0,0,T$35/ISI!T$8*1000)</f>
        <v>32.900999168033465</v>
      </c>
      <c r="U145" s="279">
        <f>IF(U$35=0,0,U$35/ISI!U$8*1000)</f>
        <v>34.264208001074266</v>
      </c>
      <c r="V145" s="279">
        <f>IF(V$35=0,0,V$35/ISI!V$8*1000)</f>
        <v>32.448580870871098</v>
      </c>
      <c r="W145" s="279">
        <f>IF(W$35=0,0,W$35/ISI!W$8*1000)</f>
        <v>33.188317888363038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151.61028528502689</v>
      </c>
      <c r="C147" s="274">
        <f t="shared" si="33"/>
        <v>159.2344908877181</v>
      </c>
      <c r="D147" s="274">
        <f t="shared" si="33"/>
        <v>145.28416622603578</v>
      </c>
      <c r="E147" s="274">
        <f t="shared" si="33"/>
        <v>131.77270048233001</v>
      </c>
      <c r="F147" s="274">
        <f t="shared" si="33"/>
        <v>131.87790358082714</v>
      </c>
      <c r="G147" s="274">
        <f t="shared" si="33"/>
        <v>144.5648910653187</v>
      </c>
      <c r="H147" s="274">
        <f t="shared" si="33"/>
        <v>129.91976887403465</v>
      </c>
      <c r="I147" s="274">
        <f t="shared" si="33"/>
        <v>123.50914547465112</v>
      </c>
      <c r="J147" s="274">
        <f t="shared" si="33"/>
        <v>128.40500308347825</v>
      </c>
      <c r="K147" s="274">
        <f t="shared" si="33"/>
        <v>147.71948046182089</v>
      </c>
      <c r="L147" s="274">
        <f t="shared" si="33"/>
        <v>113.2148691687478</v>
      </c>
      <c r="M147" s="274">
        <f t="shared" si="33"/>
        <v>110.52331696877992</v>
      </c>
      <c r="N147" s="274">
        <f t="shared" si="33"/>
        <v>113.03019495764288</v>
      </c>
      <c r="O147" s="274">
        <f t="shared" si="33"/>
        <v>108.75462821649012</v>
      </c>
      <c r="P147" s="274">
        <f t="shared" si="33"/>
        <v>99.86596717538194</v>
      </c>
      <c r="Q147" s="274">
        <f t="shared" si="33"/>
        <v>98.898909880565441</v>
      </c>
      <c r="R147" s="274">
        <f t="shared" si="33"/>
        <v>96.293085311080404</v>
      </c>
      <c r="S147" s="274">
        <f t="shared" si="33"/>
        <v>110.10591602555178</v>
      </c>
      <c r="T147" s="274">
        <f t="shared" si="33"/>
        <v>106.03969276303957</v>
      </c>
      <c r="U147" s="274">
        <f t="shared" si="33"/>
        <v>103.33988869867099</v>
      </c>
      <c r="V147" s="274">
        <f t="shared" si="33"/>
        <v>104.296019698707</v>
      </c>
      <c r="W147" s="274">
        <f t="shared" si="33"/>
        <v>106.87453920961511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0.29608328306843579</v>
      </c>
      <c r="C148" s="275">
        <f>IF(C$55=0,0,C$55/ISI!C$9*1000)</f>
        <v>0.30204521968657688</v>
      </c>
      <c r="D148" s="275">
        <f>IF(D$55=0,0,D$55/ISI!D$9*1000)</f>
        <v>0.30554237139834256</v>
      </c>
      <c r="E148" s="275">
        <f>IF(E$55=0,0,E$55/ISI!E$9*1000)</f>
        <v>0.2816599834929589</v>
      </c>
      <c r="F148" s="275">
        <f>IF(F$55=0,0,F$55/ISI!F$9*1000)</f>
        <v>0.28167841752072298</v>
      </c>
      <c r="G148" s="275">
        <f>IF(G$55=0,0,G$55/ISI!G$9*1000)</f>
        <v>0.30482879534283108</v>
      </c>
      <c r="H148" s="275">
        <f>IF(H$55=0,0,H$55/ISI!H$9*1000)</f>
        <v>0.27392496410851996</v>
      </c>
      <c r="I148" s="275">
        <f>IF(I$55=0,0,I$55/ISI!I$9*1000)</f>
        <v>0.26027924115968476</v>
      </c>
      <c r="J148" s="275">
        <f>IF(J$55=0,0,J$55/ISI!J$9*1000)</f>
        <v>0.27244647335901956</v>
      </c>
      <c r="K148" s="275">
        <f>IF(K$55=0,0,K$55/ISI!K$9*1000)</f>
        <v>0.32271708546607575</v>
      </c>
      <c r="L148" s="275">
        <f>IF(L$55=0,0,L$55/ISI!L$9*1000)</f>
        <v>0.25549483198224521</v>
      </c>
      <c r="M148" s="275">
        <f>IF(M$55=0,0,M$55/ISI!M$9*1000)</f>
        <v>0.24123900559942621</v>
      </c>
      <c r="N148" s="275">
        <f>IF(N$55=0,0,N$55/ISI!N$9*1000)</f>
        <v>0.23748239796104503</v>
      </c>
      <c r="O148" s="275">
        <f>IF(O$55=0,0,O$55/ISI!O$9*1000)</f>
        <v>0.23493991793087388</v>
      </c>
      <c r="P148" s="275">
        <f>IF(P$55=0,0,P$55/ISI!P$9*1000)</f>
        <v>0.22275580802636855</v>
      </c>
      <c r="Q148" s="275">
        <f>IF(Q$55=0,0,Q$55/ISI!Q$9*1000)</f>
        <v>0.22260477760336136</v>
      </c>
      <c r="R148" s="275">
        <f>IF(R$55=0,0,R$55/ISI!R$9*1000)</f>
        <v>0.21812820294681784</v>
      </c>
      <c r="S148" s="275">
        <f>IF(S$55=0,0,S$55/ISI!S$9*1000)</f>
        <v>0.24654439457172622</v>
      </c>
      <c r="T148" s="275">
        <f>IF(T$55=0,0,T$55/ISI!T$9*1000)</f>
        <v>0.23913130704132896</v>
      </c>
      <c r="U148" s="275">
        <f>IF(U$55=0,0,U$55/ISI!U$9*1000)</f>
        <v>0.23317555980273277</v>
      </c>
      <c r="V148" s="275">
        <f>IF(V$55=0,0,V$55/ISI!V$9*1000)</f>
        <v>0.23300980389117418</v>
      </c>
      <c r="W148" s="275">
        <f>IF(W$55=0,0,W$55/ISI!W$9*1000)</f>
        <v>0.24106779267895395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0.21877417228108012</v>
      </c>
      <c r="C149" s="276">
        <f>IF(C$56=0,0,C$56/ISI!C$9*1000)</f>
        <v>0.22317941169652056</v>
      </c>
      <c r="D149" s="276">
        <f>IF(D$56=0,0,D$56/ISI!D$9*1000)</f>
        <v>0.22576343624243203</v>
      </c>
      <c r="E149" s="276">
        <f>IF(E$56=0,0,E$56/ISI!E$9*1000)</f>
        <v>0.20811688223253105</v>
      </c>
      <c r="F149" s="276">
        <f>IF(F$56=0,0,F$56/ISI!F$9*1000)</f>
        <v>0.2081305030257217</v>
      </c>
      <c r="G149" s="276">
        <f>IF(G$56=0,0,G$56/ISI!G$9*1000)</f>
        <v>0.2252361791501496</v>
      </c>
      <c r="H149" s="276">
        <f>IF(H$56=0,0,H$56/ISI!H$9*1000)</f>
        <v>0.20240152253416663</v>
      </c>
      <c r="I149" s="276">
        <f>IF(I$56=0,0,I$56/ISI!I$9*1000)</f>
        <v>0.19231877921826543</v>
      </c>
      <c r="J149" s="276">
        <f>IF(J$56=0,0,J$56/ISI!J$9*1000)</f>
        <v>0.20130907453576879</v>
      </c>
      <c r="K149" s="276">
        <f>IF(K$56=0,0,K$56/ISI!K$9*1000)</f>
        <v>0.23845373005231296</v>
      </c>
      <c r="L149" s="276">
        <f>IF(L$56=0,0,L$56/ISI!L$9*1000)</f>
        <v>0.18878360780702966</v>
      </c>
      <c r="M149" s="276">
        <f>IF(M$56=0,0,M$56/ISI!M$9*1000)</f>
        <v>0.17825006270187388</v>
      </c>
      <c r="N149" s="276">
        <f>IF(N$56=0,0,N$56/ISI!N$9*1000)</f>
        <v>0.17547432771895133</v>
      </c>
      <c r="O149" s="276">
        <f>IF(O$56=0,0,O$56/ISI!O$9*1000)</f>
        <v>0.17359570438575447</v>
      </c>
      <c r="P149" s="276">
        <f>IF(P$56=0,0,P$56/ISI!P$9*1000)</f>
        <v>0.16459293823254434</v>
      </c>
      <c r="Q149" s="276">
        <f>IF(Q$56=0,0,Q$56/ISI!Q$9*1000)</f>
        <v>0.16448134275359583</v>
      </c>
      <c r="R149" s="276">
        <f>IF(R$56=0,0,R$56/ISI!R$9*1000)</f>
        <v>0.16117362843419808</v>
      </c>
      <c r="S149" s="276">
        <f>IF(S$56=0,0,S$56/ISI!S$9*1000)</f>
        <v>0.18217018297687032</v>
      </c>
      <c r="T149" s="276">
        <f>IF(T$56=0,0,T$56/ISI!T$9*1000)</f>
        <v>0.17669269680574129</v>
      </c>
      <c r="U149" s="276">
        <f>IF(U$56=0,0,U$56/ISI!U$9*1000)</f>
        <v>0.17229203068593862</v>
      </c>
      <c r="V149" s="276">
        <f>IF(V$56=0,0,V$56/ISI!V$9*1000)</f>
        <v>0.17216955463130923</v>
      </c>
      <c r="W149" s="276">
        <f>IF(W$56=0,0,W$56/ISI!W$9*1000)</f>
        <v>0.17812355449589892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5.4693543070270021</v>
      </c>
      <c r="C150" s="276">
        <f>IF(C$57=0,0,C$57/ISI!C$9*1000)</f>
        <v>5.5794852924130156</v>
      </c>
      <c r="D150" s="276">
        <f>IF(D$57=0,0,D$57/ISI!D$9*1000)</f>
        <v>5.644085906060802</v>
      </c>
      <c r="E150" s="276">
        <f>IF(E$57=0,0,E$57/ISI!E$9*1000)</f>
        <v>5.2029220558132767</v>
      </c>
      <c r="F150" s="276">
        <f>IF(F$57=0,0,F$57/ISI!F$9*1000)</f>
        <v>5.203262575643044</v>
      </c>
      <c r="G150" s="276">
        <f>IF(G$57=0,0,G$57/ISI!G$9*1000)</f>
        <v>5.630904478753739</v>
      </c>
      <c r="H150" s="276">
        <f>IF(H$57=0,0,H$57/ISI!H$9*1000)</f>
        <v>5.0600380633541686</v>
      </c>
      <c r="I150" s="276">
        <f>IF(I$57=0,0,I$57/ISI!I$9*1000)</f>
        <v>4.8079694804566371</v>
      </c>
      <c r="J150" s="276">
        <f>IF(J$57=0,0,J$57/ISI!J$9*1000)</f>
        <v>5.0327268633942213</v>
      </c>
      <c r="K150" s="276">
        <f>IF(K$57=0,0,K$57/ISI!K$9*1000)</f>
        <v>5.9613432513078273</v>
      </c>
      <c r="L150" s="276">
        <f>IF(L$57=0,0,L$57/ISI!L$9*1000)</f>
        <v>4.7195901951757406</v>
      </c>
      <c r="M150" s="276">
        <f>IF(M$57=0,0,M$57/ISI!M$9*1000)</f>
        <v>4.4562515675468468</v>
      </c>
      <c r="N150" s="276">
        <f>IF(N$57=0,0,N$57/ISI!N$9*1000)</f>
        <v>4.3868581929737811</v>
      </c>
      <c r="O150" s="276">
        <f>IF(O$57=0,0,O$57/ISI!O$9*1000)</f>
        <v>4.3398926096438633</v>
      </c>
      <c r="P150" s="276">
        <f>IF(P$57=0,0,P$57/ISI!P$9*1000)</f>
        <v>4.1148234558136094</v>
      </c>
      <c r="Q150" s="276">
        <f>IF(Q$57=0,0,Q$57/ISI!Q$9*1000)</f>
        <v>4.1120335688398946</v>
      </c>
      <c r="R150" s="276">
        <f>IF(R$57=0,0,R$57/ISI!R$9*1000)</f>
        <v>4.0293407108549548</v>
      </c>
      <c r="S150" s="276">
        <f>IF(S$57=0,0,S$57/ISI!S$9*1000)</f>
        <v>4.5542545744217593</v>
      </c>
      <c r="T150" s="276">
        <f>IF(T$57=0,0,T$57/ISI!T$9*1000)</f>
        <v>4.4173174201435286</v>
      </c>
      <c r="U150" s="276">
        <f>IF(U$57=0,0,U$57/ISI!U$9*1000)</f>
        <v>4.3073007671484653</v>
      </c>
      <c r="V150" s="276">
        <f>IF(V$57=0,0,V$57/ISI!V$9*1000)</f>
        <v>4.3042388657827315</v>
      </c>
      <c r="W150" s="276">
        <f>IF(W$57=0,0,W$57/ISI!W$9*1000)</f>
        <v>4.4530888623974745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0.13673385767567514</v>
      </c>
      <c r="C151" s="276">
        <f>IF(C$58=0,0,C$58/ISI!C$9*1000)</f>
        <v>0.13948713231032545</v>
      </c>
      <c r="D151" s="276">
        <f>IF(D$58=0,0,D$58/ISI!D$9*1000)</f>
        <v>0.1411021476515201</v>
      </c>
      <c r="E151" s="276">
        <f>IF(E$58=0,0,E$58/ISI!E$9*1000)</f>
        <v>0.13007305139533196</v>
      </c>
      <c r="F151" s="276">
        <f>IF(F$58=0,0,F$58/ISI!F$9*1000)</f>
        <v>0.1300815643910761</v>
      </c>
      <c r="G151" s="276">
        <f>IF(G$58=0,0,G$58/ISI!G$9*1000)</f>
        <v>0.1407726119688435</v>
      </c>
      <c r="H151" s="276">
        <f>IF(H$58=0,0,H$58/ISI!H$9*1000)</f>
        <v>0.12650095158385427</v>
      </c>
      <c r="I151" s="276">
        <f>IF(I$58=0,0,I$58/ISI!I$9*1000)</f>
        <v>0.12019923701141595</v>
      </c>
      <c r="J151" s="276">
        <f>IF(J$58=0,0,J$58/ISI!J$9*1000)</f>
        <v>0.1258181715848555</v>
      </c>
      <c r="K151" s="276">
        <f>IF(K$58=0,0,K$58/ISI!K$9*1000)</f>
        <v>0.14903358128269564</v>
      </c>
      <c r="L151" s="276">
        <f>IF(L$58=0,0,L$58/ISI!L$9*1000)</f>
        <v>0.11798975487939355</v>
      </c>
      <c r="M151" s="276">
        <f>IF(M$58=0,0,M$58/ISI!M$9*1000)</f>
        <v>0.11140628918867122</v>
      </c>
      <c r="N151" s="276">
        <f>IF(N$58=0,0,N$58/ISI!N$9*1000)</f>
        <v>0.10967145482434455</v>
      </c>
      <c r="O151" s="276">
        <f>IF(O$58=0,0,O$58/ISI!O$9*1000)</f>
        <v>0.10849731524109658</v>
      </c>
      <c r="P151" s="276">
        <f>IF(P$58=0,0,P$58/ISI!P$9*1000)</f>
        <v>0.10287058639534025</v>
      </c>
      <c r="Q151" s="276">
        <f>IF(Q$58=0,0,Q$58/ISI!Q$9*1000)</f>
        <v>0.10280083922099741</v>
      </c>
      <c r="R151" s="276">
        <f>IF(R$58=0,0,R$58/ISI!R$9*1000)</f>
        <v>0.10073351777137382</v>
      </c>
      <c r="S151" s="276">
        <f>IF(S$58=0,0,S$58/ISI!S$9*1000)</f>
        <v>0.11385636436054404</v>
      </c>
      <c r="T151" s="276">
        <f>IF(T$58=0,0,T$58/ISI!T$9*1000)</f>
        <v>0.11043293550358832</v>
      </c>
      <c r="U151" s="276">
        <f>IF(U$58=0,0,U$58/ISI!U$9*1000)</f>
        <v>0.10768251917871167</v>
      </c>
      <c r="V151" s="276">
        <f>IF(V$58=0,0,V$58/ISI!V$9*1000)</f>
        <v>0.10760597164456832</v>
      </c>
      <c r="W151" s="276">
        <f>IF(W$58=0,0,W$58/ISI!W$9*1000)</f>
        <v>0.11132722155993686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0.21114484659214036</v>
      </c>
      <c r="C152" s="277">
        <f>IF(C$59=0,0,C$59/ISI!C$9*1000)</f>
        <v>0.22033360464855953</v>
      </c>
      <c r="D152" s="277">
        <f>IF(D$59=0,0,D$59/ISI!D$9*1000)</f>
        <v>0.21831332580715285</v>
      </c>
      <c r="E152" s="277">
        <f>IF(E$59=0,0,E$59/ISI!E$9*1000)</f>
        <v>0.20272008707571565</v>
      </c>
      <c r="F152" s="277">
        <f>IF(F$59=0,0,F$59/ISI!F$9*1000)</f>
        <v>0.20593996042066673</v>
      </c>
      <c r="G152" s="277">
        <f>IF(G$59=0,0,G$59/ISI!G$9*1000)</f>
        <v>0.22832107718598482</v>
      </c>
      <c r="H152" s="277">
        <f>IF(H$59=0,0,H$59/ISI!H$9*1000)</f>
        <v>0.21039023384060887</v>
      </c>
      <c r="I152" s="277">
        <f>IF(I$59=0,0,I$59/ISI!I$9*1000)</f>
        <v>0.1872298682531712</v>
      </c>
      <c r="J152" s="277">
        <f>IF(J$59=0,0,J$59/ISI!J$9*1000)</f>
        <v>0.1995975480337826</v>
      </c>
      <c r="K152" s="277">
        <f>IF(K$59=0,0,K$59/ISI!K$9*1000)</f>
        <v>0.24352891485430436</v>
      </c>
      <c r="L152" s="277">
        <f>IF(L$59=0,0,L$59/ISI!L$9*1000)</f>
        <v>0.20189215077155676</v>
      </c>
      <c r="M152" s="277">
        <f>IF(M$59=0,0,M$59/ISI!M$9*1000)</f>
        <v>0.20925288186871191</v>
      </c>
      <c r="N152" s="277">
        <f>IF(N$59=0,0,N$59/ISI!N$9*1000)</f>
        <v>0.22595025866886284</v>
      </c>
      <c r="O152" s="277">
        <f>IF(O$59=0,0,O$59/ISI!O$9*1000)</f>
        <v>0.24340642826943057</v>
      </c>
      <c r="P152" s="277">
        <f>IF(P$59=0,0,P$59/ISI!P$9*1000)</f>
        <v>0.24015600040017415</v>
      </c>
      <c r="Q152" s="277">
        <f>IF(Q$59=0,0,Q$59/ISI!Q$9*1000)</f>
        <v>0.25724225836296161</v>
      </c>
      <c r="R152" s="277">
        <f>IF(R$59=0,0,R$59/ISI!R$9*1000)</f>
        <v>0.27335212363916972</v>
      </c>
      <c r="S152" s="277">
        <f>IF(S$59=0,0,S$59/ISI!S$9*1000)</f>
        <v>0.33420870595100782</v>
      </c>
      <c r="T152" s="277">
        <f>IF(T$59=0,0,T$59/ISI!T$9*1000)</f>
        <v>0.35906946533038253</v>
      </c>
      <c r="U152" s="277">
        <f>IF(U$59=0,0,U$59/ISI!U$9*1000)</f>
        <v>0.38707424963569714</v>
      </c>
      <c r="V152" s="277">
        <f>IF(V$59=0,0,V$59/ISI!V$9*1000)</f>
        <v>0.45475557014490753</v>
      </c>
      <c r="W152" s="277">
        <f>IF(W$59=0,0,W$59/ISI!W$9*1000)</f>
        <v>0.48960462327010384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31.720801451538932</v>
      </c>
      <c r="C153" s="278">
        <f>IF(C$65=0,0,C$65/ISI!C$9*1000)</f>
        <v>36.650921620841011</v>
      </c>
      <c r="D153" s="278">
        <f>IF(D$65=0,0,D$65/ISI!D$9*1000)</f>
        <v>26.895467590571798</v>
      </c>
      <c r="E153" s="278">
        <f>IF(E$65=0,0,E$65/ISI!E$9*1000)</f>
        <v>23.295330291281221</v>
      </c>
      <c r="F153" s="278">
        <f>IF(F$65=0,0,F$65/ISI!F$9*1000)</f>
        <v>22.722825465775013</v>
      </c>
      <c r="G153" s="278">
        <f>IF(G$65=0,0,G$65/ISI!G$9*1000)</f>
        <v>26.943860033734733</v>
      </c>
      <c r="H153" s="278">
        <f>IF(H$65=0,0,H$65/ISI!H$9*1000)</f>
        <v>24.731037831998993</v>
      </c>
      <c r="I153" s="278">
        <f>IF(I$65=0,0,I$65/ISI!I$9*1000)</f>
        <v>23.49631538060428</v>
      </c>
      <c r="J153" s="278">
        <f>IF(J$65=0,0,J$65/ISI!J$9*1000)</f>
        <v>24.461224081067162</v>
      </c>
      <c r="K153" s="278">
        <f>IF(K$65=0,0,K$65/ISI!K$9*1000)</f>
        <v>26.687509160715617</v>
      </c>
      <c r="L153" s="278">
        <f>IF(L$65=0,0,L$65/ISI!L$9*1000)</f>
        <v>15.746025940236288</v>
      </c>
      <c r="M153" s="278">
        <f>IF(M$65=0,0,M$65/ISI!M$9*1000)</f>
        <v>15.503758583547787</v>
      </c>
      <c r="N153" s="278">
        <f>IF(N$65=0,0,N$65/ISI!N$9*1000)</f>
        <v>17.444351205549349</v>
      </c>
      <c r="O153" s="278">
        <f>IF(O$65=0,0,O$65/ISI!O$9*1000)</f>
        <v>16.618277621547318</v>
      </c>
      <c r="P153" s="278">
        <f>IF(P$65=0,0,P$65/ISI!P$9*1000)</f>
        <v>14.868031923116124</v>
      </c>
      <c r="Q153" s="278">
        <f>IF(Q$65=0,0,Q$65/ISI!Q$9*1000)</f>
        <v>14.490920458635141</v>
      </c>
      <c r="R153" s="278">
        <f>IF(R$65=0,0,R$65/ISI!R$9*1000)</f>
        <v>13.764473567871196</v>
      </c>
      <c r="S153" s="278">
        <f>IF(S$65=0,0,S$65/ISI!S$9*1000)</f>
        <v>15.830596306784194</v>
      </c>
      <c r="T153" s="278">
        <f>IF(T$65=0,0,T$65/ISI!T$9*1000)</f>
        <v>15.483700800190633</v>
      </c>
      <c r="U153" s="278">
        <f>IF(U$65=0,0,U$65/ISI!U$9*1000)</f>
        <v>14.42868366130782</v>
      </c>
      <c r="V153" s="278">
        <f>IF(V$65=0,0,V$65/ISI!V$9*1000)</f>
        <v>15.682636216681741</v>
      </c>
      <c r="W153" s="278">
        <f>IF(W$65=0,0,W$65/ISI!W$9*1000)</f>
        <v>15.82213324410969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40.621210097423138</v>
      </c>
      <c r="C154" s="278">
        <f>IF(C$71=0,0,C$71/ISI!C$9*1000)</f>
        <v>41.439159282001235</v>
      </c>
      <c r="D154" s="278">
        <f>IF(D$71=0,0,D$71/ISI!D$9*1000)</f>
        <v>41.918951767932832</v>
      </c>
      <c r="E154" s="278">
        <f>IF(E$71=0,0,E$71/ISI!E$9*1000)</f>
        <v>38.642402390747932</v>
      </c>
      <c r="F154" s="278">
        <f>IF(F$71=0,0,F$71/ISI!F$9*1000)</f>
        <v>38.644931451176419</v>
      </c>
      <c r="G154" s="278">
        <f>IF(G$71=0,0,G$71/ISI!G$9*1000)</f>
        <v>41.821052546568403</v>
      </c>
      <c r="H154" s="278">
        <f>IF(H$71=0,0,H$71/ISI!H$9*1000)</f>
        <v>37.581194732326004</v>
      </c>
      <c r="I154" s="278">
        <f>IF(I$71=0,0,I$71/ISI!I$9*1000)</f>
        <v>35.709066819222087</v>
      </c>
      <c r="J154" s="278">
        <f>IF(J$71=0,0,J$71/ISI!J$9*1000)</f>
        <v>37.378352873980795</v>
      </c>
      <c r="K154" s="278">
        <f>IF(K$71=0,0,K$71/ISI!K$9*1000)</f>
        <v>44.275240381320408</v>
      </c>
      <c r="L154" s="278">
        <f>IF(L$71=0,0,L$71/ISI!L$9*1000)</f>
        <v>35.052668766705573</v>
      </c>
      <c r="M154" s="278">
        <f>IF(M$71=0,0,M$71/ISI!M$9*1000)</f>
        <v>33.096837580940793</v>
      </c>
      <c r="N154" s="278">
        <f>IF(N$71=0,0,N$71/ISI!N$9*1000)</f>
        <v>32.581448983007022</v>
      </c>
      <c r="O154" s="278">
        <f>IF(O$71=0,0,O$71/ISI!O$9*1000)</f>
        <v>32.232632885036971</v>
      </c>
      <c r="P154" s="278">
        <f>IF(P$71=0,0,P$71/ISI!P$9*1000)</f>
        <v>30.561031289864843</v>
      </c>
      <c r="Q154" s="278">
        <f>IF(Q$71=0,0,Q$71/ISI!Q$9*1000)</f>
        <v>30.540310638295143</v>
      </c>
      <c r="R154" s="278">
        <f>IF(R$71=0,0,R$71/ISI!R$9*1000)</f>
        <v>29.926146009492964</v>
      </c>
      <c r="S154" s="278">
        <f>IF(S$71=0,0,S$71/ISI!S$9*1000)</f>
        <v>33.824711569160968</v>
      </c>
      <c r="T154" s="278">
        <f>IF(T$71=0,0,T$71/ISI!T$9*1000)</f>
        <v>32.807671421125143</v>
      </c>
      <c r="U154" s="278">
        <f>IF(U$71=0,0,U$71/ISI!U$9*1000)</f>
        <v>31.990571389813212</v>
      </c>
      <c r="V154" s="278">
        <f>IF(V$71=0,0,V$71/ISI!V$9*1000)</f>
        <v>31.967830471654857</v>
      </c>
      <c r="W154" s="278">
        <f>IF(W$71=0,0,W$71/ISI!W$9*1000)</f>
        <v>33.073347987263546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49.487193411158032</v>
      </c>
      <c r="C155" s="278">
        <f>IF(C$72=0,0,C$72/ISI!C$9*1000)</f>
        <v>50.438599149311301</v>
      </c>
      <c r="D155" s="278">
        <f>IF(D$72=0,0,D$72/ISI!D$9*1000)</f>
        <v>49.108111928566757</v>
      </c>
      <c r="E155" s="278">
        <f>IF(E$72=0,0,E$72/ISI!E$9*1000)</f>
        <v>45.078854510250608</v>
      </c>
      <c r="F155" s="278">
        <f>IF(F$72=0,0,F$72/ISI!F$9*1000)</f>
        <v>45.605102128009925</v>
      </c>
      <c r="G155" s="278">
        <f>IF(G$72=0,0,G$72/ISI!G$9*1000)</f>
        <v>49.454659283462739</v>
      </c>
      <c r="H155" s="278">
        <f>IF(H$72=0,0,H$72/ISI!H$9*1000)</f>
        <v>43.654511666043931</v>
      </c>
      <c r="I155" s="278">
        <f>IF(I$72=0,0,I$72/ISI!I$9*1000)</f>
        <v>41.951160077638399</v>
      </c>
      <c r="J155" s="278">
        <f>IF(J$72=0,0,J$72/ISI!J$9*1000)</f>
        <v>43.494874918010709</v>
      </c>
      <c r="K155" s="278">
        <f>IF(K$72=0,0,K$72/ISI!K$9*1000)</f>
        <v>50.310687635892734</v>
      </c>
      <c r="L155" s="278">
        <f>IF(L$72=0,0,L$72/ISI!L$9*1000)</f>
        <v>39.619502362814991</v>
      </c>
      <c r="M155" s="278">
        <f>IF(M$72=0,0,M$72/ISI!M$9*1000)</f>
        <v>37.402102587642148</v>
      </c>
      <c r="N155" s="278">
        <f>IF(N$72=0,0,N$72/ISI!N$9*1000)</f>
        <v>36.911827139884565</v>
      </c>
      <c r="O155" s="278">
        <f>IF(O$72=0,0,O$72/ISI!O$9*1000)</f>
        <v>36.43302387880123</v>
      </c>
      <c r="P155" s="278">
        <f>IF(P$72=0,0,P$72/ISI!P$9*1000)</f>
        <v>34.221934422332048</v>
      </c>
      <c r="Q155" s="278">
        <f>IF(Q$72=0,0,Q$72/ISI!Q$9*1000)</f>
        <v>34.149225632135554</v>
      </c>
      <c r="R155" s="278">
        <f>IF(R$72=0,0,R$72/ISI!R$9*1000)</f>
        <v>33.209641161226749</v>
      </c>
      <c r="S155" s="278">
        <f>IF(S$72=0,0,S$72/ISI!S$9*1000)</f>
        <v>37.74404088508539</v>
      </c>
      <c r="T155" s="278">
        <f>IF(T$72=0,0,T$72/ISI!T$9*1000)</f>
        <v>36.571004140133631</v>
      </c>
      <c r="U155" s="278">
        <f>IF(U$72=0,0,U$72/ISI!U$9*1000)</f>
        <v>35.430554657666754</v>
      </c>
      <c r="V155" s="278">
        <f>IF(V$72=0,0,V$72/ISI!V$9*1000)</f>
        <v>35.550057851102963</v>
      </c>
      <c r="W155" s="278">
        <f>IF(W$72=0,0,W$72/ISI!W$9*1000)</f>
        <v>36.831382878382954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23.448989858262468</v>
      </c>
      <c r="C156" s="279">
        <f>IF(C$79=0,0,C$79/ISI!C$9*1000)</f>
        <v>24.241280174809557</v>
      </c>
      <c r="D156" s="279">
        <f>IF(D$79=0,0,D$79/ISI!D$9*1000)</f>
        <v>20.826827751804149</v>
      </c>
      <c r="E156" s="279">
        <f>IF(E$79=0,0,E$79/ISI!E$9*1000)</f>
        <v>18.73062123004043</v>
      </c>
      <c r="F156" s="279">
        <f>IF(F$79=0,0,F$79/ISI!F$9*1000)</f>
        <v>18.87595151486456</v>
      </c>
      <c r="G156" s="279">
        <f>IF(G$79=0,0,G$79/ISI!G$9*1000)</f>
        <v>19.815256059151295</v>
      </c>
      <c r="H156" s="279">
        <f>IF(H$79=0,0,H$79/ISI!H$9*1000)</f>
        <v>18.079768908244386</v>
      </c>
      <c r="I156" s="279">
        <f>IF(I$79=0,0,I$79/ISI!I$9*1000)</f>
        <v>16.784606591087194</v>
      </c>
      <c r="J156" s="279">
        <f>IF(J$79=0,0,J$79/ISI!J$9*1000)</f>
        <v>17.238653079511931</v>
      </c>
      <c r="K156" s="279">
        <f>IF(K$79=0,0,K$79/ISI!K$9*1000)</f>
        <v>19.530966720928927</v>
      </c>
      <c r="L156" s="279">
        <f>IF(L$79=0,0,L$79/ISI!L$9*1000)</f>
        <v>17.31292155837497</v>
      </c>
      <c r="M156" s="279">
        <f>IF(M$79=0,0,M$79/ISI!M$9*1000)</f>
        <v>19.324218409743647</v>
      </c>
      <c r="N156" s="279">
        <f>IF(N$79=0,0,N$79/ISI!N$9*1000)</f>
        <v>20.957130997054957</v>
      </c>
      <c r="O156" s="279">
        <f>IF(O$79=0,0,O$79/ISI!O$9*1000)</f>
        <v>18.370361855633579</v>
      </c>
      <c r="P156" s="279">
        <f>IF(P$79=0,0,P$79/ISI!P$9*1000)</f>
        <v>15.369770751200896</v>
      </c>
      <c r="Q156" s="279">
        <f>IF(Q$79=0,0,Q$79/ISI!Q$9*1000)</f>
        <v>14.859290364718786</v>
      </c>
      <c r="R156" s="279">
        <f>IF(R$79=0,0,R$79/ISI!R$9*1000)</f>
        <v>14.610096388842985</v>
      </c>
      <c r="S156" s="279">
        <f>IF(S$79=0,0,S$79/ISI!S$9*1000)</f>
        <v>17.27553304223931</v>
      </c>
      <c r="T156" s="279">
        <f>IF(T$79=0,0,T$79/ISI!T$9*1000)</f>
        <v>15.874672576765599</v>
      </c>
      <c r="U156" s="279">
        <f>IF(U$79=0,0,U$79/ISI!U$9*1000)</f>
        <v>16.282553863431659</v>
      </c>
      <c r="V156" s="279">
        <f>IF(V$79=0,0,V$79/ISI!V$9*1000)</f>
        <v>15.823715393172753</v>
      </c>
      <c r="W156" s="279">
        <f>IF(W$79=0,0,W$79/ISI!W$9*1000)</f>
        <v>15.674463045456545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CZ: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1059.4916586963359</v>
      </c>
      <c r="C5" s="225">
        <v>1146.8730695777469</v>
      </c>
      <c r="D5" s="225">
        <v>1064.521398417784</v>
      </c>
      <c r="E5" s="225">
        <v>987.72182797600306</v>
      </c>
      <c r="F5" s="225">
        <v>1007.959404744878</v>
      </c>
      <c r="G5" s="225">
        <v>991.04163229239009</v>
      </c>
      <c r="H5" s="225">
        <v>961.72808282021367</v>
      </c>
      <c r="I5" s="225">
        <v>906.29565425210592</v>
      </c>
      <c r="J5" s="225">
        <v>865.65380555462229</v>
      </c>
      <c r="K5" s="225">
        <v>786.99333946445233</v>
      </c>
      <c r="L5" s="225">
        <v>620.46010607637163</v>
      </c>
      <c r="M5" s="225">
        <v>647.22020518901343</v>
      </c>
      <c r="N5" s="225">
        <v>609.49904129743811</v>
      </c>
      <c r="O5" s="225">
        <v>587.90804193331167</v>
      </c>
      <c r="P5" s="225">
        <v>547.05026812434664</v>
      </c>
      <c r="Q5" s="225">
        <v>530.02215662709671</v>
      </c>
      <c r="R5" s="225">
        <v>521.06625035598347</v>
      </c>
      <c r="S5" s="225">
        <v>543.7360482546801</v>
      </c>
      <c r="T5" s="225">
        <v>551.8995959645149</v>
      </c>
      <c r="U5" s="225">
        <v>486.27793745762523</v>
      </c>
      <c r="V5" s="225">
        <v>495.35374012064477</v>
      </c>
      <c r="W5" s="225">
        <v>551.80069938856479</v>
      </c>
      <c r="DA5" s="89" t="s">
        <v>256</v>
      </c>
    </row>
    <row r="6" spans="1:105" ht="12" customHeight="1" x14ac:dyDescent="0.25">
      <c r="A6" s="55" t="s">
        <v>92</v>
      </c>
      <c r="B6" s="261">
        <v>1.3321068975380781</v>
      </c>
      <c r="C6" s="261">
        <v>1.3023848351576379</v>
      </c>
      <c r="D6" s="261">
        <v>1.5302110724728371</v>
      </c>
      <c r="E6" s="261">
        <v>1.471636533505349</v>
      </c>
      <c r="F6" s="261">
        <v>1.5767862080590771</v>
      </c>
      <c r="G6" s="261">
        <v>1.4549592603574919</v>
      </c>
      <c r="H6" s="261">
        <v>1.385204841380048</v>
      </c>
      <c r="I6" s="261">
        <v>1.3180695630070289</v>
      </c>
      <c r="J6" s="261">
        <v>1.280486604113896</v>
      </c>
      <c r="K6" s="261">
        <v>1.2086278483737201</v>
      </c>
      <c r="L6" s="261">
        <v>1.0572138684912959</v>
      </c>
      <c r="M6" s="261">
        <v>1.044256993148803</v>
      </c>
      <c r="N6" s="261">
        <v>0.90517244348317261</v>
      </c>
      <c r="O6" s="261">
        <v>0.92356938766953989</v>
      </c>
      <c r="P6" s="261">
        <v>0.89580695146408729</v>
      </c>
      <c r="Q6" s="261">
        <v>0.87393551898862409</v>
      </c>
      <c r="R6" s="261">
        <v>0.89613136382286451</v>
      </c>
      <c r="S6" s="261">
        <v>0.8769263475029877</v>
      </c>
      <c r="T6" s="261">
        <v>0.91015523912357799</v>
      </c>
      <c r="U6" s="261">
        <v>0.8199147153291183</v>
      </c>
      <c r="V6" s="261">
        <v>0.80913913671195081</v>
      </c>
      <c r="W6" s="261">
        <v>0.93263944847244395</v>
      </c>
      <c r="DA6" s="67" t="s">
        <v>257</v>
      </c>
    </row>
    <row r="7" spans="1:105" ht="12" customHeight="1" x14ac:dyDescent="0.25">
      <c r="A7" s="202" t="s">
        <v>93</v>
      </c>
      <c r="B7" s="226">
        <v>0.18426019218845641</v>
      </c>
      <c r="C7" s="226">
        <v>0.18014896587728091</v>
      </c>
      <c r="D7" s="226">
        <v>0.21166243251487221</v>
      </c>
      <c r="E7" s="226">
        <v>0.20356026306627431</v>
      </c>
      <c r="F7" s="226">
        <v>0.21810481596787029</v>
      </c>
      <c r="G7" s="226">
        <v>0.20125342300630389</v>
      </c>
      <c r="H7" s="226">
        <v>0.19160482598264769</v>
      </c>
      <c r="I7" s="226">
        <v>0.18231851471250851</v>
      </c>
      <c r="J7" s="226">
        <v>0.17711995051209931</v>
      </c>
      <c r="K7" s="226">
        <v>0.16718027662588281</v>
      </c>
      <c r="L7" s="226">
        <v>0.14623633505128611</v>
      </c>
      <c r="M7" s="226">
        <v>0.14444410925830981</v>
      </c>
      <c r="N7" s="226">
        <v>0.12520560377560591</v>
      </c>
      <c r="O7" s="226">
        <v>0.12775031282089741</v>
      </c>
      <c r="P7" s="226">
        <v>0.12391014665984031</v>
      </c>
      <c r="Q7" s="226">
        <v>0.1208848381363173</v>
      </c>
      <c r="R7" s="226">
        <v>0.1239550201483621</v>
      </c>
      <c r="S7" s="226">
        <v>0.12129853664495641</v>
      </c>
      <c r="T7" s="226">
        <v>0.1258948359115806</v>
      </c>
      <c r="U7" s="226">
        <v>0.1134125521787327</v>
      </c>
      <c r="V7" s="226">
        <v>0.111922048533259</v>
      </c>
      <c r="W7" s="226">
        <v>0.12900490518866661</v>
      </c>
      <c r="DA7" s="174" t="s">
        <v>258</v>
      </c>
    </row>
    <row r="8" spans="1:105" ht="12" customHeight="1" x14ac:dyDescent="0.25">
      <c r="A8" s="202" t="s">
        <v>94</v>
      </c>
      <c r="B8" s="226">
        <v>25.444394454791791</v>
      </c>
      <c r="C8" s="226">
        <v>24.87667734393867</v>
      </c>
      <c r="D8" s="226">
        <v>29.228355621494639</v>
      </c>
      <c r="E8" s="226">
        <v>28.109531240920681</v>
      </c>
      <c r="F8" s="226">
        <v>30.11798101404526</v>
      </c>
      <c r="G8" s="226">
        <v>27.790980892454929</v>
      </c>
      <c r="H8" s="226">
        <v>26.458611129407331</v>
      </c>
      <c r="I8" s="226">
        <v>25.176269218324691</v>
      </c>
      <c r="J8" s="226">
        <v>24.458402181811</v>
      </c>
      <c r="K8" s="226">
        <v>23.085837765649849</v>
      </c>
      <c r="L8" s="226">
        <v>20.19369972686442</v>
      </c>
      <c r="M8" s="226">
        <v>19.94621219585229</v>
      </c>
      <c r="N8" s="226">
        <v>17.289576943231189</v>
      </c>
      <c r="O8" s="226">
        <v>17.640974496615101</v>
      </c>
      <c r="P8" s="226">
        <v>17.11068794142718</v>
      </c>
      <c r="Q8" s="226">
        <v>16.69292465514323</v>
      </c>
      <c r="R8" s="226">
        <v>17.116884498203511</v>
      </c>
      <c r="S8" s="226">
        <v>16.750052067820651</v>
      </c>
      <c r="T8" s="226">
        <v>17.384752651724551</v>
      </c>
      <c r="U8" s="226">
        <v>15.66108055943466</v>
      </c>
      <c r="V8" s="226">
        <v>15.455257683417321</v>
      </c>
      <c r="W8" s="226">
        <v>17.814220506544601</v>
      </c>
      <c r="DA8" s="174" t="s">
        <v>259</v>
      </c>
    </row>
    <row r="9" spans="1:105" ht="12" customHeight="1" x14ac:dyDescent="0.25">
      <c r="A9" s="202" t="s">
        <v>95</v>
      </c>
      <c r="B9" s="226">
        <v>0.43951524416776561</v>
      </c>
      <c r="C9" s="226">
        <v>0.42970874926225061</v>
      </c>
      <c r="D9" s="226">
        <v>0.5048777199405593</v>
      </c>
      <c r="E9" s="226">
        <v>0.48555164119726257</v>
      </c>
      <c r="F9" s="226">
        <v>0.52024471648352877</v>
      </c>
      <c r="G9" s="226">
        <v>0.48004914301698898</v>
      </c>
      <c r="H9" s="226">
        <v>0.4570343755495192</v>
      </c>
      <c r="I9" s="226">
        <v>0.43488376712543442</v>
      </c>
      <c r="J9" s="226">
        <v>0.42248364864771271</v>
      </c>
      <c r="K9" s="226">
        <v>0.39877457647557302</v>
      </c>
      <c r="L9" s="226">
        <v>0.3488170599568699</v>
      </c>
      <c r="M9" s="226">
        <v>0.34454206953355521</v>
      </c>
      <c r="N9" s="226">
        <v>0.29865252424313599</v>
      </c>
      <c r="O9" s="226">
        <v>0.30472241054952443</v>
      </c>
      <c r="P9" s="226">
        <v>0.29556247454883072</v>
      </c>
      <c r="Q9" s="226">
        <v>0.28834621585178621</v>
      </c>
      <c r="R9" s="226">
        <v>0.29566951113676698</v>
      </c>
      <c r="S9" s="226">
        <v>0.28933300957471042</v>
      </c>
      <c r="T9" s="226">
        <v>0.30029654744170842</v>
      </c>
      <c r="U9" s="226">
        <v>0.27052259617499691</v>
      </c>
      <c r="V9" s="226">
        <v>0.26696730262030821</v>
      </c>
      <c r="W9" s="226">
        <v>0.3077149856917839</v>
      </c>
      <c r="DA9" s="174" t="s">
        <v>260</v>
      </c>
    </row>
    <row r="10" spans="1:105" ht="12" customHeight="1" x14ac:dyDescent="0.25">
      <c r="A10" s="56" t="s">
        <v>96</v>
      </c>
      <c r="B10" s="262">
        <v>1.5060948344263081</v>
      </c>
      <c r="C10" s="262">
        <v>1.49717436893817</v>
      </c>
      <c r="D10" s="262">
        <v>1.7610289791375691</v>
      </c>
      <c r="E10" s="262">
        <v>1.719002460474895</v>
      </c>
      <c r="F10" s="262">
        <v>1.871277687383214</v>
      </c>
      <c r="G10" s="262">
        <v>1.783164571819251</v>
      </c>
      <c r="H10" s="262">
        <v>1.7614299235885691</v>
      </c>
      <c r="I10" s="262">
        <v>1.5081476986521209</v>
      </c>
      <c r="J10" s="262">
        <v>1.512122841114518</v>
      </c>
      <c r="K10" s="262">
        <v>1.5165923697557391</v>
      </c>
      <c r="L10" s="262">
        <v>1.3952853602996249</v>
      </c>
      <c r="M10" s="262">
        <v>1.570285063615241</v>
      </c>
      <c r="N10" s="262">
        <v>1.5363617116513131</v>
      </c>
      <c r="O10" s="262">
        <v>1.7408162885678571</v>
      </c>
      <c r="P10" s="262">
        <v>1.7790732186739731</v>
      </c>
      <c r="Q10" s="262">
        <v>1.8840164918079561</v>
      </c>
      <c r="R10" s="262">
        <v>2.122778348606901</v>
      </c>
      <c r="S10" s="262">
        <v>2.266115556911402</v>
      </c>
      <c r="T10" s="262">
        <v>2.6317673131166628</v>
      </c>
      <c r="U10" s="262">
        <v>2.6458444295977648</v>
      </c>
      <c r="V10" s="262">
        <v>3.0986433725401081</v>
      </c>
      <c r="W10" s="262">
        <v>3.7211355283866978</v>
      </c>
      <c r="DA10" s="68" t="s">
        <v>261</v>
      </c>
    </row>
    <row r="11" spans="1:105" ht="12" customHeight="1" x14ac:dyDescent="0.25">
      <c r="A11" s="37" t="s">
        <v>160</v>
      </c>
      <c r="B11" s="228">
        <v>2.80725141110225E-2</v>
      </c>
      <c r="C11" s="228">
        <v>1.971479783172303E-2</v>
      </c>
      <c r="D11" s="228">
        <v>1.955893659477689E-2</v>
      </c>
      <c r="E11" s="228">
        <v>5.6205508595611907E-3</v>
      </c>
      <c r="F11" s="228">
        <v>5.7347532576213804E-3</v>
      </c>
      <c r="G11" s="228">
        <v>5.3937998795939466E-3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0.67498065263285967</v>
      </c>
      <c r="C12" s="228">
        <v>0.7393450122205435</v>
      </c>
      <c r="D12" s="228">
        <v>0.72493668086627983</v>
      </c>
      <c r="E12" s="228">
        <v>0.69490331024301322</v>
      </c>
      <c r="F12" s="228">
        <v>0.77905593654722383</v>
      </c>
      <c r="G12" s="228">
        <v>0.71255603215747176</v>
      </c>
      <c r="H12" s="228">
        <v>0.66958278864527099</v>
      </c>
      <c r="I12" s="228">
        <v>0.72363414284398864</v>
      </c>
      <c r="J12" s="228">
        <v>0.67383096950117649</v>
      </c>
      <c r="K12" s="228">
        <v>0.54251482012842811</v>
      </c>
      <c r="L12" s="228">
        <v>0.53221411999662127</v>
      </c>
      <c r="M12" s="228">
        <v>0.45983352927877419</v>
      </c>
      <c r="N12" s="228">
        <v>0.34955951709611988</v>
      </c>
      <c r="O12" s="228">
        <v>0.33086230087574969</v>
      </c>
      <c r="P12" s="228">
        <v>0.28404106586284972</v>
      </c>
      <c r="Q12" s="228">
        <v>0.2538480063024201</v>
      </c>
      <c r="R12" s="228">
        <v>0.23202119352694481</v>
      </c>
      <c r="S12" s="228">
        <v>0.21451835006653541</v>
      </c>
      <c r="T12" s="228">
        <v>0.20239699838920081</v>
      </c>
      <c r="U12" s="228">
        <v>0.15353670239068051</v>
      </c>
      <c r="V12" s="228">
        <v>0.13069116391551669</v>
      </c>
      <c r="W12" s="228">
        <v>0.1556237631726935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2.9591628453086671E-2</v>
      </c>
      <c r="C14" s="228">
        <v>5.8905616717186297E-2</v>
      </c>
      <c r="D14" s="228">
        <v>0.11609274809347971</v>
      </c>
      <c r="E14" s="228">
        <v>0.1627181453021975</v>
      </c>
      <c r="F14" s="228">
        <v>0.22463502102249799</v>
      </c>
      <c r="G14" s="228">
        <v>0.28087518999934741</v>
      </c>
      <c r="H14" s="228">
        <v>0.37455307905776758</v>
      </c>
      <c r="I14" s="228">
        <v>8.3214559019445564E-2</v>
      </c>
      <c r="J14" s="228">
        <v>0.16137658911063599</v>
      </c>
      <c r="K14" s="228">
        <v>0.31151580126042422</v>
      </c>
      <c r="L14" s="228">
        <v>0.40757334729165351</v>
      </c>
      <c r="M14" s="228">
        <v>0.67781368991644397</v>
      </c>
      <c r="N14" s="228">
        <v>0.82424923633819547</v>
      </c>
      <c r="O14" s="228">
        <v>1.0782415023747329</v>
      </c>
      <c r="P14" s="228">
        <v>1.1685785661917261</v>
      </c>
      <c r="Q14" s="228">
        <v>1.329307150027915</v>
      </c>
      <c r="R14" s="228">
        <v>1.6054665600586679</v>
      </c>
      <c r="S14" s="228">
        <v>1.793808980212404</v>
      </c>
      <c r="T14" s="228">
        <v>2.191026623651962</v>
      </c>
      <c r="U14" s="228">
        <v>2.2893772198675482</v>
      </c>
      <c r="V14" s="228">
        <v>2.797758230928562</v>
      </c>
      <c r="W14" s="228">
        <v>3.389624297557964</v>
      </c>
      <c r="DA14" s="69" t="s">
        <v>265</v>
      </c>
    </row>
    <row r="15" spans="1:105" ht="12" customHeight="1" x14ac:dyDescent="0.25">
      <c r="A15" s="37" t="s">
        <v>38</v>
      </c>
      <c r="B15" s="228">
        <v>0.77345003922933897</v>
      </c>
      <c r="C15" s="228">
        <v>0.67920894216871774</v>
      </c>
      <c r="D15" s="228">
        <v>0.90044061358303285</v>
      </c>
      <c r="E15" s="228">
        <v>0.85576045407012302</v>
      </c>
      <c r="F15" s="228">
        <v>0.86185197655587087</v>
      </c>
      <c r="G15" s="228">
        <v>0.78433954978283804</v>
      </c>
      <c r="H15" s="228">
        <v>0.7172940558855303</v>
      </c>
      <c r="I15" s="228">
        <v>0.70129899678868701</v>
      </c>
      <c r="J15" s="228">
        <v>0.67691528250270594</v>
      </c>
      <c r="K15" s="228">
        <v>0.66256174836688697</v>
      </c>
      <c r="L15" s="228">
        <v>0.45549789301135057</v>
      </c>
      <c r="M15" s="228">
        <v>0.43263784442002229</v>
      </c>
      <c r="N15" s="228">
        <v>0.36255295821699718</v>
      </c>
      <c r="O15" s="228">
        <v>0.33171248531737452</v>
      </c>
      <c r="P15" s="228">
        <v>0.32645358661939677</v>
      </c>
      <c r="Q15" s="228">
        <v>0.30086133547762067</v>
      </c>
      <c r="R15" s="228">
        <v>0.28529059502128901</v>
      </c>
      <c r="S15" s="228">
        <v>0.25778822663246198</v>
      </c>
      <c r="T15" s="228">
        <v>0.23834369107549941</v>
      </c>
      <c r="U15" s="228">
        <v>0.2029305073395361</v>
      </c>
      <c r="V15" s="228">
        <v>0.1701939776960299</v>
      </c>
      <c r="W15" s="228">
        <v>0.17588746765603999</v>
      </c>
      <c r="DA15" s="69" t="s">
        <v>266</v>
      </c>
    </row>
    <row r="16" spans="1:105" ht="12" customHeight="1" x14ac:dyDescent="0.25">
      <c r="A16" s="57" t="s">
        <v>167</v>
      </c>
      <c r="B16" s="263">
        <v>200.27551883610761</v>
      </c>
      <c r="C16" s="263">
        <v>222.0938271584331</v>
      </c>
      <c r="D16" s="263">
        <v>187.36069351600841</v>
      </c>
      <c r="E16" s="263">
        <v>171.13381744973091</v>
      </c>
      <c r="F16" s="263">
        <v>179.5103962523782</v>
      </c>
      <c r="G16" s="263">
        <v>179.5446282018886</v>
      </c>
      <c r="H16" s="263">
        <v>174.08164880520391</v>
      </c>
      <c r="I16" s="263">
        <v>165.89893778599509</v>
      </c>
      <c r="J16" s="263">
        <v>161.3134190267655</v>
      </c>
      <c r="K16" s="263">
        <v>138.7726052847234</v>
      </c>
      <c r="L16" s="263">
        <v>96.12259331806149</v>
      </c>
      <c r="M16" s="263">
        <v>97.889202437988956</v>
      </c>
      <c r="N16" s="263">
        <v>94.668138834963599</v>
      </c>
      <c r="O16" s="263">
        <v>93.364192258399157</v>
      </c>
      <c r="P16" s="263">
        <v>86.355372989562582</v>
      </c>
      <c r="Q16" s="263">
        <v>82.494236775509421</v>
      </c>
      <c r="R16" s="263">
        <v>82.224906548625626</v>
      </c>
      <c r="S16" s="263">
        <v>81.600884490392943</v>
      </c>
      <c r="T16" s="263">
        <v>85.641272231363502</v>
      </c>
      <c r="U16" s="263">
        <v>73.940626338121405</v>
      </c>
      <c r="V16" s="263">
        <v>77.895348408245781</v>
      </c>
      <c r="W16" s="263">
        <v>88.481103656870204</v>
      </c>
      <c r="DA16" s="70" t="s">
        <v>267</v>
      </c>
    </row>
    <row r="17" spans="1:105" ht="12" customHeight="1" x14ac:dyDescent="0.25">
      <c r="A17" s="18" t="s">
        <v>30</v>
      </c>
      <c r="B17" s="232">
        <v>85.736748678228096</v>
      </c>
      <c r="C17" s="232">
        <v>96.676865488263758</v>
      </c>
      <c r="D17" s="232">
        <v>81.184677876581347</v>
      </c>
      <c r="E17" s="232">
        <v>57.363998105623267</v>
      </c>
      <c r="F17" s="232">
        <v>73.470670050260196</v>
      </c>
      <c r="G17" s="232">
        <v>83.393495840057852</v>
      </c>
      <c r="H17" s="232">
        <v>79.095175716615273</v>
      </c>
      <c r="I17" s="232">
        <v>80.376013117776353</v>
      </c>
      <c r="J17" s="232">
        <v>64.67438692332334</v>
      </c>
      <c r="K17" s="232">
        <v>61.832886040260057</v>
      </c>
      <c r="L17" s="232">
        <v>12.23229461956023</v>
      </c>
      <c r="M17" s="232">
        <v>13.250900341504551</v>
      </c>
      <c r="N17" s="232">
        <v>18.93863086726903</v>
      </c>
      <c r="O17" s="232">
        <v>22.177673559952861</v>
      </c>
      <c r="P17" s="232">
        <v>10.758155789101419</v>
      </c>
      <c r="Q17" s="232">
        <v>7.5296381153932241</v>
      </c>
      <c r="R17" s="232">
        <v>11.478040500376171</v>
      </c>
      <c r="S17" s="232">
        <v>8.2758012620110506</v>
      </c>
      <c r="T17" s="232">
        <v>7.5288793207018072</v>
      </c>
      <c r="U17" s="232">
        <v>7.3447433802167827</v>
      </c>
      <c r="V17" s="232">
        <v>14.57545508595236</v>
      </c>
      <c r="W17" s="232">
        <v>16.348207560590438</v>
      </c>
      <c r="DA17" s="71" t="s">
        <v>268</v>
      </c>
    </row>
    <row r="18" spans="1:105" ht="12" customHeight="1" x14ac:dyDescent="0.25">
      <c r="A18" s="18" t="s">
        <v>70</v>
      </c>
      <c r="B18" s="232">
        <v>3.0542132479288551</v>
      </c>
      <c r="C18" s="232">
        <v>1.668085815988986</v>
      </c>
      <c r="D18" s="232">
        <v>2.9652200769728201</v>
      </c>
      <c r="E18" s="232">
        <v>3.4031913707496511</v>
      </c>
      <c r="F18" s="232">
        <v>4.5693922545154457</v>
      </c>
      <c r="G18" s="232">
        <v>3.105691955325689</v>
      </c>
      <c r="H18" s="232">
        <v>1.3574394630037181</v>
      </c>
      <c r="I18" s="232">
        <v>1.59645291277555</v>
      </c>
      <c r="J18" s="232">
        <v>1.023132116496134</v>
      </c>
      <c r="K18" s="232">
        <v>0.62882827066744218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4.8782922344076347</v>
      </c>
      <c r="C19" s="232">
        <v>4.828373065745784</v>
      </c>
      <c r="D19" s="232">
        <v>8.3148754329845804</v>
      </c>
      <c r="E19" s="232">
        <v>8.8337233340772965</v>
      </c>
      <c r="F19" s="232">
        <v>9.5703587383284372</v>
      </c>
      <c r="G19" s="232">
        <v>8.1133827601215138</v>
      </c>
      <c r="H19" s="232">
        <v>8.1254157417635628</v>
      </c>
      <c r="I19" s="232">
        <v>8.0774923309413911</v>
      </c>
      <c r="J19" s="232">
        <v>7.7056987342054333</v>
      </c>
      <c r="K19" s="232">
        <v>7.7968630092242721</v>
      </c>
      <c r="L19" s="232">
        <v>15.261629305617779</v>
      </c>
      <c r="M19" s="232">
        <v>13.64650446030225</v>
      </c>
      <c r="N19" s="232">
        <v>8.8758396076737522</v>
      </c>
      <c r="O19" s="232">
        <v>9.5060157737314412</v>
      </c>
      <c r="P19" s="232">
        <v>9.5406133337541306</v>
      </c>
      <c r="Q19" s="232">
        <v>9.7621684113076697</v>
      </c>
      <c r="R19" s="232">
        <v>9.7092957236741047</v>
      </c>
      <c r="S19" s="232">
        <v>10.210370596003511</v>
      </c>
      <c r="T19" s="232">
        <v>10.13067631212394</v>
      </c>
      <c r="U19" s="232">
        <v>9.2127852151474947</v>
      </c>
      <c r="V19" s="232">
        <v>7.7789496335101536</v>
      </c>
      <c r="W19" s="232">
        <v>9.7434889286145658</v>
      </c>
      <c r="DA19" s="71" t="s">
        <v>270</v>
      </c>
    </row>
    <row r="20" spans="1:105" ht="12" customHeight="1" x14ac:dyDescent="0.25">
      <c r="A20" s="18" t="s">
        <v>36</v>
      </c>
      <c r="B20" s="232">
        <v>101.0370877624311</v>
      </c>
      <c r="C20" s="232">
        <v>114.50134685849051</v>
      </c>
      <c r="D20" s="232">
        <v>84.606450083949895</v>
      </c>
      <c r="E20" s="232">
        <v>90.694786372988716</v>
      </c>
      <c r="F20" s="232">
        <v>81.351868427863522</v>
      </c>
      <c r="G20" s="232">
        <v>76.034530572410929</v>
      </c>
      <c r="H20" s="232">
        <v>76.83158729717853</v>
      </c>
      <c r="I20" s="232">
        <v>68.04990648714687</v>
      </c>
      <c r="J20" s="232">
        <v>80.198012734620562</v>
      </c>
      <c r="K20" s="232">
        <v>59.027289757947287</v>
      </c>
      <c r="L20" s="232">
        <v>55.6154982870422</v>
      </c>
      <c r="M20" s="232">
        <v>58.200118648162231</v>
      </c>
      <c r="N20" s="232">
        <v>57.682133361655481</v>
      </c>
      <c r="O20" s="232">
        <v>52.18549518865867</v>
      </c>
      <c r="P20" s="232">
        <v>55.132171876790117</v>
      </c>
      <c r="Q20" s="232">
        <v>53.675300612537043</v>
      </c>
      <c r="R20" s="232">
        <v>49.143519583111917</v>
      </c>
      <c r="S20" s="232">
        <v>50.8904577626909</v>
      </c>
      <c r="T20" s="232">
        <v>56.09613898936265</v>
      </c>
      <c r="U20" s="232">
        <v>45.251769932692007</v>
      </c>
      <c r="V20" s="232">
        <v>45.448387358957312</v>
      </c>
      <c r="W20" s="232">
        <v>51.418166574833577</v>
      </c>
      <c r="DA20" s="71" t="s">
        <v>271</v>
      </c>
    </row>
    <row r="21" spans="1:105" ht="12" customHeight="1" x14ac:dyDescent="0.25">
      <c r="A21" s="18" t="s">
        <v>38</v>
      </c>
      <c r="B21" s="232">
        <v>5.5691769131119546</v>
      </c>
      <c r="C21" s="232">
        <v>4.4191559299440408</v>
      </c>
      <c r="D21" s="232">
        <v>10.28947004551982</v>
      </c>
      <c r="E21" s="232">
        <v>10.838118266291991</v>
      </c>
      <c r="F21" s="232">
        <v>10.54810678141056</v>
      </c>
      <c r="G21" s="232">
        <v>8.8975270739726611</v>
      </c>
      <c r="H21" s="232">
        <v>8.6720305866428102</v>
      </c>
      <c r="I21" s="232">
        <v>7.7990729373549383</v>
      </c>
      <c r="J21" s="232">
        <v>7.7121885181200582</v>
      </c>
      <c r="K21" s="232">
        <v>9.4867382066243451</v>
      </c>
      <c r="L21" s="232">
        <v>13.01317110584127</v>
      </c>
      <c r="M21" s="232">
        <v>12.791678988019919</v>
      </c>
      <c r="N21" s="232">
        <v>9.1715349983653294</v>
      </c>
      <c r="O21" s="232">
        <v>9.4950077360561771</v>
      </c>
      <c r="P21" s="232">
        <v>10.924431989916931</v>
      </c>
      <c r="Q21" s="232">
        <v>11.52712963627148</v>
      </c>
      <c r="R21" s="232">
        <v>11.894050741463429</v>
      </c>
      <c r="S21" s="232">
        <v>12.224254869687471</v>
      </c>
      <c r="T21" s="232">
        <v>11.885577609175099</v>
      </c>
      <c r="U21" s="232">
        <v>12.13132781006512</v>
      </c>
      <c r="V21" s="232">
        <v>10.09255632982595</v>
      </c>
      <c r="W21" s="232">
        <v>10.971240592831601</v>
      </c>
      <c r="DA21" s="71" t="s">
        <v>272</v>
      </c>
    </row>
    <row r="22" spans="1:105" ht="12" customHeight="1" x14ac:dyDescent="0.25">
      <c r="A22" s="57" t="s">
        <v>174</v>
      </c>
      <c r="B22" s="263">
        <v>499.65022671039372</v>
      </c>
      <c r="C22" s="263">
        <v>571.45988488602381</v>
      </c>
      <c r="D22" s="263">
        <v>489.52077926074332</v>
      </c>
      <c r="E22" s="263">
        <v>447.56899552987159</v>
      </c>
      <c r="F22" s="263">
        <v>433.10363844372642</v>
      </c>
      <c r="G22" s="263">
        <v>450.34899286376691</v>
      </c>
      <c r="H22" s="263">
        <v>441.0154231676612</v>
      </c>
      <c r="I22" s="263">
        <v>414.07077404215232</v>
      </c>
      <c r="J22" s="263">
        <v>389.13162205870412</v>
      </c>
      <c r="K22" s="263">
        <v>355.5561768076156</v>
      </c>
      <c r="L22" s="263">
        <v>257.08158909060069</v>
      </c>
      <c r="M22" s="263">
        <v>265.39008438305711</v>
      </c>
      <c r="N22" s="263">
        <v>256.94429419416917</v>
      </c>
      <c r="O22" s="263">
        <v>245.43994824087329</v>
      </c>
      <c r="P22" s="263">
        <v>230.83166542910229</v>
      </c>
      <c r="Q22" s="263">
        <v>225.80372975242901</v>
      </c>
      <c r="R22" s="263">
        <v>211.58344759548211</v>
      </c>
      <c r="S22" s="263">
        <v>235.04890009473871</v>
      </c>
      <c r="T22" s="263">
        <v>235.58003942111981</v>
      </c>
      <c r="U22" s="263">
        <v>199.79149231269241</v>
      </c>
      <c r="V22" s="263">
        <v>209.50482071076331</v>
      </c>
      <c r="W22" s="263">
        <v>228.51727338749771</v>
      </c>
      <c r="DA22" s="70" t="s">
        <v>273</v>
      </c>
    </row>
    <row r="23" spans="1:105" ht="12" customHeight="1" x14ac:dyDescent="0.25">
      <c r="A23" s="18" t="s">
        <v>30</v>
      </c>
      <c r="B23" s="232">
        <v>137.6986857325962</v>
      </c>
      <c r="C23" s="232">
        <v>142.03931796748549</v>
      </c>
      <c r="D23" s="232">
        <v>123.92915206368249</v>
      </c>
      <c r="E23" s="232">
        <v>87.256823491859649</v>
      </c>
      <c r="F23" s="232">
        <v>131.5991164959176</v>
      </c>
      <c r="G23" s="232">
        <v>137.88416740753121</v>
      </c>
      <c r="H23" s="232">
        <v>128.7343947195593</v>
      </c>
      <c r="I23" s="232">
        <v>134.3187318517071</v>
      </c>
      <c r="J23" s="232">
        <v>116.9135761673698</v>
      </c>
      <c r="K23" s="232">
        <v>100.5184832717412</v>
      </c>
      <c r="L23" s="232">
        <v>17.75164066787806</v>
      </c>
      <c r="M23" s="232">
        <v>18.882151445229511</v>
      </c>
      <c r="N23" s="232">
        <v>26.971423802660631</v>
      </c>
      <c r="O23" s="232">
        <v>33.838491584837769</v>
      </c>
      <c r="P23" s="232">
        <v>16.00331819931726</v>
      </c>
      <c r="Q23" s="232">
        <v>10.68945048321161</v>
      </c>
      <c r="R23" s="232">
        <v>18.606186192550719</v>
      </c>
      <c r="S23" s="232">
        <v>10.481860555710981</v>
      </c>
      <c r="T23" s="232">
        <v>10.454731197116629</v>
      </c>
      <c r="U23" s="232">
        <v>10.751202605229491</v>
      </c>
      <c r="V23" s="232">
        <v>21.51827981122069</v>
      </c>
      <c r="W23" s="232">
        <v>25.943949834527359</v>
      </c>
      <c r="DA23" s="71" t="s">
        <v>274</v>
      </c>
    </row>
    <row r="24" spans="1:105" ht="12" customHeight="1" x14ac:dyDescent="0.25">
      <c r="A24" s="18" t="s">
        <v>40</v>
      </c>
      <c r="B24" s="232">
        <v>185.02046238541581</v>
      </c>
      <c r="C24" s="232">
        <v>249.65977456940601</v>
      </c>
      <c r="D24" s="232">
        <v>217.99849949622549</v>
      </c>
      <c r="E24" s="232">
        <v>202.424649957442</v>
      </c>
      <c r="F24" s="232">
        <v>129.16288237435711</v>
      </c>
      <c r="G24" s="232">
        <v>167.04733427411551</v>
      </c>
      <c r="H24" s="232">
        <v>170.70237919170361</v>
      </c>
      <c r="I24" s="232">
        <v>148.92995925435989</v>
      </c>
      <c r="J24" s="232">
        <v>110.1388533566096</v>
      </c>
      <c r="K24" s="232">
        <v>144.680781478726</v>
      </c>
      <c r="L24" s="232">
        <v>136.46415610803459</v>
      </c>
      <c r="M24" s="232">
        <v>143.9571018038817</v>
      </c>
      <c r="N24" s="232">
        <v>134.68852027022959</v>
      </c>
      <c r="O24" s="232">
        <v>117.1033445920569</v>
      </c>
      <c r="P24" s="232">
        <v>118.2065593948296</v>
      </c>
      <c r="Q24" s="232">
        <v>124.7003462887626</v>
      </c>
      <c r="R24" s="232">
        <v>97.265914276111488</v>
      </c>
      <c r="S24" s="232">
        <v>146.9380369594268</v>
      </c>
      <c r="T24" s="232">
        <v>132.79387398728909</v>
      </c>
      <c r="U24" s="232">
        <v>109.0776167834146</v>
      </c>
      <c r="V24" s="232">
        <v>109.0571325612012</v>
      </c>
      <c r="W24" s="232">
        <v>105.1627742089229</v>
      </c>
      <c r="DA24" s="71" t="s">
        <v>275</v>
      </c>
    </row>
    <row r="25" spans="1:105" ht="12" customHeight="1" x14ac:dyDescent="0.25">
      <c r="A25" s="18" t="s">
        <v>70</v>
      </c>
      <c r="B25" s="232">
        <v>5.0007915411227826</v>
      </c>
      <c r="C25" s="232">
        <v>2.498509564989301</v>
      </c>
      <c r="D25" s="232">
        <v>4.6145881660416386</v>
      </c>
      <c r="E25" s="232">
        <v>5.2774358996187551</v>
      </c>
      <c r="F25" s="232">
        <v>8.3439947818132048</v>
      </c>
      <c r="G25" s="232">
        <v>5.2350062921866316</v>
      </c>
      <c r="H25" s="232">
        <v>2.2523800941139331</v>
      </c>
      <c r="I25" s="232">
        <v>2.7198368021128481</v>
      </c>
      <c r="J25" s="232">
        <v>1.885562583517292</v>
      </c>
      <c r="K25" s="232">
        <v>1.042161624867874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7.4490071948101937</v>
      </c>
      <c r="C26" s="232">
        <v>6.7445756674388599</v>
      </c>
      <c r="D26" s="232">
        <v>12.06765676517802</v>
      </c>
      <c r="E26" s="232">
        <v>12.77531375239893</v>
      </c>
      <c r="F26" s="232">
        <v>16.298025231697309</v>
      </c>
      <c r="G26" s="232">
        <v>12.75416354818762</v>
      </c>
      <c r="H26" s="232">
        <v>12.573552134110971</v>
      </c>
      <c r="I26" s="232">
        <v>12.83377652298554</v>
      </c>
      <c r="J26" s="232">
        <v>13.24379487344256</v>
      </c>
      <c r="K26" s="232">
        <v>12.050750879267319</v>
      </c>
      <c r="L26" s="232">
        <v>21.057134042390871</v>
      </c>
      <c r="M26" s="232">
        <v>18.48822874843858</v>
      </c>
      <c r="N26" s="232">
        <v>12.018009279684049</v>
      </c>
      <c r="O26" s="232">
        <v>13.789906919507111</v>
      </c>
      <c r="P26" s="232">
        <v>13.493241767112149</v>
      </c>
      <c r="Q26" s="232">
        <v>13.176357422412289</v>
      </c>
      <c r="R26" s="232">
        <v>14.963911611902869</v>
      </c>
      <c r="S26" s="232">
        <v>12.29525742748063</v>
      </c>
      <c r="T26" s="232">
        <v>13.374845377569679</v>
      </c>
      <c r="U26" s="232">
        <v>12.821509587439801</v>
      </c>
      <c r="V26" s="232">
        <v>10.918781672216999</v>
      </c>
      <c r="W26" s="232">
        <v>14.70104626903958</v>
      </c>
      <c r="DA26" s="71" t="s">
        <v>277</v>
      </c>
    </row>
    <row r="27" spans="1:105" ht="12" customHeight="1" x14ac:dyDescent="0.25">
      <c r="A27" s="18" t="s">
        <v>36</v>
      </c>
      <c r="B27" s="232">
        <v>164.48127985644871</v>
      </c>
      <c r="C27" s="232">
        <v>170.51770711670409</v>
      </c>
      <c r="D27" s="232">
        <v>130.91088276961571</v>
      </c>
      <c r="E27" s="232">
        <v>139.83477242855221</v>
      </c>
      <c r="F27" s="232">
        <v>147.69961955994131</v>
      </c>
      <c r="G27" s="232">
        <v>127.4283213417459</v>
      </c>
      <c r="H27" s="232">
        <v>126.75271702817339</v>
      </c>
      <c r="I27" s="232">
        <v>115.2684696109868</v>
      </c>
      <c r="J27" s="232">
        <v>146.9498350777649</v>
      </c>
      <c r="K27" s="232">
        <v>97.263999553013193</v>
      </c>
      <c r="L27" s="232">
        <v>81.808658272297251</v>
      </c>
      <c r="M27" s="232">
        <v>84.062602385507248</v>
      </c>
      <c r="N27" s="232">
        <v>83.266340841594854</v>
      </c>
      <c r="O27" s="232">
        <v>80.708205144471606</v>
      </c>
      <c r="P27" s="232">
        <v>83.128546067843217</v>
      </c>
      <c r="Q27" s="232">
        <v>77.237575558042508</v>
      </c>
      <c r="R27" s="232">
        <v>80.747435514916987</v>
      </c>
      <c r="S27" s="232">
        <v>65.333745152120258</v>
      </c>
      <c r="T27" s="232">
        <v>78.956588859144432</v>
      </c>
      <c r="U27" s="232">
        <v>67.141163336608543</v>
      </c>
      <c r="V27" s="232">
        <v>68.010626666124452</v>
      </c>
      <c r="W27" s="232">
        <v>82.709503075007916</v>
      </c>
      <c r="DA27" s="71" t="s">
        <v>278</v>
      </c>
    </row>
    <row r="28" spans="1:105" ht="12" customHeight="1" x14ac:dyDescent="0.25">
      <c r="A28" s="57" t="s">
        <v>181</v>
      </c>
      <c r="B28" s="263">
        <v>187.44590087893789</v>
      </c>
      <c r="C28" s="263">
        <v>185.15193004971309</v>
      </c>
      <c r="D28" s="263">
        <v>213.09092888361869</v>
      </c>
      <c r="E28" s="263">
        <v>203.72976707889899</v>
      </c>
      <c r="F28" s="263">
        <v>217.4984659944694</v>
      </c>
      <c r="G28" s="263">
        <v>202.78339821579519</v>
      </c>
      <c r="H28" s="263">
        <v>193.81153633298609</v>
      </c>
      <c r="I28" s="263">
        <v>184.75060061148579</v>
      </c>
      <c r="J28" s="263">
        <v>179.54310072450639</v>
      </c>
      <c r="K28" s="263">
        <v>168.45006320669481</v>
      </c>
      <c r="L28" s="263">
        <v>145.3067202642172</v>
      </c>
      <c r="M28" s="263">
        <v>144.22669268033809</v>
      </c>
      <c r="N28" s="263">
        <v>125.98875307043581</v>
      </c>
      <c r="O28" s="263">
        <v>128.02070012969909</v>
      </c>
      <c r="P28" s="263">
        <v>123.92627938842941</v>
      </c>
      <c r="Q28" s="263">
        <v>120.9260758074381</v>
      </c>
      <c r="R28" s="263">
        <v>123.3045856649404</v>
      </c>
      <c r="S28" s="263">
        <v>121.1810109092273</v>
      </c>
      <c r="T28" s="263">
        <v>125.504527127158</v>
      </c>
      <c r="U28" s="263">
        <v>113.0331308363189</v>
      </c>
      <c r="V28" s="263">
        <v>111.91442098833269</v>
      </c>
      <c r="W28" s="263">
        <v>128.19553593638679</v>
      </c>
      <c r="DA28" s="70" t="s">
        <v>279</v>
      </c>
    </row>
    <row r="29" spans="1:105" ht="12" customHeight="1" x14ac:dyDescent="0.25">
      <c r="A29" s="60" t="s">
        <v>183</v>
      </c>
      <c r="B29" s="264">
        <v>111.5901100635876</v>
      </c>
      <c r="C29" s="264">
        <v>111.3684702320387</v>
      </c>
      <c r="D29" s="264">
        <v>112.8461242380979</v>
      </c>
      <c r="E29" s="264">
        <v>108.3424818300353</v>
      </c>
      <c r="F29" s="264">
        <v>124.8412041659077</v>
      </c>
      <c r="G29" s="264">
        <v>113.3724298749423</v>
      </c>
      <c r="H29" s="264">
        <v>101.2337261261533</v>
      </c>
      <c r="I29" s="264">
        <v>102.28726231140971</v>
      </c>
      <c r="J29" s="264">
        <v>95.322639155008545</v>
      </c>
      <c r="K29" s="264">
        <v>79.235942267143031</v>
      </c>
      <c r="L29" s="264">
        <v>78.430873711449365</v>
      </c>
      <c r="M29" s="264">
        <v>74.444986313224973</v>
      </c>
      <c r="N29" s="264">
        <v>61.962251520495784</v>
      </c>
      <c r="O29" s="264">
        <v>64.047433769564606</v>
      </c>
      <c r="P29" s="264">
        <v>57.773276083011368</v>
      </c>
      <c r="Q29" s="264">
        <v>55.450429352460787</v>
      </c>
      <c r="R29" s="264">
        <v>55.417371944573418</v>
      </c>
      <c r="S29" s="264">
        <v>55.151490381408372</v>
      </c>
      <c r="T29" s="264">
        <v>57.75032140237942</v>
      </c>
      <c r="U29" s="264">
        <v>48.788626417063242</v>
      </c>
      <c r="V29" s="264">
        <v>48.713110462974093</v>
      </c>
      <c r="W29" s="264">
        <v>60.298725300797152</v>
      </c>
      <c r="DA29" s="72" t="s">
        <v>280</v>
      </c>
    </row>
    <row r="30" spans="1:105" ht="12" customHeight="1" x14ac:dyDescent="0.25">
      <c r="A30" s="59" t="s">
        <v>33</v>
      </c>
      <c r="B30" s="232">
        <v>0.7129859522936931</v>
      </c>
      <c r="C30" s="232">
        <v>0.69940511270767702</v>
      </c>
      <c r="D30" s="232">
        <v>0.71097174204356972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2.8312699576855271</v>
      </c>
      <c r="C31" s="232">
        <v>2.202375901663749</v>
      </c>
      <c r="D31" s="232">
        <v>2.239213659938009</v>
      </c>
      <c r="E31" s="232">
        <v>0.6442592386067425</v>
      </c>
      <c r="F31" s="232">
        <v>0.63402300202871442</v>
      </c>
      <c r="G31" s="232">
        <v>0.63230266242291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41.600359416649347</v>
      </c>
      <c r="C32" s="232">
        <v>27.850825978438479</v>
      </c>
      <c r="D32" s="232">
        <v>28.888553640966428</v>
      </c>
      <c r="E32" s="232">
        <v>29.951803261621901</v>
      </c>
      <c r="F32" s="232">
        <v>40.138707665549603</v>
      </c>
      <c r="G32" s="232">
        <v>31.209000296987451</v>
      </c>
      <c r="H32" s="232">
        <v>14.4912741851702</v>
      </c>
      <c r="I32" s="232">
        <v>16.880062243782621</v>
      </c>
      <c r="J32" s="232">
        <v>11.17304885577231</v>
      </c>
      <c r="K32" s="232">
        <v>5.9135563950063474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66.445494736958992</v>
      </c>
      <c r="C33" s="232">
        <v>80.615863239228787</v>
      </c>
      <c r="D33" s="232">
        <v>81.007385195149851</v>
      </c>
      <c r="E33" s="232">
        <v>77.746419329806699</v>
      </c>
      <c r="F33" s="232">
        <v>84.068473498329354</v>
      </c>
      <c r="G33" s="232">
        <v>81.531126915531928</v>
      </c>
      <c r="H33" s="232">
        <v>86.742451940983102</v>
      </c>
      <c r="I33" s="232">
        <v>85.40720006762713</v>
      </c>
      <c r="J33" s="232">
        <v>84.149590299236237</v>
      </c>
      <c r="K33" s="232">
        <v>73.322385872136678</v>
      </c>
      <c r="L33" s="232">
        <v>78.430873711449365</v>
      </c>
      <c r="M33" s="232">
        <v>74.444986313224973</v>
      </c>
      <c r="N33" s="232">
        <v>61.962251520495784</v>
      </c>
      <c r="O33" s="232">
        <v>64.047433769564606</v>
      </c>
      <c r="P33" s="232">
        <v>57.773276083011368</v>
      </c>
      <c r="Q33" s="232">
        <v>55.450429352460787</v>
      </c>
      <c r="R33" s="232">
        <v>55.417371944573418</v>
      </c>
      <c r="S33" s="232">
        <v>55.151490381408372</v>
      </c>
      <c r="T33" s="232">
        <v>57.75032140237942</v>
      </c>
      <c r="U33" s="232">
        <v>48.788626417063242</v>
      </c>
      <c r="V33" s="232">
        <v>48.713110462974093</v>
      </c>
      <c r="W33" s="232">
        <v>60.298725300797152</v>
      </c>
      <c r="DA33" s="71" t="s">
        <v>284</v>
      </c>
    </row>
    <row r="34" spans="1:105" ht="12" customHeight="1" x14ac:dyDescent="0.25">
      <c r="A34" s="60" t="s">
        <v>189</v>
      </c>
      <c r="B34" s="264">
        <v>75.855790815350389</v>
      </c>
      <c r="C34" s="264">
        <v>73.783459817674469</v>
      </c>
      <c r="D34" s="264">
        <v>100.2448046455209</v>
      </c>
      <c r="E34" s="264">
        <v>95.387285248863677</v>
      </c>
      <c r="F34" s="264">
        <v>92.657261828561701</v>
      </c>
      <c r="G34" s="264">
        <v>89.410968340852932</v>
      </c>
      <c r="H34" s="264">
        <v>92.577810206832837</v>
      </c>
      <c r="I34" s="264">
        <v>82.463338300076046</v>
      </c>
      <c r="J34" s="264">
        <v>84.220461569497843</v>
      </c>
      <c r="K34" s="264">
        <v>89.214120939551819</v>
      </c>
      <c r="L34" s="264">
        <v>66.875846552767811</v>
      </c>
      <c r="M34" s="264">
        <v>69.781706367113117</v>
      </c>
      <c r="N34" s="264">
        <v>64.026501549940008</v>
      </c>
      <c r="O34" s="264">
        <v>63.973266360134502</v>
      </c>
      <c r="P34" s="264">
        <v>66.153003305417982</v>
      </c>
      <c r="Q34" s="264">
        <v>65.475646454977294</v>
      </c>
      <c r="R34" s="264">
        <v>67.88721372036693</v>
      </c>
      <c r="S34" s="264">
        <v>66.029520527818903</v>
      </c>
      <c r="T34" s="264">
        <v>67.754205724778558</v>
      </c>
      <c r="U34" s="264">
        <v>64.244504419255676</v>
      </c>
      <c r="V34" s="264">
        <v>63.201310525358572</v>
      </c>
      <c r="W34" s="264">
        <v>67.896810635589645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143.21364064778476</v>
      </c>
      <c r="C35" s="263">
        <f t="shared" si="0"/>
        <v>139.88133322040275</v>
      </c>
      <c r="D35" s="263">
        <f t="shared" si="0"/>
        <v>141.31286093185344</v>
      </c>
      <c r="E35" s="263">
        <f t="shared" si="0"/>
        <v>133.29996577833708</v>
      </c>
      <c r="F35" s="263">
        <f t="shared" si="0"/>
        <v>143.54250961236451</v>
      </c>
      <c r="G35" s="263">
        <f t="shared" si="0"/>
        <v>126.6542057202842</v>
      </c>
      <c r="H35" s="263">
        <f t="shared" si="0"/>
        <v>122.56558941845429</v>
      </c>
      <c r="I35" s="263">
        <f t="shared" si="0"/>
        <v>112.95565305065094</v>
      </c>
      <c r="J35" s="263">
        <f t="shared" si="0"/>
        <v>107.81504851844704</v>
      </c>
      <c r="K35" s="263">
        <f t="shared" si="0"/>
        <v>97.837481328537791</v>
      </c>
      <c r="L35" s="263">
        <f t="shared" si="0"/>
        <v>98.807951052828713</v>
      </c>
      <c r="M35" s="263">
        <f t="shared" si="0"/>
        <v>116.66448525622116</v>
      </c>
      <c r="N35" s="263">
        <f t="shared" si="0"/>
        <v>111.74288597148518</v>
      </c>
      <c r="O35" s="263">
        <f t="shared" si="0"/>
        <v>100.34536840811703</v>
      </c>
      <c r="P35" s="263">
        <f t="shared" si="0"/>
        <v>85.731909584478529</v>
      </c>
      <c r="Q35" s="263">
        <f t="shared" si="0"/>
        <v>80.938006571792215</v>
      </c>
      <c r="R35" s="263">
        <f t="shared" si="0"/>
        <v>83.397891805016997</v>
      </c>
      <c r="S35" s="263">
        <f t="shared" si="0"/>
        <v>85.601527241866449</v>
      </c>
      <c r="T35" s="263">
        <f t="shared" si="0"/>
        <v>83.820890597555447</v>
      </c>
      <c r="U35" s="263">
        <f t="shared" si="0"/>
        <v>80.001913117777221</v>
      </c>
      <c r="V35" s="263">
        <f t="shared" si="0"/>
        <v>76.297220469480152</v>
      </c>
      <c r="W35" s="263">
        <f t="shared" si="0"/>
        <v>83.702071033525954</v>
      </c>
      <c r="DA35" s="70"/>
    </row>
    <row r="36" spans="1:105" ht="12" customHeight="1" x14ac:dyDescent="0.25">
      <c r="A36" s="60" t="s">
        <v>192</v>
      </c>
      <c r="B36" s="264">
        <v>26.077395144739992</v>
      </c>
      <c r="C36" s="264">
        <v>28.329374131648681</v>
      </c>
      <c r="D36" s="264">
        <v>28.126755111290269</v>
      </c>
      <c r="E36" s="264">
        <v>26.669961260645049</v>
      </c>
      <c r="F36" s="264">
        <v>30.216172220732549</v>
      </c>
      <c r="G36" s="264">
        <v>28.135740765106711</v>
      </c>
      <c r="H36" s="264">
        <v>26.972957095838101</v>
      </c>
      <c r="I36" s="264">
        <v>27.066870305315518</v>
      </c>
      <c r="J36" s="264">
        <v>25.776787362145491</v>
      </c>
      <c r="K36" s="264">
        <v>21.784946574795612</v>
      </c>
      <c r="L36" s="264">
        <v>22.376260977575289</v>
      </c>
      <c r="M36" s="264">
        <v>21.2390907226827</v>
      </c>
      <c r="N36" s="264">
        <v>17.677777196282541</v>
      </c>
      <c r="O36" s="264">
        <v>18.272677902892418</v>
      </c>
      <c r="P36" s="264">
        <v>16.482666098035011</v>
      </c>
      <c r="Q36" s="264">
        <v>15.819959918770291</v>
      </c>
      <c r="R36" s="264">
        <v>15.8105286686627</v>
      </c>
      <c r="S36" s="264">
        <v>15.73467288681338</v>
      </c>
      <c r="T36" s="264">
        <v>16.476117147345409</v>
      </c>
      <c r="U36" s="264">
        <v>13.919353257010361</v>
      </c>
      <c r="V36" s="264">
        <v>13.897808620100079</v>
      </c>
      <c r="W36" s="264">
        <v>17.203174593078561</v>
      </c>
      <c r="DA36" s="72" t="s">
        <v>286</v>
      </c>
    </row>
    <row r="37" spans="1:105" ht="12" customHeight="1" x14ac:dyDescent="0.25">
      <c r="A37" s="59" t="s">
        <v>33</v>
      </c>
      <c r="B37" s="232">
        <v>0.26565055938550808</v>
      </c>
      <c r="C37" s="232">
        <v>0.23723979866241951</v>
      </c>
      <c r="D37" s="232">
        <v>0.23818373896814701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1.054899392633093</v>
      </c>
      <c r="C38" s="232">
        <v>0.74705089510555611</v>
      </c>
      <c r="D38" s="232">
        <v>0.75016241902888359</v>
      </c>
      <c r="E38" s="232">
        <v>0.2191889297202477</v>
      </c>
      <c r="F38" s="232">
        <v>0.22617690165867199</v>
      </c>
      <c r="G38" s="232">
        <v>0.21652338377792199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24.756845192721389</v>
      </c>
      <c r="C39" s="232">
        <v>27.3450834378807</v>
      </c>
      <c r="D39" s="232">
        <v>27.13840895329324</v>
      </c>
      <c r="E39" s="232">
        <v>26.450772330924799</v>
      </c>
      <c r="F39" s="232">
        <v>29.989995319073881</v>
      </c>
      <c r="G39" s="232">
        <v>27.919217381328789</v>
      </c>
      <c r="H39" s="232">
        <v>26.972957095838101</v>
      </c>
      <c r="I39" s="232">
        <v>27.066870305315518</v>
      </c>
      <c r="J39" s="232">
        <v>25.776787362145491</v>
      </c>
      <c r="K39" s="232">
        <v>21.784946574795612</v>
      </c>
      <c r="L39" s="232">
        <v>22.376260977575289</v>
      </c>
      <c r="M39" s="232">
        <v>21.2390907226827</v>
      </c>
      <c r="N39" s="232">
        <v>17.677777196282541</v>
      </c>
      <c r="O39" s="232">
        <v>18.272677902892418</v>
      </c>
      <c r="P39" s="232">
        <v>16.482666098035011</v>
      </c>
      <c r="Q39" s="232">
        <v>15.819959918770291</v>
      </c>
      <c r="R39" s="232">
        <v>15.8105286686627</v>
      </c>
      <c r="S39" s="232">
        <v>15.73467288681338</v>
      </c>
      <c r="T39" s="232">
        <v>16.476117147345409</v>
      </c>
      <c r="U39" s="232">
        <v>13.919353257010361</v>
      </c>
      <c r="V39" s="232">
        <v>13.897808620100079</v>
      </c>
      <c r="W39" s="232">
        <v>17.203174593078561</v>
      </c>
      <c r="DA39" s="71" t="s">
        <v>289</v>
      </c>
    </row>
    <row r="40" spans="1:105" ht="12" customHeight="1" x14ac:dyDescent="0.25">
      <c r="A40" s="60" t="s">
        <v>197</v>
      </c>
      <c r="B40" s="264">
        <v>88.873229663951079</v>
      </c>
      <c r="C40" s="264">
        <v>86.524442369587746</v>
      </c>
      <c r="D40" s="264">
        <v>79.602939330750104</v>
      </c>
      <c r="E40" s="264">
        <v>74.177482753575603</v>
      </c>
      <c r="F40" s="264">
        <v>80.272438196329119</v>
      </c>
      <c r="G40" s="264">
        <v>67.900903836838168</v>
      </c>
      <c r="H40" s="264">
        <v>66.805144225847926</v>
      </c>
      <c r="I40" s="264">
        <v>59.754868029197297</v>
      </c>
      <c r="J40" s="264">
        <v>56.239764435178543</v>
      </c>
      <c r="K40" s="264">
        <v>49.545966053499548</v>
      </c>
      <c r="L40" s="264">
        <v>57.352068432041229</v>
      </c>
      <c r="M40" s="264">
        <v>75.516733578469825</v>
      </c>
      <c r="N40" s="264">
        <v>75.798402816609638</v>
      </c>
      <c r="O40" s="264">
        <v>63.821172500608277</v>
      </c>
      <c r="P40" s="264">
        <v>50.375848401513522</v>
      </c>
      <c r="Q40" s="264">
        <v>46.437900896362471</v>
      </c>
      <c r="R40" s="264">
        <v>48.219199307961198</v>
      </c>
      <c r="S40" s="264">
        <v>51.028688800626057</v>
      </c>
      <c r="T40" s="264">
        <v>48.014556688839797</v>
      </c>
      <c r="U40" s="264">
        <v>47.753657870600712</v>
      </c>
      <c r="V40" s="264">
        <v>44.368132182100872</v>
      </c>
      <c r="W40" s="264">
        <v>47.127994620375247</v>
      </c>
      <c r="DA40" s="72" t="s">
        <v>290</v>
      </c>
    </row>
    <row r="41" spans="1:105" ht="12" customHeight="1" x14ac:dyDescent="0.25">
      <c r="A41" s="64" t="s">
        <v>30</v>
      </c>
      <c r="B41" s="231">
        <v>11.089178594034021</v>
      </c>
      <c r="C41" s="231">
        <v>14.078196154078411</v>
      </c>
      <c r="D41" s="231">
        <v>11.47799428207661</v>
      </c>
      <c r="E41" s="231">
        <v>8.0041870525242533</v>
      </c>
      <c r="F41" s="231">
        <v>9.7717818233994116</v>
      </c>
      <c r="G41" s="231">
        <v>13.11196711227109</v>
      </c>
      <c r="H41" s="231">
        <v>12.36649840442591</v>
      </c>
      <c r="I41" s="231">
        <v>13.23451643236325</v>
      </c>
      <c r="J41" s="231">
        <v>11.01184284503328</v>
      </c>
      <c r="K41" s="231">
        <v>10.62953915546767</v>
      </c>
      <c r="L41" s="231">
        <v>1.238628833366938</v>
      </c>
      <c r="M41" s="231">
        <v>1.008731432060247</v>
      </c>
      <c r="N41" s="231">
        <v>1.374079502217004</v>
      </c>
      <c r="O41" s="231">
        <v>1.934977510950368</v>
      </c>
      <c r="P41" s="231">
        <v>1.14160190481566</v>
      </c>
      <c r="Q41" s="231">
        <v>0.84012235517826928</v>
      </c>
      <c r="R41" s="231">
        <v>1.222987444825278</v>
      </c>
      <c r="S41" s="231">
        <v>0.82500037712684859</v>
      </c>
      <c r="T41" s="231">
        <v>0.83941680196692547</v>
      </c>
      <c r="U41" s="231">
        <v>0.71275782630584672</v>
      </c>
      <c r="V41" s="231">
        <v>1.608947013086351</v>
      </c>
      <c r="W41" s="231">
        <v>1.905486962215607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6.8379049809688701E-3</v>
      </c>
      <c r="C43" s="231">
        <v>6.1608553235081211E-3</v>
      </c>
      <c r="D43" s="231">
        <v>1.042036309618196E-2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2.7669717949029411E-2</v>
      </c>
      <c r="C44" s="231">
        <v>1.976901436722385E-2</v>
      </c>
      <c r="D44" s="231">
        <v>3.3443167979573939E-2</v>
      </c>
      <c r="E44" s="231">
        <v>1.0512128916457751E-2</v>
      </c>
      <c r="F44" s="231">
        <v>9.8798110962644084E-3</v>
      </c>
      <c r="G44" s="231">
        <v>1.0181880874601659E-2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0.39414672660047378</v>
      </c>
      <c r="C45" s="231">
        <v>0.24236451821386401</v>
      </c>
      <c r="D45" s="231">
        <v>0.41828767088002122</v>
      </c>
      <c r="E45" s="231">
        <v>0.47379490637113347</v>
      </c>
      <c r="F45" s="231">
        <v>0.60637934843306174</v>
      </c>
      <c r="G45" s="231">
        <v>0.4872145486459849</v>
      </c>
      <c r="H45" s="231">
        <v>0.2117597526019227</v>
      </c>
      <c r="I45" s="231">
        <v>0.26227924848549838</v>
      </c>
      <c r="J45" s="231">
        <v>0.1738143390819587</v>
      </c>
      <c r="K45" s="231">
        <v>0.1078582020314712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0.63571584377262769</v>
      </c>
      <c r="C47" s="231">
        <v>0.70841561260225305</v>
      </c>
      <c r="D47" s="231">
        <v>1.184433095298852</v>
      </c>
      <c r="E47" s="231">
        <v>1.241893814884599</v>
      </c>
      <c r="F47" s="231">
        <v>1.282480684340894</v>
      </c>
      <c r="G47" s="231">
        <v>1.285288112241872</v>
      </c>
      <c r="H47" s="231">
        <v>1.279985930864981</v>
      </c>
      <c r="I47" s="231">
        <v>1.340050070924006</v>
      </c>
      <c r="J47" s="231">
        <v>1.321912058234028</v>
      </c>
      <c r="K47" s="231">
        <v>1.350447410779515</v>
      </c>
      <c r="L47" s="231">
        <v>1.5570300981602569</v>
      </c>
      <c r="M47" s="231">
        <v>1.046681243640603</v>
      </c>
      <c r="N47" s="231">
        <v>0.6488369613932341</v>
      </c>
      <c r="O47" s="231">
        <v>0.83564404012420979</v>
      </c>
      <c r="P47" s="231">
        <v>1.020037187152568</v>
      </c>
      <c r="Q47" s="231">
        <v>1.0974319180014629</v>
      </c>
      <c r="R47" s="231">
        <v>1.04232901926173</v>
      </c>
      <c r="S47" s="231">
        <v>1.0255302001165301</v>
      </c>
      <c r="T47" s="231">
        <v>1.1380166485627821</v>
      </c>
      <c r="U47" s="231">
        <v>0.90078089976612286</v>
      </c>
      <c r="V47" s="231">
        <v>0.86517394538424286</v>
      </c>
      <c r="W47" s="231">
        <v>1.1442296279865021</v>
      </c>
      <c r="DA47" s="73" t="s">
        <v>297</v>
      </c>
    </row>
    <row r="48" spans="1:105" ht="12" customHeight="1" x14ac:dyDescent="0.25">
      <c r="A48" s="64" t="s">
        <v>36</v>
      </c>
      <c r="B48" s="231">
        <v>14.064558787134461</v>
      </c>
      <c r="C48" s="231">
        <v>17.94518629191769</v>
      </c>
      <c r="D48" s="231">
        <v>12.87384661662912</v>
      </c>
      <c r="E48" s="231">
        <v>13.61987317654097</v>
      </c>
      <c r="F48" s="231">
        <v>11.64501944593936</v>
      </c>
      <c r="G48" s="231">
        <v>12.866471591871321</v>
      </c>
      <c r="H48" s="231">
        <v>12.928539930081881</v>
      </c>
      <c r="I48" s="231">
        <v>12.059299328328541</v>
      </c>
      <c r="J48" s="231">
        <v>14.696171654711319</v>
      </c>
      <c r="K48" s="231">
        <v>10.92095673108904</v>
      </c>
      <c r="L48" s="231">
        <v>6.0609682697011964</v>
      </c>
      <c r="M48" s="231">
        <v>4.7683372144007592</v>
      </c>
      <c r="N48" s="231">
        <v>4.504198494007424</v>
      </c>
      <c r="O48" s="231">
        <v>4.9003000034272022</v>
      </c>
      <c r="P48" s="231">
        <v>6.2964372867419334</v>
      </c>
      <c r="Q48" s="231">
        <v>6.4454886448739037</v>
      </c>
      <c r="R48" s="231">
        <v>5.6355126305896963</v>
      </c>
      <c r="S48" s="231">
        <v>5.4600092266789284</v>
      </c>
      <c r="T48" s="231">
        <v>6.7312112011833189</v>
      </c>
      <c r="U48" s="231">
        <v>4.7262192376739227</v>
      </c>
      <c r="V48" s="231">
        <v>5.3994686145393329</v>
      </c>
      <c r="W48" s="231">
        <v>6.4500837015310326</v>
      </c>
      <c r="DA48" s="73" t="s">
        <v>298</v>
      </c>
    </row>
    <row r="49" spans="1:105" ht="12" customHeight="1" x14ac:dyDescent="0.25">
      <c r="A49" s="64" t="s">
        <v>73</v>
      </c>
      <c r="B49" s="231">
        <v>0.13078131870148671</v>
      </c>
      <c r="C49" s="231">
        <v>0.1702010814194285</v>
      </c>
      <c r="D49" s="231">
        <v>0.1013938725245071</v>
      </c>
      <c r="E49" s="231">
        <v>0</v>
      </c>
      <c r="F49" s="231">
        <v>0.13281402542231099</v>
      </c>
      <c r="G49" s="231">
        <v>9.1149792603630334E-2</v>
      </c>
      <c r="H49" s="231">
        <v>0.1020479793619276</v>
      </c>
      <c r="I49" s="231">
        <v>0.1115678375639638</v>
      </c>
      <c r="J49" s="231">
        <v>0.15193959845948571</v>
      </c>
      <c r="K49" s="231">
        <v>0.1029810752195507</v>
      </c>
      <c r="L49" s="231">
        <v>9.2304833776787998E-2</v>
      </c>
      <c r="M49" s="231">
        <v>0.2662257173756018</v>
      </c>
      <c r="N49" s="231">
        <v>0.40057676961761229</v>
      </c>
      <c r="O49" s="231">
        <v>0.23659464136396491</v>
      </c>
      <c r="P49" s="231">
        <v>0.17522217931735901</v>
      </c>
      <c r="Q49" s="231">
        <v>3.0866676238333821E-2</v>
      </c>
      <c r="R49" s="231">
        <v>1.038070583342946E-2</v>
      </c>
      <c r="S49" s="231">
        <v>7.289901952860201E-3</v>
      </c>
      <c r="T49" s="231">
        <v>5.1304254514939057E-3</v>
      </c>
      <c r="U49" s="231">
        <v>5.3877656756619527E-3</v>
      </c>
      <c r="V49" s="231">
        <v>3.7897979752938948E-3</v>
      </c>
      <c r="W49" s="231">
        <v>8.9744344325499506E-3</v>
      </c>
      <c r="DA49" s="73" t="s">
        <v>299</v>
      </c>
    </row>
    <row r="50" spans="1:105" ht="12" customHeight="1" x14ac:dyDescent="0.25">
      <c r="A50" s="64" t="s">
        <v>79</v>
      </c>
      <c r="B50" s="231">
        <v>62.524340770778011</v>
      </c>
      <c r="C50" s="231">
        <v>53.354148841665378</v>
      </c>
      <c r="D50" s="231">
        <v>53.503120262265249</v>
      </c>
      <c r="E50" s="231">
        <v>50.82722167433819</v>
      </c>
      <c r="F50" s="231">
        <v>56.824083057697813</v>
      </c>
      <c r="G50" s="231">
        <v>40.048630798329683</v>
      </c>
      <c r="H50" s="231">
        <v>39.916312228511309</v>
      </c>
      <c r="I50" s="231">
        <v>32.747155111532038</v>
      </c>
      <c r="J50" s="231">
        <v>28.88408393965846</v>
      </c>
      <c r="K50" s="231">
        <v>26.434183478912299</v>
      </c>
      <c r="L50" s="231">
        <v>48.40313639703605</v>
      </c>
      <c r="M50" s="231">
        <v>68.426757970992611</v>
      </c>
      <c r="N50" s="231">
        <v>68.870711089374367</v>
      </c>
      <c r="O50" s="231">
        <v>55.913656304742538</v>
      </c>
      <c r="P50" s="231">
        <v>41.742549843486003</v>
      </c>
      <c r="Q50" s="231">
        <v>38.023991302070499</v>
      </c>
      <c r="R50" s="231">
        <v>40.307989507451069</v>
      </c>
      <c r="S50" s="231">
        <v>43.710859094750887</v>
      </c>
      <c r="T50" s="231">
        <v>39.300781611675284</v>
      </c>
      <c r="U50" s="231">
        <v>41.408512141179159</v>
      </c>
      <c r="V50" s="231">
        <v>36.490752811115648</v>
      </c>
      <c r="W50" s="231">
        <v>37.619219894209557</v>
      </c>
      <c r="DA50" s="73" t="s">
        <v>300</v>
      </c>
    </row>
    <row r="51" spans="1:105" ht="12" customHeight="1" x14ac:dyDescent="0.25">
      <c r="A51" s="61" t="s">
        <v>209</v>
      </c>
      <c r="B51" s="265">
        <v>28.263015839093669</v>
      </c>
      <c r="C51" s="265">
        <v>25.027516719166339</v>
      </c>
      <c r="D51" s="265">
        <v>33.583166489813053</v>
      </c>
      <c r="E51" s="265">
        <v>32.45252176411644</v>
      </c>
      <c r="F51" s="265">
        <v>33.053899195302847</v>
      </c>
      <c r="G51" s="265">
        <v>30.61756111833931</v>
      </c>
      <c r="H51" s="265">
        <v>28.787488096768271</v>
      </c>
      <c r="I51" s="265">
        <v>26.133914716138129</v>
      </c>
      <c r="J51" s="265">
        <v>25.798496721123001</v>
      </c>
      <c r="K51" s="265">
        <v>26.506568700242639</v>
      </c>
      <c r="L51" s="265">
        <v>19.079621643212189</v>
      </c>
      <c r="M51" s="265">
        <v>19.908660955068619</v>
      </c>
      <c r="N51" s="265">
        <v>18.266705958593001</v>
      </c>
      <c r="O51" s="265">
        <v>18.251518004616329</v>
      </c>
      <c r="P51" s="265">
        <v>18.873395084929999</v>
      </c>
      <c r="Q51" s="265">
        <v>18.680145756659449</v>
      </c>
      <c r="R51" s="265">
        <v>19.36816382839309</v>
      </c>
      <c r="S51" s="265">
        <v>18.838165554427011</v>
      </c>
      <c r="T51" s="265">
        <v>19.330216761370242</v>
      </c>
      <c r="U51" s="265">
        <v>18.328901990166148</v>
      </c>
      <c r="V51" s="265">
        <v>18.0312796672792</v>
      </c>
      <c r="W51" s="265">
        <v>19.370901820072149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45.160619122344372</v>
      </c>
      <c r="C54" s="225">
        <v>51.732030315878362</v>
      </c>
      <c r="D54" s="225">
        <v>44.561949373256383</v>
      </c>
      <c r="E54" s="225">
        <v>35.643476665684048</v>
      </c>
      <c r="F54" s="225">
        <v>40.143641850257758</v>
      </c>
      <c r="G54" s="225">
        <v>47.239926940057757</v>
      </c>
      <c r="H54" s="225">
        <v>44.368039456678943</v>
      </c>
      <c r="I54" s="225">
        <v>48.72375581796306</v>
      </c>
      <c r="J54" s="225">
        <v>48.459717623899827</v>
      </c>
      <c r="K54" s="225">
        <v>30.349645619156981</v>
      </c>
      <c r="L54" s="225">
        <v>29.160765249251519</v>
      </c>
      <c r="M54" s="225">
        <v>31.029585497177951</v>
      </c>
      <c r="N54" s="225">
        <v>25.741878076709721</v>
      </c>
      <c r="O54" s="225">
        <v>24.488434767817381</v>
      </c>
      <c r="P54" s="225">
        <v>21.830680795362969</v>
      </c>
      <c r="Q54" s="225">
        <v>22.047609690616682</v>
      </c>
      <c r="R54" s="225">
        <v>17.60322068699973</v>
      </c>
      <c r="S54" s="225">
        <v>16.689375704424851</v>
      </c>
      <c r="T54" s="225">
        <v>16.08008406018509</v>
      </c>
      <c r="U54" s="225">
        <v>15.06521270713862</v>
      </c>
      <c r="V54" s="225">
        <v>13.27790835639685</v>
      </c>
      <c r="W54" s="225">
        <v>14.654477992104191</v>
      </c>
      <c r="DA54" s="89" t="s">
        <v>302</v>
      </c>
    </row>
    <row r="55" spans="1:105" ht="12" customHeight="1" x14ac:dyDescent="0.25">
      <c r="A55" s="55" t="s">
        <v>92</v>
      </c>
      <c r="B55" s="261">
        <v>7.6302586446165638E-2</v>
      </c>
      <c r="C55" s="261">
        <v>8.5335672570491752E-2</v>
      </c>
      <c r="D55" s="261">
        <v>7.9514258144910005E-2</v>
      </c>
      <c r="E55" s="261">
        <v>6.4356509970969186E-2</v>
      </c>
      <c r="F55" s="261">
        <v>7.2814098278898134E-2</v>
      </c>
      <c r="G55" s="261">
        <v>8.4711657051656813E-2</v>
      </c>
      <c r="H55" s="261">
        <v>7.92171481981465E-2</v>
      </c>
      <c r="I55" s="261">
        <v>8.6992260121320983E-2</v>
      </c>
      <c r="J55" s="261">
        <v>8.7057441134004723E-2</v>
      </c>
      <c r="K55" s="261">
        <v>5.5541636557043063E-2</v>
      </c>
      <c r="L55" s="261">
        <v>5.4197513517097007E-2</v>
      </c>
      <c r="M55" s="261">
        <v>5.5743579961223387E-2</v>
      </c>
      <c r="N55" s="261">
        <v>4.4709746675460932E-2</v>
      </c>
      <c r="O55" s="261">
        <v>4.3716817538659282E-2</v>
      </c>
      <c r="P55" s="261">
        <v>3.9972492738753813E-2</v>
      </c>
      <c r="Q55" s="261">
        <v>4.0640938155994698E-2</v>
      </c>
      <c r="R55" s="261">
        <v>3.2599648745258128E-2</v>
      </c>
      <c r="S55" s="261">
        <v>3.0563368179698399E-2</v>
      </c>
      <c r="T55" s="261">
        <v>2.9674238579409071E-2</v>
      </c>
      <c r="U55" s="261">
        <v>2.7687796632803938E-2</v>
      </c>
      <c r="V55" s="261">
        <v>2.428118818216984E-2</v>
      </c>
      <c r="W55" s="261">
        <v>2.7105377566704399E-2</v>
      </c>
      <c r="DA55" s="67" t="s">
        <v>303</v>
      </c>
    </row>
    <row r="56" spans="1:105" ht="12" customHeight="1" x14ac:dyDescent="0.25">
      <c r="A56" s="202" t="s">
        <v>93</v>
      </c>
      <c r="B56" s="226">
        <v>1.4630693198744511E-2</v>
      </c>
      <c r="C56" s="226">
        <v>1.636274866210808E-2</v>
      </c>
      <c r="D56" s="226">
        <v>1.5246517451472459E-2</v>
      </c>
      <c r="E56" s="226">
        <v>1.234008434814346E-2</v>
      </c>
      <c r="F56" s="226">
        <v>1.396179057722262E-2</v>
      </c>
      <c r="G56" s="226">
        <v>1.6290317823669971E-2</v>
      </c>
      <c r="H56" s="226">
        <v>1.51895478953951E-2</v>
      </c>
      <c r="I56" s="226">
        <v>1.676209591491485E-2</v>
      </c>
      <c r="J56" s="226">
        <v>1.6692890388427851E-2</v>
      </c>
      <c r="K56" s="226">
        <v>1.0649870234682E-2</v>
      </c>
      <c r="L56" s="226">
        <v>1.0392140415356819E-2</v>
      </c>
      <c r="M56" s="226">
        <v>1.0688592015000119E-2</v>
      </c>
      <c r="N56" s="226">
        <v>8.5729018774976032E-3</v>
      </c>
      <c r="O56" s="226">
        <v>8.3825119805720424E-3</v>
      </c>
      <c r="P56" s="226">
        <v>7.6645537836697889E-3</v>
      </c>
      <c r="Q56" s="226">
        <v>7.7927253211662042E-3</v>
      </c>
      <c r="R56" s="226">
        <v>6.2508426174415262E-3</v>
      </c>
      <c r="S56" s="226">
        <v>5.860394565693111E-3</v>
      </c>
      <c r="T56" s="226">
        <v>5.6899077840302974E-3</v>
      </c>
      <c r="U56" s="226">
        <v>5.3090160733881989E-3</v>
      </c>
      <c r="V56" s="226">
        <v>4.6558135358222849E-3</v>
      </c>
      <c r="W56" s="226">
        <v>5.1973397192030934E-3</v>
      </c>
      <c r="DA56" s="174" t="s">
        <v>304</v>
      </c>
    </row>
    <row r="57" spans="1:105" ht="12" customHeight="1" x14ac:dyDescent="0.25">
      <c r="A57" s="202" t="s">
        <v>94</v>
      </c>
      <c r="B57" s="226">
        <v>2.02394561252216</v>
      </c>
      <c r="C57" s="226">
        <v>2.263550531311691</v>
      </c>
      <c r="D57" s="226">
        <v>2.1091360254070688</v>
      </c>
      <c r="E57" s="226">
        <v>1.707072879959068</v>
      </c>
      <c r="F57" s="226">
        <v>1.931412572040526</v>
      </c>
      <c r="G57" s="226">
        <v>2.2395869248431119</v>
      </c>
      <c r="H57" s="226">
        <v>2.1012551081119129</v>
      </c>
      <c r="I57" s="226">
        <v>2.2999783030095151</v>
      </c>
      <c r="J57" s="226">
        <v>2.3042601470922182</v>
      </c>
      <c r="K57" s="226">
        <v>1.473256109099782</v>
      </c>
      <c r="L57" s="226">
        <v>1.437602901835201</v>
      </c>
      <c r="M57" s="226">
        <v>1.4786127095232411</v>
      </c>
      <c r="N57" s="226">
        <v>1.185937460778222</v>
      </c>
      <c r="O57" s="226">
        <v>1.159599761578562</v>
      </c>
      <c r="P57" s="226">
        <v>1.0602805890106259</v>
      </c>
      <c r="Q57" s="226">
        <v>1.0780112745934769</v>
      </c>
      <c r="R57" s="226">
        <v>0.86471401718839636</v>
      </c>
      <c r="S57" s="226">
        <v>0.81070115460428782</v>
      </c>
      <c r="T57" s="226">
        <v>0.78711676464735225</v>
      </c>
      <c r="U57" s="226">
        <v>0.73442588417244203</v>
      </c>
      <c r="V57" s="226">
        <v>0.64406472410735904</v>
      </c>
      <c r="W57" s="226">
        <v>0.71897706954656959</v>
      </c>
      <c r="DA57" s="174" t="s">
        <v>305</v>
      </c>
    </row>
    <row r="58" spans="1:105" ht="12" customHeight="1" x14ac:dyDescent="0.25">
      <c r="A58" s="202" t="s">
        <v>95</v>
      </c>
      <c r="B58" s="226">
        <v>3.4896464625180451E-2</v>
      </c>
      <c r="C58" s="226">
        <v>3.9027684614900693E-2</v>
      </c>
      <c r="D58" s="226">
        <v>3.6365300650837352E-2</v>
      </c>
      <c r="E58" s="226">
        <v>2.9433008475885761E-2</v>
      </c>
      <c r="F58" s="226">
        <v>3.3301028486062159E-2</v>
      </c>
      <c r="G58" s="226">
        <v>3.8854925870185519E-2</v>
      </c>
      <c r="H58" s="226">
        <v>3.6229419454276088E-2</v>
      </c>
      <c r="I58" s="226">
        <v>3.9980189536672282E-2</v>
      </c>
      <c r="J58" s="226">
        <v>3.9815123659470528E-2</v>
      </c>
      <c r="K58" s="226">
        <v>2.54015865727561E-2</v>
      </c>
      <c r="L58" s="226">
        <v>2.478686111848253E-2</v>
      </c>
      <c r="M58" s="226">
        <v>2.549394400372261E-2</v>
      </c>
      <c r="N58" s="226">
        <v>2.0447696020917849E-2</v>
      </c>
      <c r="O58" s="226">
        <v>1.9993586689746549E-2</v>
      </c>
      <c r="P58" s="226">
        <v>1.8281145421228401E-2</v>
      </c>
      <c r="Q58" s="226">
        <v>1.8586854348580008E-2</v>
      </c>
      <c r="R58" s="226">
        <v>1.490922578404124E-2</v>
      </c>
      <c r="S58" s="226">
        <v>1.3977946832270299E-2</v>
      </c>
      <c r="T58" s="226">
        <v>1.3571309507261811E-2</v>
      </c>
      <c r="U58" s="226">
        <v>1.2662823906074641E-2</v>
      </c>
      <c r="V58" s="226">
        <v>1.1104834893824489E-2</v>
      </c>
      <c r="W58" s="226">
        <v>1.2396458540445609E-2</v>
      </c>
      <c r="DA58" s="174" t="s">
        <v>306</v>
      </c>
    </row>
    <row r="59" spans="1:105" ht="12" customHeight="1" x14ac:dyDescent="0.25">
      <c r="A59" s="56" t="s">
        <v>96</v>
      </c>
      <c r="B59" s="262">
        <v>8.6310787310220474E-2</v>
      </c>
      <c r="C59" s="262">
        <v>9.814682280024925E-2</v>
      </c>
      <c r="D59" s="262">
        <v>9.1553036005491598E-2</v>
      </c>
      <c r="E59" s="262">
        <v>7.5210936901530773E-2</v>
      </c>
      <c r="F59" s="262">
        <v>8.6455669632486548E-2</v>
      </c>
      <c r="G59" s="262">
        <v>0.1041734588606215</v>
      </c>
      <c r="H59" s="262">
        <v>0.1007820410945879</v>
      </c>
      <c r="I59" s="262">
        <v>0.1000738939013201</v>
      </c>
      <c r="J59" s="262">
        <v>0.1028562078911434</v>
      </c>
      <c r="K59" s="262">
        <v>6.9728049812634252E-2</v>
      </c>
      <c r="L59" s="262">
        <v>7.1563591001390092E-2</v>
      </c>
      <c r="M59" s="262">
        <v>8.3864573096204625E-2</v>
      </c>
      <c r="N59" s="262">
        <v>7.5923625290557711E-2</v>
      </c>
      <c r="O59" s="262">
        <v>8.2441242362402134E-2</v>
      </c>
      <c r="P59" s="262">
        <v>7.942426468013794E-2</v>
      </c>
      <c r="Q59" s="262">
        <v>8.765599237003141E-2</v>
      </c>
      <c r="R59" s="262">
        <v>7.7260669849713026E-2</v>
      </c>
      <c r="S59" s="262">
        <v>7.9019217241977233E-2</v>
      </c>
      <c r="T59" s="262">
        <v>8.5846812814253826E-2</v>
      </c>
      <c r="U59" s="262">
        <v>8.9391576613236934E-2</v>
      </c>
      <c r="V59" s="262">
        <v>9.3031687608854274E-2</v>
      </c>
      <c r="W59" s="262">
        <v>0.1082006188118169</v>
      </c>
      <c r="DA59" s="68" t="s">
        <v>307</v>
      </c>
    </row>
    <row r="60" spans="1:105" ht="12" customHeight="1" x14ac:dyDescent="0.25">
      <c r="A60" s="37" t="s">
        <v>160</v>
      </c>
      <c r="B60" s="228">
        <v>1.6087704036396649E-3</v>
      </c>
      <c r="C60" s="228">
        <v>1.2923977390189799E-3</v>
      </c>
      <c r="D60" s="228">
        <v>1.0168373419770121E-3</v>
      </c>
      <c r="E60" s="228">
        <v>2.4591407270791111E-4</v>
      </c>
      <c r="F60" s="228">
        <v>2.6495369255327738E-4</v>
      </c>
      <c r="G60" s="228">
        <v>3.1510876715436508E-4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3.8681569192221467E-2</v>
      </c>
      <c r="C61" s="228">
        <v>4.8467543532769712E-2</v>
      </c>
      <c r="D61" s="228">
        <v>3.7688280449283483E-2</v>
      </c>
      <c r="E61" s="228">
        <v>3.0403870978121521E-2</v>
      </c>
      <c r="F61" s="228">
        <v>3.5993483559108447E-2</v>
      </c>
      <c r="G61" s="228">
        <v>4.1627916836701431E-2</v>
      </c>
      <c r="H61" s="228">
        <v>3.8310874147065292E-2</v>
      </c>
      <c r="I61" s="228">
        <v>4.8017105021652247E-2</v>
      </c>
      <c r="J61" s="228">
        <v>4.5834700989914379E-2</v>
      </c>
      <c r="K61" s="228">
        <v>2.494309028344905E-2</v>
      </c>
      <c r="L61" s="228">
        <v>2.729703521036304E-2</v>
      </c>
      <c r="M61" s="228">
        <v>2.4558434338986111E-2</v>
      </c>
      <c r="N61" s="228">
        <v>1.7274464464640021E-2</v>
      </c>
      <c r="O61" s="228">
        <v>1.566891309221367E-2</v>
      </c>
      <c r="P61" s="228">
        <v>1.2680620762721801E-2</v>
      </c>
      <c r="Q61" s="228">
        <v>1.1810564822731269E-2</v>
      </c>
      <c r="R61" s="228">
        <v>8.4446465373956177E-3</v>
      </c>
      <c r="S61" s="228">
        <v>7.480232883358127E-3</v>
      </c>
      <c r="T61" s="228">
        <v>6.6020795791053802E-3</v>
      </c>
      <c r="U61" s="228">
        <v>5.1873374493098222E-3</v>
      </c>
      <c r="V61" s="228">
        <v>3.9237879526158783E-3</v>
      </c>
      <c r="W61" s="228">
        <v>4.5251207188386046E-3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1.6958273086105601E-3</v>
      </c>
      <c r="C63" s="228">
        <v>3.86154027602101E-3</v>
      </c>
      <c r="D63" s="228">
        <v>6.0354733920301509E-3</v>
      </c>
      <c r="E63" s="228">
        <v>7.1193523223211383E-3</v>
      </c>
      <c r="F63" s="228">
        <v>1.037845494356637E-2</v>
      </c>
      <c r="G63" s="228">
        <v>1.640888368509609E-2</v>
      </c>
      <c r="H63" s="228">
        <v>2.143044313043108E-2</v>
      </c>
      <c r="I63" s="228">
        <v>5.5217436314757362E-3</v>
      </c>
      <c r="J63" s="228">
        <v>1.09770076524293E-2</v>
      </c>
      <c r="K63" s="228">
        <v>1.4322496763720331E-2</v>
      </c>
      <c r="L63" s="228">
        <v>2.0904263141113991E-2</v>
      </c>
      <c r="M63" s="228">
        <v>3.6200150571854467E-2</v>
      </c>
      <c r="N63" s="228">
        <v>4.0732589006339699E-2</v>
      </c>
      <c r="O63" s="228">
        <v>5.1063153307007302E-2</v>
      </c>
      <c r="P63" s="228">
        <v>5.2169574791264661E-2</v>
      </c>
      <c r="Q63" s="228">
        <v>6.1847514555701977E-2</v>
      </c>
      <c r="R63" s="228">
        <v>5.8432582908549788E-2</v>
      </c>
      <c r="S63" s="228">
        <v>6.2549935313627708E-2</v>
      </c>
      <c r="T63" s="228">
        <v>7.1470092167437257E-2</v>
      </c>
      <c r="U63" s="228">
        <v>7.7348099856914654E-2</v>
      </c>
      <c r="V63" s="228">
        <v>8.3998104477406341E-2</v>
      </c>
      <c r="W63" s="228">
        <v>9.8561163316282382E-2</v>
      </c>
      <c r="DA63" s="69" t="s">
        <v>311</v>
      </c>
    </row>
    <row r="64" spans="1:105" ht="12" customHeight="1" x14ac:dyDescent="0.25">
      <c r="A64" s="37" t="s">
        <v>38</v>
      </c>
      <c r="B64" s="228">
        <v>4.4324620405748777E-2</v>
      </c>
      <c r="C64" s="228">
        <v>4.4525341252439551E-2</v>
      </c>
      <c r="D64" s="228">
        <v>4.6812444822200962E-2</v>
      </c>
      <c r="E64" s="228">
        <v>3.7441799528380212E-2</v>
      </c>
      <c r="F64" s="228">
        <v>3.9818777437258437E-2</v>
      </c>
      <c r="G64" s="228">
        <v>4.5821549571669638E-2</v>
      </c>
      <c r="H64" s="228">
        <v>4.1040723817091583E-2</v>
      </c>
      <c r="I64" s="228">
        <v>4.6535045248192138E-2</v>
      </c>
      <c r="J64" s="228">
        <v>4.6044499248799761E-2</v>
      </c>
      <c r="K64" s="228">
        <v>3.0462462765464871E-2</v>
      </c>
      <c r="L64" s="228">
        <v>2.3362292649913061E-2</v>
      </c>
      <c r="M64" s="228">
        <v>2.3105988185364041E-2</v>
      </c>
      <c r="N64" s="228">
        <v>1.7916571819577998E-2</v>
      </c>
      <c r="O64" s="228">
        <v>1.5709175963181159E-2</v>
      </c>
      <c r="P64" s="228">
        <v>1.4574069126151491E-2</v>
      </c>
      <c r="Q64" s="228">
        <v>1.3997912991598161E-2</v>
      </c>
      <c r="R64" s="228">
        <v>1.0383440403767621E-2</v>
      </c>
      <c r="S64" s="228">
        <v>8.989049044991395E-3</v>
      </c>
      <c r="T64" s="228">
        <v>7.7746410677111888E-3</v>
      </c>
      <c r="U64" s="228">
        <v>6.8561393070124509E-3</v>
      </c>
      <c r="V64" s="228">
        <v>5.1097951788320597E-3</v>
      </c>
      <c r="W64" s="228">
        <v>5.114334776695954E-3</v>
      </c>
      <c r="DA64" s="69" t="s">
        <v>312</v>
      </c>
    </row>
    <row r="65" spans="1:105" ht="12" customHeight="1" x14ac:dyDescent="0.25">
      <c r="A65" s="57" t="s">
        <v>222</v>
      </c>
      <c r="B65" s="263">
        <v>7.239196205750158</v>
      </c>
      <c r="C65" s="263">
        <v>9.1680182620614801</v>
      </c>
      <c r="D65" s="263">
        <v>6.2016366908508864</v>
      </c>
      <c r="E65" s="263">
        <v>4.7578174780843021</v>
      </c>
      <c r="F65" s="263">
        <v>5.2167833285221921</v>
      </c>
      <c r="G65" s="263">
        <v>6.6372629212540328</v>
      </c>
      <c r="H65" s="263">
        <v>6.3306644117793587</v>
      </c>
      <c r="I65" s="263">
        <v>6.9688034157470664</v>
      </c>
      <c r="J65" s="263">
        <v>6.9521572199221797</v>
      </c>
      <c r="K65" s="263">
        <v>4.0704862202765586</v>
      </c>
      <c r="L65" s="263">
        <v>3.0796628795334469</v>
      </c>
      <c r="M65" s="263">
        <v>3.2931878159856192</v>
      </c>
      <c r="N65" s="263">
        <v>2.9858602686260922</v>
      </c>
      <c r="O65" s="263">
        <v>2.8039204343776261</v>
      </c>
      <c r="P65" s="263">
        <v>2.447152222609204</v>
      </c>
      <c r="Q65" s="263">
        <v>2.4367480851929351</v>
      </c>
      <c r="R65" s="263">
        <v>1.885700770922089</v>
      </c>
      <c r="S65" s="263">
        <v>1.8072276538945651</v>
      </c>
      <c r="T65" s="263">
        <v>1.7702822468668391</v>
      </c>
      <c r="U65" s="263">
        <v>1.578113968994032</v>
      </c>
      <c r="V65" s="263">
        <v>1.488178326638995</v>
      </c>
      <c r="W65" s="263">
        <v>1.622298463557913</v>
      </c>
      <c r="DA65" s="70" t="s">
        <v>313</v>
      </c>
    </row>
    <row r="66" spans="1:105" ht="12" customHeight="1" x14ac:dyDescent="0.25">
      <c r="A66" s="18" t="s">
        <v>30</v>
      </c>
      <c r="B66" s="232">
        <v>3.187698662482449</v>
      </c>
      <c r="C66" s="232">
        <v>4.0718346480693368</v>
      </c>
      <c r="D66" s="232">
        <v>2.843363631799996</v>
      </c>
      <c r="E66" s="232">
        <v>1.702649754110976</v>
      </c>
      <c r="F66" s="232">
        <v>2.2684385246768941</v>
      </c>
      <c r="G66" s="232">
        <v>3.2435626163849398</v>
      </c>
      <c r="H66" s="232">
        <v>3.027181970706124</v>
      </c>
      <c r="I66" s="232">
        <v>3.542853343331676</v>
      </c>
      <c r="J66" s="232">
        <v>2.9272324479699758</v>
      </c>
      <c r="K66" s="232">
        <v>1.946770488337821</v>
      </c>
      <c r="L66" s="232">
        <v>0.45327404124146659</v>
      </c>
      <c r="M66" s="232">
        <v>0.51279639860657256</v>
      </c>
      <c r="N66" s="232">
        <v>0.66140762218847249</v>
      </c>
      <c r="O66" s="232">
        <v>0.74144553134580826</v>
      </c>
      <c r="P66" s="232">
        <v>0.34901917570668101</v>
      </c>
      <c r="Q66" s="232">
        <v>0.25853993490084942</v>
      </c>
      <c r="R66" s="232">
        <v>0.30774756786096369</v>
      </c>
      <c r="S66" s="232">
        <v>0.21558062103348721</v>
      </c>
      <c r="T66" s="232">
        <v>0.1807079638869222</v>
      </c>
      <c r="U66" s="232">
        <v>0.18752586427971299</v>
      </c>
      <c r="V66" s="232">
        <v>0.31991125578909829</v>
      </c>
      <c r="W66" s="232">
        <v>0.34217157609425192</v>
      </c>
      <c r="DA66" s="71" t="s">
        <v>314</v>
      </c>
    </row>
    <row r="67" spans="1:105" ht="12" customHeight="1" x14ac:dyDescent="0.25">
      <c r="A67" s="18" t="s">
        <v>70</v>
      </c>
      <c r="B67" s="232">
        <v>0.1135558746448163</v>
      </c>
      <c r="C67" s="232">
        <v>7.0256411264404406E-2</v>
      </c>
      <c r="D67" s="232">
        <v>0.1038520955883447</v>
      </c>
      <c r="E67" s="232">
        <v>0.1010118391666195</v>
      </c>
      <c r="F67" s="232">
        <v>0.1410819503539609</v>
      </c>
      <c r="G67" s="232">
        <v>0.1207948680269026</v>
      </c>
      <c r="H67" s="232">
        <v>5.1952805357592079E-2</v>
      </c>
      <c r="I67" s="232">
        <v>7.0369234801564678E-2</v>
      </c>
      <c r="J67" s="232">
        <v>4.6308062162513083E-2</v>
      </c>
      <c r="K67" s="232">
        <v>1.9798272375169481E-2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0.18137526638875939</v>
      </c>
      <c r="C68" s="232">
        <v>0.2033613382437926</v>
      </c>
      <c r="D68" s="232">
        <v>0.29121522715206177</v>
      </c>
      <c r="E68" s="232">
        <v>0.26219819676719303</v>
      </c>
      <c r="F68" s="232">
        <v>0.29548894058201808</v>
      </c>
      <c r="G68" s="232">
        <v>0.31556735627949561</v>
      </c>
      <c r="H68" s="232">
        <v>0.31098119215368708</v>
      </c>
      <c r="I68" s="232">
        <v>0.35604367024871181</v>
      </c>
      <c r="J68" s="232">
        <v>0.34876822869290891</v>
      </c>
      <c r="K68" s="232">
        <v>0.24547944920584161</v>
      </c>
      <c r="L68" s="232">
        <v>0.56552761410967922</v>
      </c>
      <c r="M68" s="232">
        <v>0.5281058766167549</v>
      </c>
      <c r="N68" s="232">
        <v>0.30997742186229649</v>
      </c>
      <c r="O68" s="232">
        <v>0.31780578324784953</v>
      </c>
      <c r="P68" s="232">
        <v>0.3095193141612948</v>
      </c>
      <c r="Q68" s="232">
        <v>0.33519677132833969</v>
      </c>
      <c r="R68" s="232">
        <v>0.26032423779177599</v>
      </c>
      <c r="S68" s="232">
        <v>0.26597521670470908</v>
      </c>
      <c r="T68" s="232">
        <v>0.24315622700016151</v>
      </c>
      <c r="U68" s="232">
        <v>0.2352206769466334</v>
      </c>
      <c r="V68" s="232">
        <v>0.1707372793028491</v>
      </c>
      <c r="W68" s="232">
        <v>0.20393336400975631</v>
      </c>
      <c r="DA68" s="71" t="s">
        <v>316</v>
      </c>
    </row>
    <row r="69" spans="1:105" ht="12" customHeight="1" x14ac:dyDescent="0.25">
      <c r="A69" s="18" t="s">
        <v>36</v>
      </c>
      <c r="B69" s="232">
        <v>3.7565664022341321</v>
      </c>
      <c r="C69" s="232">
        <v>4.8225658644839484</v>
      </c>
      <c r="D69" s="232">
        <v>2.9632057363104849</v>
      </c>
      <c r="E69" s="232">
        <v>2.6919576880395129</v>
      </c>
      <c r="F69" s="232">
        <v>2.5117739129093191</v>
      </c>
      <c r="G69" s="232">
        <v>2.9573380805626952</v>
      </c>
      <c r="H69" s="232">
        <v>2.9405484435619549</v>
      </c>
      <c r="I69" s="232">
        <v>2.999537167365113</v>
      </c>
      <c r="J69" s="232">
        <v>3.629848481096781</v>
      </c>
      <c r="K69" s="232">
        <v>1.8584380103577269</v>
      </c>
      <c r="L69" s="232">
        <v>2.0608612241823012</v>
      </c>
      <c r="M69" s="232">
        <v>2.2522855407622919</v>
      </c>
      <c r="N69" s="232">
        <v>2.0144752245753228</v>
      </c>
      <c r="O69" s="232">
        <v>1.744669119783969</v>
      </c>
      <c r="P69" s="232">
        <v>1.7886137327412279</v>
      </c>
      <c r="Q69" s="232">
        <v>1.8430113789637459</v>
      </c>
      <c r="R69" s="232">
        <v>1.3176289652693489</v>
      </c>
      <c r="S69" s="232">
        <v>1.325671816156369</v>
      </c>
      <c r="T69" s="232">
        <v>1.3464180559797549</v>
      </c>
      <c r="U69" s="232">
        <v>1.1553674277676851</v>
      </c>
      <c r="V69" s="232">
        <v>0.99752979154704768</v>
      </c>
      <c r="W69" s="232">
        <v>1.0761935234539051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15.01336847882912</v>
      </c>
      <c r="C71" s="263">
        <v>16.790726977432438</v>
      </c>
      <c r="D71" s="263">
        <v>15.64530001473185</v>
      </c>
      <c r="E71" s="263">
        <v>12.66284726648548</v>
      </c>
      <c r="F71" s="263">
        <v>14.326970274933711</v>
      </c>
      <c r="G71" s="263">
        <v>16.716401663386812</v>
      </c>
      <c r="H71" s="263">
        <v>15.586840382925891</v>
      </c>
      <c r="I71" s="263">
        <v>17.200519416926049</v>
      </c>
      <c r="J71" s="263">
        <v>17.129503774959769</v>
      </c>
      <c r="K71" s="263">
        <v>10.92842450545786</v>
      </c>
      <c r="L71" s="263">
        <v>10.66395359536844</v>
      </c>
      <c r="M71" s="263">
        <v>10.968159079081619</v>
      </c>
      <c r="N71" s="263">
        <v>8.7971316923494882</v>
      </c>
      <c r="O71" s="263">
        <v>8.6017620240527748</v>
      </c>
      <c r="P71" s="263">
        <v>7.8650251643519473</v>
      </c>
      <c r="Q71" s="263">
        <v>7.996549111631281</v>
      </c>
      <c r="R71" s="263">
        <v>6.414337464671287</v>
      </c>
      <c r="S71" s="263">
        <v>6.0136769906178129</v>
      </c>
      <c r="T71" s="263">
        <v>5.8387310164863093</v>
      </c>
      <c r="U71" s="263">
        <v>5.4478768358455687</v>
      </c>
      <c r="V71" s="263">
        <v>4.7775893617958198</v>
      </c>
      <c r="W71" s="263">
        <v>5.3332795141071063</v>
      </c>
      <c r="DA71" s="70" t="s">
        <v>318</v>
      </c>
    </row>
    <row r="72" spans="1:105" ht="12" customHeight="1" x14ac:dyDescent="0.25">
      <c r="A72" s="57" t="s">
        <v>181</v>
      </c>
      <c r="B72" s="263">
        <v>13.869259742205051</v>
      </c>
      <c r="C72" s="263">
        <v>15.670998899730749</v>
      </c>
      <c r="D72" s="263">
        <v>14.30328477136055</v>
      </c>
      <c r="E72" s="263">
        <v>11.50862830778386</v>
      </c>
      <c r="F72" s="263">
        <v>12.974063310085871</v>
      </c>
      <c r="G72" s="263">
        <v>15.29546303615969</v>
      </c>
      <c r="H72" s="263">
        <v>14.317328143181239</v>
      </c>
      <c r="I72" s="263">
        <v>15.828047930042359</v>
      </c>
      <c r="J72" s="263">
        <v>15.76800435361443</v>
      </c>
      <c r="K72" s="263">
        <v>9.9994106785359591</v>
      </c>
      <c r="L72" s="263">
        <v>9.622310406423086</v>
      </c>
      <c r="M72" s="263">
        <v>9.9451253263490162</v>
      </c>
      <c r="N72" s="263">
        <v>8.0385888119861395</v>
      </c>
      <c r="O72" s="263">
        <v>7.8277394048017914</v>
      </c>
      <c r="P72" s="263">
        <v>7.1431104716881961</v>
      </c>
      <c r="Q72" s="263">
        <v>7.2640938310860124</v>
      </c>
      <c r="R72" s="263">
        <v>5.7942552490515542</v>
      </c>
      <c r="S72" s="263">
        <v>5.4556916572949934</v>
      </c>
      <c r="T72" s="263">
        <v>5.2856774073259949</v>
      </c>
      <c r="U72" s="263">
        <v>4.9306323867102151</v>
      </c>
      <c r="V72" s="263">
        <v>4.3382036029841116</v>
      </c>
      <c r="W72" s="263">
        <v>4.8127326151923349</v>
      </c>
      <c r="DA72" s="70" t="s">
        <v>319</v>
      </c>
    </row>
    <row r="73" spans="1:105" ht="12" customHeight="1" x14ac:dyDescent="0.25">
      <c r="A73" s="60" t="s">
        <v>183</v>
      </c>
      <c r="B73" s="264">
        <v>8.2566341215042627</v>
      </c>
      <c r="C73" s="264">
        <v>9.4260706545288251</v>
      </c>
      <c r="D73" s="264">
        <v>7.5745610513687467</v>
      </c>
      <c r="E73" s="264">
        <v>6.1202315753977317</v>
      </c>
      <c r="F73" s="264">
        <v>7.4469384377038708</v>
      </c>
      <c r="G73" s="264">
        <v>8.5514091672654224</v>
      </c>
      <c r="H73" s="264">
        <v>7.4783808205043014</v>
      </c>
      <c r="I73" s="264">
        <v>8.7632066425723796</v>
      </c>
      <c r="J73" s="264">
        <v>8.3715151578032039</v>
      </c>
      <c r="K73" s="264">
        <v>4.7035466306577156</v>
      </c>
      <c r="L73" s="264">
        <v>5.1937461042838002</v>
      </c>
      <c r="M73" s="264">
        <v>5.1333404728644307</v>
      </c>
      <c r="N73" s="264">
        <v>3.9534406818016912</v>
      </c>
      <c r="O73" s="264">
        <v>3.9161371605258699</v>
      </c>
      <c r="P73" s="264">
        <v>3.330051506499295</v>
      </c>
      <c r="Q73" s="264">
        <v>3.3309368479937511</v>
      </c>
      <c r="R73" s="264">
        <v>2.6041399559220699</v>
      </c>
      <c r="S73" s="264">
        <v>2.4829758697641262</v>
      </c>
      <c r="T73" s="264">
        <v>2.432179747532937</v>
      </c>
      <c r="U73" s="264">
        <v>2.1282147962744311</v>
      </c>
      <c r="V73" s="264">
        <v>1.888294550932526</v>
      </c>
      <c r="W73" s="264">
        <v>2.2637421793975232</v>
      </c>
      <c r="DA73" s="72" t="s">
        <v>320</v>
      </c>
    </row>
    <row r="74" spans="1:105" ht="12" customHeight="1" x14ac:dyDescent="0.25">
      <c r="A74" s="59" t="s">
        <v>33</v>
      </c>
      <c r="B74" s="232">
        <v>5.2754353755066603E-2</v>
      </c>
      <c r="C74" s="232">
        <v>5.9196664862014733E-2</v>
      </c>
      <c r="D74" s="232">
        <v>4.7722497358831613E-2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0.2094877415793876</v>
      </c>
      <c r="C75" s="232">
        <v>0.18640599815783321</v>
      </c>
      <c r="D75" s="232">
        <v>0.15030255304535389</v>
      </c>
      <c r="E75" s="232">
        <v>3.6393994934031337E-2</v>
      </c>
      <c r="F75" s="232">
        <v>3.7820287746675008E-2</v>
      </c>
      <c r="G75" s="232">
        <v>4.7693066029315868E-2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3.0780411170006281</v>
      </c>
      <c r="C76" s="232">
        <v>2.357254732086862</v>
      </c>
      <c r="D76" s="232">
        <v>1.939083993505611</v>
      </c>
      <c r="E76" s="232">
        <v>1.6919676286302341</v>
      </c>
      <c r="F76" s="232">
        <v>2.3943255510184218</v>
      </c>
      <c r="G76" s="232">
        <v>2.354019681286148</v>
      </c>
      <c r="H76" s="232">
        <v>1.0705055625039239</v>
      </c>
      <c r="I76" s="232">
        <v>1.4461573243734249</v>
      </c>
      <c r="J76" s="232">
        <v>0.98125008585705875</v>
      </c>
      <c r="K76" s="232">
        <v>0.35103625275458461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4.9163509091691804</v>
      </c>
      <c r="C77" s="232">
        <v>6.8232132594221149</v>
      </c>
      <c r="D77" s="232">
        <v>5.4374520074589503</v>
      </c>
      <c r="E77" s="232">
        <v>4.391869951833467</v>
      </c>
      <c r="F77" s="232">
        <v>5.0147925989387732</v>
      </c>
      <c r="G77" s="232">
        <v>6.1496964199499597</v>
      </c>
      <c r="H77" s="232">
        <v>6.4078752580003773</v>
      </c>
      <c r="I77" s="232">
        <v>7.3170493181989542</v>
      </c>
      <c r="J77" s="232">
        <v>7.3902650719461436</v>
      </c>
      <c r="K77" s="232">
        <v>4.3525103779031307</v>
      </c>
      <c r="L77" s="232">
        <v>5.1937461042838002</v>
      </c>
      <c r="M77" s="232">
        <v>5.1333404728644307</v>
      </c>
      <c r="N77" s="232">
        <v>3.9534406818016912</v>
      </c>
      <c r="O77" s="232">
        <v>3.9161371605258699</v>
      </c>
      <c r="P77" s="232">
        <v>3.330051506499295</v>
      </c>
      <c r="Q77" s="232">
        <v>3.3309368479937511</v>
      </c>
      <c r="R77" s="232">
        <v>2.6041399559220699</v>
      </c>
      <c r="S77" s="232">
        <v>2.4829758697641262</v>
      </c>
      <c r="T77" s="232">
        <v>2.432179747532937</v>
      </c>
      <c r="U77" s="232">
        <v>2.1282147962744311</v>
      </c>
      <c r="V77" s="232">
        <v>1.888294550932526</v>
      </c>
      <c r="W77" s="232">
        <v>2.2637421793975232</v>
      </c>
      <c r="DA77" s="71" t="s">
        <v>324</v>
      </c>
    </row>
    <row r="78" spans="1:105" ht="12" customHeight="1" x14ac:dyDescent="0.25">
      <c r="A78" s="60" t="s">
        <v>189</v>
      </c>
      <c r="B78" s="264">
        <v>5.6126256207007827</v>
      </c>
      <c r="C78" s="264">
        <v>6.2449282452019226</v>
      </c>
      <c r="D78" s="264">
        <v>6.7287237199918044</v>
      </c>
      <c r="E78" s="264">
        <v>5.3883967323861279</v>
      </c>
      <c r="F78" s="264">
        <v>5.5271248723820019</v>
      </c>
      <c r="G78" s="264">
        <v>6.7440538688942659</v>
      </c>
      <c r="H78" s="264">
        <v>6.8389473226769368</v>
      </c>
      <c r="I78" s="264">
        <v>7.0648412874699771</v>
      </c>
      <c r="J78" s="264">
        <v>7.3964891958112302</v>
      </c>
      <c r="K78" s="264">
        <v>5.2958640478782444</v>
      </c>
      <c r="L78" s="264">
        <v>4.4285643021392849</v>
      </c>
      <c r="M78" s="264">
        <v>4.8117848534845864</v>
      </c>
      <c r="N78" s="264">
        <v>4.0851481301844483</v>
      </c>
      <c r="O78" s="264">
        <v>3.9116022442759211</v>
      </c>
      <c r="P78" s="264">
        <v>3.813058965188902</v>
      </c>
      <c r="Q78" s="264">
        <v>3.9331569830922621</v>
      </c>
      <c r="R78" s="264">
        <v>3.1901152931294852</v>
      </c>
      <c r="S78" s="264">
        <v>2.9727157875308672</v>
      </c>
      <c r="T78" s="264">
        <v>2.8534976597930579</v>
      </c>
      <c r="U78" s="264">
        <v>2.802417590435784</v>
      </c>
      <c r="V78" s="264">
        <v>2.4499090520515869</v>
      </c>
      <c r="W78" s="264">
        <v>2.5489904357948121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6.8027085514575774</v>
      </c>
      <c r="C79" s="263">
        <f t="shared" si="1"/>
        <v>7.5998627166942567</v>
      </c>
      <c r="D79" s="263">
        <f t="shared" si="1"/>
        <v>6.0799127586533075</v>
      </c>
      <c r="E79" s="263">
        <f t="shared" si="1"/>
        <v>4.8257701936748036</v>
      </c>
      <c r="F79" s="263">
        <f t="shared" si="1"/>
        <v>5.4878797777007886</v>
      </c>
      <c r="G79" s="263">
        <f t="shared" si="1"/>
        <v>6.1071820348079715</v>
      </c>
      <c r="H79" s="263">
        <f t="shared" si="1"/>
        <v>5.8005332540381307</v>
      </c>
      <c r="I79" s="263">
        <f t="shared" si="1"/>
        <v>6.1825983127638402</v>
      </c>
      <c r="J79" s="263">
        <f t="shared" si="1"/>
        <v>6.0593704652381826</v>
      </c>
      <c r="K79" s="263">
        <f t="shared" si="1"/>
        <v>3.7167469626097014</v>
      </c>
      <c r="L79" s="263">
        <f t="shared" si="1"/>
        <v>4.1962953600390183</v>
      </c>
      <c r="M79" s="263">
        <f t="shared" si="1"/>
        <v>5.1687098771623026</v>
      </c>
      <c r="N79" s="263">
        <f t="shared" si="1"/>
        <v>4.5847058731053529</v>
      </c>
      <c r="O79" s="263">
        <f t="shared" si="1"/>
        <v>3.9408789844352508</v>
      </c>
      <c r="P79" s="263">
        <f t="shared" si="1"/>
        <v>3.1697698910792096</v>
      </c>
      <c r="Q79" s="263">
        <f t="shared" si="1"/>
        <v>3.1175308779172055</v>
      </c>
      <c r="R79" s="263">
        <f t="shared" si="1"/>
        <v>2.5131927981699484</v>
      </c>
      <c r="S79" s="263">
        <f t="shared" si="1"/>
        <v>2.4726573211935543</v>
      </c>
      <c r="T79" s="263">
        <f t="shared" si="1"/>
        <v>2.2634943561736449</v>
      </c>
      <c r="U79" s="263">
        <f t="shared" si="1"/>
        <v>2.2391124181908584</v>
      </c>
      <c r="V79" s="263">
        <f t="shared" si="1"/>
        <v>1.8967988166498939</v>
      </c>
      <c r="W79" s="263">
        <f t="shared" si="1"/>
        <v>2.0142905350621008</v>
      </c>
      <c r="DA79" s="70"/>
    </row>
    <row r="80" spans="1:105" ht="12" customHeight="1" x14ac:dyDescent="0.25">
      <c r="A80" s="60" t="s">
        <v>192</v>
      </c>
      <c r="B80" s="264">
        <v>1.218021722237818</v>
      </c>
      <c r="C80" s="264">
        <v>1.513627146950594</v>
      </c>
      <c r="D80" s="264">
        <v>1.1918015514907001</v>
      </c>
      <c r="E80" s="264">
        <v>0.95105350805243782</v>
      </c>
      <c r="F80" s="264">
        <v>1.137817878228969</v>
      </c>
      <c r="G80" s="264">
        <v>1.3396830967223079</v>
      </c>
      <c r="H80" s="264">
        <v>1.257837122463185</v>
      </c>
      <c r="I80" s="264">
        <v>1.463838049076573</v>
      </c>
      <c r="J80" s="264">
        <v>1.4290594318373999</v>
      </c>
      <c r="K80" s="264">
        <v>0.81634402419974794</v>
      </c>
      <c r="L80" s="264">
        <v>0.93539419995024298</v>
      </c>
      <c r="M80" s="264">
        <v>0.92451513960738063</v>
      </c>
      <c r="N80" s="264">
        <v>0.7120150676126632</v>
      </c>
      <c r="O80" s="264">
        <v>0.70529669964886443</v>
      </c>
      <c r="P80" s="264">
        <v>0.5997426139382962</v>
      </c>
      <c r="Q80" s="264">
        <v>0.59990206403120805</v>
      </c>
      <c r="R80" s="264">
        <v>0.46900587008268613</v>
      </c>
      <c r="S80" s="264">
        <v>0.44718420588140151</v>
      </c>
      <c r="T80" s="264">
        <v>0.4380358191175916</v>
      </c>
      <c r="U80" s="264">
        <v>0.38329170057840251</v>
      </c>
      <c r="V80" s="264">
        <v>0.34008204006797499</v>
      </c>
      <c r="W80" s="264">
        <v>0.40770019601933533</v>
      </c>
      <c r="DA80" s="72" t="s">
        <v>326</v>
      </c>
    </row>
    <row r="81" spans="1:105" ht="12" customHeight="1" x14ac:dyDescent="0.25">
      <c r="A81" s="59" t="s">
        <v>33</v>
      </c>
      <c r="B81" s="232">
        <v>1.240799359216071E-2</v>
      </c>
      <c r="C81" s="232">
        <v>1.267562770443857E-2</v>
      </c>
      <c r="D81" s="232">
        <v>1.0092445734280491E-2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4.9272190257920033E-2</v>
      </c>
      <c r="C82" s="232">
        <v>3.9914631002111157E-2</v>
      </c>
      <c r="D82" s="232">
        <v>3.1786273650520183E-2</v>
      </c>
      <c r="E82" s="232">
        <v>7.816299337648866E-3</v>
      </c>
      <c r="F82" s="232">
        <v>8.5169001708659629E-3</v>
      </c>
      <c r="G82" s="232">
        <v>1.0309759380927361E-2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1.156341538387738</v>
      </c>
      <c r="C83" s="232">
        <v>1.4610368882440441</v>
      </c>
      <c r="D83" s="232">
        <v>1.149922832105899</v>
      </c>
      <c r="E83" s="232">
        <v>0.943237208714789</v>
      </c>
      <c r="F83" s="232">
        <v>1.1293009780581029</v>
      </c>
      <c r="G83" s="232">
        <v>1.3293733373413801</v>
      </c>
      <c r="H83" s="232">
        <v>1.257837122463185</v>
      </c>
      <c r="I83" s="232">
        <v>1.463838049076573</v>
      </c>
      <c r="J83" s="232">
        <v>1.4290594318373999</v>
      </c>
      <c r="K83" s="232">
        <v>0.81634402419974794</v>
      </c>
      <c r="L83" s="232">
        <v>0.93539419995024298</v>
      </c>
      <c r="M83" s="232">
        <v>0.92451513960738063</v>
      </c>
      <c r="N83" s="232">
        <v>0.7120150676126632</v>
      </c>
      <c r="O83" s="232">
        <v>0.70529669964886443</v>
      </c>
      <c r="P83" s="232">
        <v>0.5997426139382962</v>
      </c>
      <c r="Q83" s="232">
        <v>0.59990206403120805</v>
      </c>
      <c r="R83" s="232">
        <v>0.46900587008268613</v>
      </c>
      <c r="S83" s="232">
        <v>0.44718420588140151</v>
      </c>
      <c r="T83" s="232">
        <v>0.4380358191175916</v>
      </c>
      <c r="U83" s="232">
        <v>0.38329170057840251</v>
      </c>
      <c r="V83" s="232">
        <v>0.34008204006797499</v>
      </c>
      <c r="W83" s="232">
        <v>0.40770019601933533</v>
      </c>
      <c r="DA83" s="71" t="s">
        <v>329</v>
      </c>
    </row>
    <row r="84" spans="1:105" ht="12" customHeight="1" x14ac:dyDescent="0.25">
      <c r="A84" s="60" t="s">
        <v>197</v>
      </c>
      <c r="B84" s="264">
        <v>4.2645792403714387</v>
      </c>
      <c r="C84" s="264">
        <v>4.7490253457956122</v>
      </c>
      <c r="D84" s="264">
        <v>3.4651077441551181</v>
      </c>
      <c r="E84" s="264">
        <v>2.7174564868812849</v>
      </c>
      <c r="F84" s="264">
        <v>3.1053867905647929</v>
      </c>
      <c r="G84" s="264">
        <v>3.3096439828690341</v>
      </c>
      <c r="H84" s="264">
        <v>3.2002414996291821</v>
      </c>
      <c r="I84" s="264">
        <v>3.305378579684727</v>
      </c>
      <c r="J84" s="264">
        <v>3.200048039468149</v>
      </c>
      <c r="K84" s="264">
        <v>1.9071262789428109</v>
      </c>
      <c r="L84" s="264">
        <v>2.4633162802828319</v>
      </c>
      <c r="M84" s="264">
        <v>3.377591797598817</v>
      </c>
      <c r="N84" s="264">
        <v>3.1369552130731129</v>
      </c>
      <c r="O84" s="264">
        <v>2.531102324013911</v>
      </c>
      <c r="P84" s="264">
        <v>1.883294970922835</v>
      </c>
      <c r="Q84" s="264">
        <v>1.809266842467369</v>
      </c>
      <c r="R84" s="264">
        <v>1.469646840364323</v>
      </c>
      <c r="S84" s="264">
        <v>1.490086700588606</v>
      </c>
      <c r="T84" s="264">
        <v>1.3115433192250341</v>
      </c>
      <c r="U84" s="264">
        <v>1.3511050254514421</v>
      </c>
      <c r="V84" s="264">
        <v>1.11548790792303</v>
      </c>
      <c r="W84" s="264">
        <v>1.147516903126341</v>
      </c>
      <c r="DA84" s="72" t="s">
        <v>330</v>
      </c>
    </row>
    <row r="85" spans="1:105" ht="12" customHeight="1" x14ac:dyDescent="0.25">
      <c r="A85" s="64" t="s">
        <v>30</v>
      </c>
      <c r="B85" s="231">
        <v>0.53180983885298028</v>
      </c>
      <c r="C85" s="231">
        <v>0.77231612839179142</v>
      </c>
      <c r="D85" s="231">
        <v>0.49936314053254749</v>
      </c>
      <c r="E85" s="231">
        <v>0.29306635331247521</v>
      </c>
      <c r="F85" s="231">
        <v>0.37780981159686738</v>
      </c>
      <c r="G85" s="231">
        <v>0.64102909136519159</v>
      </c>
      <c r="H85" s="231">
        <v>0.59211867167041865</v>
      </c>
      <c r="I85" s="231">
        <v>0.73490166460691397</v>
      </c>
      <c r="J85" s="231">
        <v>0.62682696460209597</v>
      </c>
      <c r="K85" s="231">
        <v>0.40897552531431558</v>
      </c>
      <c r="L85" s="231">
        <v>5.316361492146901E-2</v>
      </c>
      <c r="M85" s="231">
        <v>4.5083728441128387E-2</v>
      </c>
      <c r="N85" s="231">
        <v>5.6825014276068862E-2</v>
      </c>
      <c r="O85" s="231">
        <v>7.6685232509044632E-2</v>
      </c>
      <c r="P85" s="231">
        <v>4.2649927389446132E-2</v>
      </c>
      <c r="Q85" s="231">
        <v>3.2710236384879438E-2</v>
      </c>
      <c r="R85" s="231">
        <v>3.7249465818443447E-2</v>
      </c>
      <c r="S85" s="231">
        <v>2.4074043936110401E-2</v>
      </c>
      <c r="T85" s="231">
        <v>2.2913876917974359E-2</v>
      </c>
      <c r="U85" s="231">
        <v>2.015201684402838E-2</v>
      </c>
      <c r="V85" s="231">
        <v>4.0424557642985387E-2</v>
      </c>
      <c r="W85" s="231">
        <v>4.6366516524207639E-2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3.2792917123523131E-4</v>
      </c>
      <c r="C87" s="231">
        <v>3.3797852217418742E-4</v>
      </c>
      <c r="D87" s="231">
        <v>4.5334969798028639E-4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1.326971886943676E-3</v>
      </c>
      <c r="C88" s="231">
        <v>1.084508872522916E-3</v>
      </c>
      <c r="D88" s="231">
        <v>1.4549828986860369E-3</v>
      </c>
      <c r="E88" s="231">
        <v>3.848924652660792E-4</v>
      </c>
      <c r="F88" s="231">
        <v>3.8198658508257263E-4</v>
      </c>
      <c r="G88" s="231">
        <v>4.9778052290309785E-4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1.8902311418322579E-2</v>
      </c>
      <c r="C89" s="231">
        <v>1.329588139828889E-2</v>
      </c>
      <c r="D89" s="231">
        <v>1.8198078849269279E-2</v>
      </c>
      <c r="E89" s="231">
        <v>1.7347588770357879E-2</v>
      </c>
      <c r="F89" s="231">
        <v>2.3444656412521921E-2</v>
      </c>
      <c r="G89" s="231">
        <v>2.3819362628369319E-2</v>
      </c>
      <c r="H89" s="231">
        <v>1.013924065837679E-2</v>
      </c>
      <c r="I89" s="231">
        <v>1.4564148020739159E-2</v>
      </c>
      <c r="J89" s="231">
        <v>9.8940310086430665E-3</v>
      </c>
      <c r="K89" s="231">
        <v>4.1498849752661486E-3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3.0487374476491379E-2</v>
      </c>
      <c r="C91" s="231">
        <v>3.8862990487511559E-2</v>
      </c>
      <c r="D91" s="231">
        <v>5.1530103229160441E-2</v>
      </c>
      <c r="E91" s="231">
        <v>4.5470862829819492E-2</v>
      </c>
      <c r="F91" s="231">
        <v>4.9584998364084913E-2</v>
      </c>
      <c r="G91" s="231">
        <v>6.2836267333359883E-2</v>
      </c>
      <c r="H91" s="231">
        <v>6.1286836770976849E-2</v>
      </c>
      <c r="I91" s="231">
        <v>7.4411863312999829E-2</v>
      </c>
      <c r="J91" s="231">
        <v>7.5247180203582009E-2</v>
      </c>
      <c r="K91" s="231">
        <v>5.1958973117739997E-2</v>
      </c>
      <c r="L91" s="231">
        <v>6.6829825311523816E-2</v>
      </c>
      <c r="M91" s="231">
        <v>4.6779837975641787E-2</v>
      </c>
      <c r="N91" s="231">
        <v>2.6832631979826209E-2</v>
      </c>
      <c r="O91" s="231">
        <v>3.3117468884818507E-2</v>
      </c>
      <c r="P91" s="231">
        <v>3.810830358908409E-2</v>
      </c>
      <c r="Q91" s="231">
        <v>4.272860641414819E-2</v>
      </c>
      <c r="R91" s="231">
        <v>3.174701370716717E-2</v>
      </c>
      <c r="S91" s="231">
        <v>2.99256337086709E-2</v>
      </c>
      <c r="T91" s="231">
        <v>3.106486950781899E-2</v>
      </c>
      <c r="U91" s="231">
        <v>2.5468049868984009E-2</v>
      </c>
      <c r="V91" s="231">
        <v>2.173736844155312E-2</v>
      </c>
      <c r="W91" s="231">
        <v>2.7842721050075039E-2</v>
      </c>
      <c r="DA91" s="73" t="s">
        <v>337</v>
      </c>
    </row>
    <row r="92" spans="1:105" ht="12" customHeight="1" x14ac:dyDescent="0.25">
      <c r="A92" s="64" t="s">
        <v>36</v>
      </c>
      <c r="B92" s="231">
        <v>0.67450178376136027</v>
      </c>
      <c r="C92" s="231">
        <v>0.98445544077948555</v>
      </c>
      <c r="D92" s="231">
        <v>0.56009127720624197</v>
      </c>
      <c r="E92" s="231">
        <v>0.49867982072813549</v>
      </c>
      <c r="F92" s="231">
        <v>0.4502354516734054</v>
      </c>
      <c r="G92" s="231">
        <v>0.62902709585768202</v>
      </c>
      <c r="H92" s="231">
        <v>0.61902970749571895</v>
      </c>
      <c r="I92" s="231">
        <v>0.66964283853317519</v>
      </c>
      <c r="J92" s="231">
        <v>0.8365499580071617</v>
      </c>
      <c r="K92" s="231">
        <v>0.42018792637257479</v>
      </c>
      <c r="L92" s="231">
        <v>0.26014490738581048</v>
      </c>
      <c r="M92" s="231">
        <v>0.21311363288313881</v>
      </c>
      <c r="N92" s="231">
        <v>0.186270986002816</v>
      </c>
      <c r="O92" s="231">
        <v>0.19420414087516799</v>
      </c>
      <c r="P92" s="231">
        <v>0.23523313333565901</v>
      </c>
      <c r="Q92" s="231">
        <v>0.25095565650689527</v>
      </c>
      <c r="R92" s="231">
        <v>0.1716451268496442</v>
      </c>
      <c r="S92" s="231">
        <v>0.15932659627672671</v>
      </c>
      <c r="T92" s="231">
        <v>0.1837444099419899</v>
      </c>
      <c r="U92" s="231">
        <v>0.13362582096055001</v>
      </c>
      <c r="V92" s="231">
        <v>0.13566085674334219</v>
      </c>
      <c r="W92" s="231">
        <v>0.15695090990379659</v>
      </c>
      <c r="DA92" s="73" t="s">
        <v>338</v>
      </c>
    </row>
    <row r="93" spans="1:105" ht="12" customHeight="1" x14ac:dyDescent="0.25">
      <c r="A93" s="64" t="s">
        <v>73</v>
      </c>
      <c r="B93" s="231">
        <v>6.2719516539337002E-3</v>
      </c>
      <c r="C93" s="231">
        <v>9.3370655452807184E-3</v>
      </c>
      <c r="D93" s="231">
        <v>4.4112552568229876E-3</v>
      </c>
      <c r="E93" s="231">
        <v>0</v>
      </c>
      <c r="F93" s="231">
        <v>5.1350350252466776E-3</v>
      </c>
      <c r="G93" s="231">
        <v>4.4562092194502419E-3</v>
      </c>
      <c r="H93" s="231">
        <v>4.8861457795368489E-3</v>
      </c>
      <c r="I93" s="231">
        <v>6.1952690120095086E-3</v>
      </c>
      <c r="J93" s="231">
        <v>8.648855477280731E-3</v>
      </c>
      <c r="K93" s="231">
        <v>3.9622356829726304E-3</v>
      </c>
      <c r="L93" s="231">
        <v>3.9618475737885628E-3</v>
      </c>
      <c r="M93" s="231">
        <v>1.189855650843779E-2</v>
      </c>
      <c r="N93" s="231">
        <v>1.656583961514297E-2</v>
      </c>
      <c r="O93" s="231">
        <v>9.3764991999718619E-3</v>
      </c>
      <c r="P93" s="231">
        <v>6.5462515377570259E-3</v>
      </c>
      <c r="Q93" s="231">
        <v>1.2017967025257849E-3</v>
      </c>
      <c r="R93" s="231">
        <v>3.1617311261023548E-4</v>
      </c>
      <c r="S93" s="231">
        <v>2.1272404809593161E-4</v>
      </c>
      <c r="T93" s="231">
        <v>1.400471578087454E-4</v>
      </c>
      <c r="U93" s="231">
        <v>1.523299227878671E-4</v>
      </c>
      <c r="V93" s="231">
        <v>9.5218118099278399E-5</v>
      </c>
      <c r="W93" s="231">
        <v>2.1837633668634959E-4</v>
      </c>
      <c r="DA93" s="73" t="s">
        <v>339</v>
      </c>
    </row>
    <row r="94" spans="1:105" ht="12" customHeight="1" x14ac:dyDescent="0.25">
      <c r="A94" s="64" t="s">
        <v>79</v>
      </c>
      <c r="B94" s="231">
        <v>3.000951079150171</v>
      </c>
      <c r="C94" s="231">
        <v>2.929335351798557</v>
      </c>
      <c r="D94" s="231">
        <v>2.3296055564844091</v>
      </c>
      <c r="E94" s="231">
        <v>1.8625069687752309</v>
      </c>
      <c r="F94" s="231">
        <v>2.1987948509075839</v>
      </c>
      <c r="G94" s="231">
        <v>1.947978175942078</v>
      </c>
      <c r="H94" s="231">
        <v>1.912780897254154</v>
      </c>
      <c r="I94" s="231">
        <v>1.8056627961988889</v>
      </c>
      <c r="J94" s="231">
        <v>1.642881050169386</v>
      </c>
      <c r="K94" s="231">
        <v>1.017891733479942</v>
      </c>
      <c r="L94" s="231">
        <v>2.0792160850902399</v>
      </c>
      <c r="M94" s="231">
        <v>3.06071604179047</v>
      </c>
      <c r="N94" s="231">
        <v>2.8504607411992589</v>
      </c>
      <c r="O94" s="231">
        <v>2.2177189825449082</v>
      </c>
      <c r="P94" s="231">
        <v>1.560757355070888</v>
      </c>
      <c r="Q94" s="231">
        <v>1.4816705464589199</v>
      </c>
      <c r="R94" s="231">
        <v>1.228689060876458</v>
      </c>
      <c r="S94" s="231">
        <v>1.276547702619002</v>
      </c>
      <c r="T94" s="231">
        <v>1.073680115699442</v>
      </c>
      <c r="U94" s="231">
        <v>1.1717068078550921</v>
      </c>
      <c r="V94" s="231">
        <v>0.91756990697705021</v>
      </c>
      <c r="W94" s="231">
        <v>0.91613837931157582</v>
      </c>
      <c r="DA94" s="73" t="s">
        <v>340</v>
      </c>
    </row>
    <row r="95" spans="1:105" ht="12" customHeight="1" x14ac:dyDescent="0.25">
      <c r="A95" s="61" t="s">
        <v>209</v>
      </c>
      <c r="B95" s="265">
        <v>1.3201075888483209</v>
      </c>
      <c r="C95" s="265">
        <v>1.337210223948051</v>
      </c>
      <c r="D95" s="265">
        <v>1.4230034630074899</v>
      </c>
      <c r="E95" s="265">
        <v>1.1572601987410811</v>
      </c>
      <c r="F95" s="265">
        <v>1.244675108907026</v>
      </c>
      <c r="G95" s="265">
        <v>1.45785495521663</v>
      </c>
      <c r="H95" s="265">
        <v>1.3424546319457631</v>
      </c>
      <c r="I95" s="265">
        <v>1.4133816840025399</v>
      </c>
      <c r="J95" s="265">
        <v>1.4302629939326339</v>
      </c>
      <c r="K95" s="265">
        <v>0.9932766594671425</v>
      </c>
      <c r="L95" s="265">
        <v>0.79758487980594361</v>
      </c>
      <c r="M95" s="265">
        <v>0.8666029399561056</v>
      </c>
      <c r="N95" s="265">
        <v>0.73573559241957731</v>
      </c>
      <c r="O95" s="265">
        <v>0.70447996077247543</v>
      </c>
      <c r="P95" s="265">
        <v>0.68673230621807824</v>
      </c>
      <c r="Q95" s="265">
        <v>0.70836197141862878</v>
      </c>
      <c r="R95" s="265">
        <v>0.5745400877229393</v>
      </c>
      <c r="S95" s="265">
        <v>0.53538641472354687</v>
      </c>
      <c r="T95" s="265">
        <v>0.51391521783101923</v>
      </c>
      <c r="U95" s="265">
        <v>0.50471569216101386</v>
      </c>
      <c r="V95" s="265">
        <v>0.44122886865888888</v>
      </c>
      <c r="W95" s="265">
        <v>0.45907343591642452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1.0000000000000004</v>
      </c>
      <c r="C100" s="234">
        <f t="shared" si="2"/>
        <v>1</v>
      </c>
      <c r="D100" s="234">
        <f t="shared" si="2"/>
        <v>1.0000000000000004</v>
      </c>
      <c r="E100" s="234">
        <f t="shared" si="2"/>
        <v>0.99999999999999989</v>
      </c>
      <c r="F100" s="234">
        <f t="shared" si="2"/>
        <v>0.99999999999999956</v>
      </c>
      <c r="G100" s="234">
        <f t="shared" si="2"/>
        <v>0.99999999999999978</v>
      </c>
      <c r="H100" s="234">
        <f t="shared" si="2"/>
        <v>1</v>
      </c>
      <c r="I100" s="234">
        <f t="shared" si="2"/>
        <v>1</v>
      </c>
      <c r="J100" s="234">
        <f t="shared" si="2"/>
        <v>1</v>
      </c>
      <c r="K100" s="234">
        <f t="shared" si="2"/>
        <v>1</v>
      </c>
      <c r="L100" s="234">
        <f t="shared" si="2"/>
        <v>0.99999999999999989</v>
      </c>
      <c r="M100" s="234">
        <f t="shared" si="2"/>
        <v>1</v>
      </c>
      <c r="N100" s="234">
        <f t="shared" si="2"/>
        <v>1</v>
      </c>
      <c r="O100" s="234">
        <f t="shared" si="2"/>
        <v>0.99999999999999967</v>
      </c>
      <c r="P100" s="234">
        <f t="shared" si="2"/>
        <v>1</v>
      </c>
      <c r="Q100" s="234">
        <f t="shared" si="2"/>
        <v>0.99999999999999989</v>
      </c>
      <c r="R100" s="234">
        <f t="shared" si="2"/>
        <v>1</v>
      </c>
      <c r="S100" s="234">
        <f t="shared" si="2"/>
        <v>1</v>
      </c>
      <c r="T100" s="234">
        <f t="shared" si="2"/>
        <v>0.99999999999999978</v>
      </c>
      <c r="U100" s="234">
        <f t="shared" si="2"/>
        <v>1</v>
      </c>
      <c r="V100" s="234">
        <f t="shared" si="2"/>
        <v>1.0000000000000002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1.257307583881486E-3</v>
      </c>
      <c r="C101" s="268">
        <f t="shared" si="3"/>
        <v>1.1355963181149131E-3</v>
      </c>
      <c r="D101" s="268">
        <f t="shared" si="3"/>
        <v>1.4374638919867797E-3</v>
      </c>
      <c r="E101" s="268">
        <f t="shared" si="3"/>
        <v>1.4899301522180218E-3</v>
      </c>
      <c r="F101" s="268">
        <f t="shared" si="3"/>
        <v>1.5643350323797747E-3</v>
      </c>
      <c r="G101" s="268">
        <f t="shared" si="3"/>
        <v>1.4681111397833091E-3</v>
      </c>
      <c r="H101" s="268">
        <f t="shared" si="3"/>
        <v>1.4403289933241966E-3</v>
      </c>
      <c r="I101" s="268">
        <f t="shared" si="3"/>
        <v>1.454348320907185E-3</v>
      </c>
      <c r="J101" s="268">
        <f t="shared" si="3"/>
        <v>1.4792132789082945E-3</v>
      </c>
      <c r="K101" s="268">
        <f t="shared" si="3"/>
        <v>1.5357535925223831E-3</v>
      </c>
      <c r="L101" s="268">
        <f t="shared" si="3"/>
        <v>1.7039191692385213E-3</v>
      </c>
      <c r="M101" s="268">
        <f t="shared" si="3"/>
        <v>1.6134493094878573E-3</v>
      </c>
      <c r="N101" s="268">
        <f t="shared" si="3"/>
        <v>1.485108888040801E-3</v>
      </c>
      <c r="O101" s="268">
        <f t="shared" si="3"/>
        <v>1.5709419191348693E-3</v>
      </c>
      <c r="P101" s="268">
        <f t="shared" si="3"/>
        <v>1.6375221870112801E-3</v>
      </c>
      <c r="Q101" s="268">
        <f t="shared" si="3"/>
        <v>1.6488660107156457E-3</v>
      </c>
      <c r="R101" s="268">
        <f t="shared" si="3"/>
        <v>1.7198031214085408E-3</v>
      </c>
      <c r="S101" s="268">
        <f t="shared" si="3"/>
        <v>1.6127794916629195E-3</v>
      </c>
      <c r="T101" s="268">
        <f t="shared" si="3"/>
        <v>1.6491319177956013E-3</v>
      </c>
      <c r="U101" s="268">
        <f t="shared" si="3"/>
        <v>1.686103053771726E-3</v>
      </c>
      <c r="V101" s="268">
        <f t="shared" si="3"/>
        <v>1.6334572067930339E-3</v>
      </c>
      <c r="W101" s="268">
        <f t="shared" si="3"/>
        <v>1.6901744588324664E-3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1.7391377334219086E-4</v>
      </c>
      <c r="C102" s="269">
        <f t="shared" si="4"/>
        <v>1.5707838178082579E-4</v>
      </c>
      <c r="D102" s="269">
        <f t="shared" si="4"/>
        <v>1.9883342207067855E-4</v>
      </c>
      <c r="E102" s="269">
        <f t="shared" si="4"/>
        <v>2.0609067988646278E-4</v>
      </c>
      <c r="F102" s="269">
        <f t="shared" si="4"/>
        <v>2.1638253975424162E-4</v>
      </c>
      <c r="G102" s="269">
        <f t="shared" si="4"/>
        <v>2.0307262222756699E-4</v>
      </c>
      <c r="H102" s="269">
        <f t="shared" si="4"/>
        <v>1.9922972969737692E-4</v>
      </c>
      <c r="I102" s="269">
        <f t="shared" si="4"/>
        <v>2.0116891640947076E-4</v>
      </c>
      <c r="J102" s="269">
        <f t="shared" si="4"/>
        <v>2.0460829649864357E-4</v>
      </c>
      <c r="K102" s="269">
        <f t="shared" si="4"/>
        <v>2.124290870614594E-4</v>
      </c>
      <c r="L102" s="269">
        <f t="shared" si="4"/>
        <v>2.3569014932490448E-4</v>
      </c>
      <c r="M102" s="269">
        <f t="shared" si="4"/>
        <v>2.2317614329751421E-4</v>
      </c>
      <c r="N102" s="269">
        <f t="shared" si="4"/>
        <v>2.0542379116639996E-4</v>
      </c>
      <c r="O102" s="269">
        <f t="shared" si="4"/>
        <v>2.1729642003330267E-4</v>
      </c>
      <c r="P102" s="269">
        <f t="shared" si="4"/>
        <v>2.265059609324148E-4</v>
      </c>
      <c r="Q102" s="269">
        <f t="shared" si="4"/>
        <v>2.2807506558894148E-4</v>
      </c>
      <c r="R102" s="269">
        <f t="shared" si="4"/>
        <v>2.3788725534167328E-4</v>
      </c>
      <c r="S102" s="269">
        <f t="shared" si="4"/>
        <v>2.2308349250396118E-4</v>
      </c>
      <c r="T102" s="269">
        <f t="shared" si="4"/>
        <v>2.281118464882427E-4</v>
      </c>
      <c r="U102" s="269">
        <f t="shared" si="4"/>
        <v>2.3322578188860477E-4</v>
      </c>
      <c r="V102" s="269">
        <f t="shared" si="4"/>
        <v>2.2594368320707556E-4</v>
      </c>
      <c r="W102" s="269">
        <f t="shared" si="4"/>
        <v>2.3378894831342802E-4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2.4015662837874673E-2</v>
      </c>
      <c r="C103" s="269">
        <f t="shared" si="5"/>
        <v>2.1690872341346114E-2</v>
      </c>
      <c r="D103" s="269">
        <f t="shared" si="5"/>
        <v>2.7456804217310459E-2</v>
      </c>
      <c r="E103" s="269">
        <f t="shared" si="5"/>
        <v>2.8458955188346419E-2</v>
      </c>
      <c r="F103" s="269">
        <f t="shared" si="5"/>
        <v>2.9880152784197041E-2</v>
      </c>
      <c r="G103" s="269">
        <f t="shared" si="5"/>
        <v>2.8042193170201419E-2</v>
      </c>
      <c r="H103" s="269">
        <f t="shared" si="5"/>
        <v>2.7511530132112747E-2</v>
      </c>
      <c r="I103" s="269">
        <f t="shared" si="5"/>
        <v>2.7779311420289964E-2</v>
      </c>
      <c r="J103" s="269">
        <f t="shared" si="5"/>
        <v>2.8254253634500643E-2</v>
      </c>
      <c r="K103" s="269">
        <f t="shared" si="5"/>
        <v>2.9334222550548805E-2</v>
      </c>
      <c r="L103" s="269">
        <f t="shared" si="5"/>
        <v>3.2546330584514331E-2</v>
      </c>
      <c r="M103" s="269">
        <f t="shared" si="5"/>
        <v>3.0818277977009728E-2</v>
      </c>
      <c r="N103" s="269">
        <f t="shared" si="5"/>
        <v>2.8366864870577872E-2</v>
      </c>
      <c r="O103" s="269">
        <f t="shared" si="5"/>
        <v>3.0006350038355445E-2</v>
      </c>
      <c r="P103" s="269">
        <f t="shared" si="5"/>
        <v>3.1278090768685728E-2</v>
      </c>
      <c r="Q103" s="269">
        <f t="shared" si="5"/>
        <v>3.1494767617587981E-2</v>
      </c>
      <c r="R103" s="269">
        <f t="shared" si="5"/>
        <v>3.2849727815819102E-2</v>
      </c>
      <c r="S103" s="269">
        <f t="shared" si="5"/>
        <v>3.080548387694006E-2</v>
      </c>
      <c r="T103" s="269">
        <f t="shared" si="5"/>
        <v>3.1499846672912453E-2</v>
      </c>
      <c r="U103" s="269">
        <f t="shared" si="5"/>
        <v>3.2206027362282674E-2</v>
      </c>
      <c r="V103" s="269">
        <f t="shared" si="5"/>
        <v>3.1200446128968662E-2</v>
      </c>
      <c r="W103" s="269">
        <f t="shared" si="5"/>
        <v>3.2283794722051007E-2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4.1483596454980343E-4</v>
      </c>
      <c r="C104" s="269">
        <f t="shared" si="6"/>
        <v>3.7467855917173098E-4</v>
      </c>
      <c r="D104" s="269">
        <f t="shared" si="6"/>
        <v>4.742767225637432E-4</v>
      </c>
      <c r="E104" s="269">
        <f t="shared" si="6"/>
        <v>4.9158743630505158E-4</v>
      </c>
      <c r="F104" s="269">
        <f t="shared" si="6"/>
        <v>5.1613657656699634E-4</v>
      </c>
      <c r="G104" s="269">
        <f t="shared" si="6"/>
        <v>4.8438847307209651E-4</v>
      </c>
      <c r="H104" s="269">
        <f t="shared" si="6"/>
        <v>4.7522203387187316E-4</v>
      </c>
      <c r="I104" s="269">
        <f t="shared" si="6"/>
        <v>4.7984756970318869E-4</v>
      </c>
      <c r="J104" s="269">
        <f t="shared" si="6"/>
        <v>4.8805151197484596E-4</v>
      </c>
      <c r="K104" s="269">
        <f t="shared" si="6"/>
        <v>5.0670641856631019E-4</v>
      </c>
      <c r="L104" s="269">
        <f t="shared" si="6"/>
        <v>5.6219095561630588E-4</v>
      </c>
      <c r="M104" s="269">
        <f t="shared" si="6"/>
        <v>5.3234133726238586E-4</v>
      </c>
      <c r="N104" s="269">
        <f t="shared" si="6"/>
        <v>4.8999670878463659E-4</v>
      </c>
      <c r="O104" s="269">
        <f t="shared" si="6"/>
        <v>5.1831645225919548E-4</v>
      </c>
      <c r="P104" s="269">
        <f t="shared" si="6"/>
        <v>5.4028394056402913E-4</v>
      </c>
      <c r="Q104" s="269">
        <f t="shared" si="6"/>
        <v>5.4402672085773871E-4</v>
      </c>
      <c r="R104" s="269">
        <f t="shared" si="6"/>
        <v>5.6743170553604394E-4</v>
      </c>
      <c r="S104" s="269">
        <f t="shared" si="6"/>
        <v>5.3212033762232731E-4</v>
      </c>
      <c r="T104" s="269">
        <f t="shared" si="6"/>
        <v>5.4411445421861904E-4</v>
      </c>
      <c r="U104" s="269">
        <f t="shared" si="6"/>
        <v>5.5631270789160677E-4</v>
      </c>
      <c r="V104" s="269">
        <f t="shared" si="6"/>
        <v>5.3894274131308182E-4</v>
      </c>
      <c r="W104" s="269">
        <f t="shared" si="6"/>
        <v>5.5765602695457693E-4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1.4215259007130839E-3</v>
      </c>
      <c r="C105" s="270">
        <f t="shared" si="7"/>
        <v>1.3054403391731886E-3</v>
      </c>
      <c r="D105" s="270">
        <f t="shared" si="7"/>
        <v>1.6542917613070211E-3</v>
      </c>
      <c r="E105" s="270">
        <f t="shared" si="7"/>
        <v>1.7403710354335295E-3</v>
      </c>
      <c r="F105" s="270">
        <f t="shared" si="7"/>
        <v>1.8565010441634285E-3</v>
      </c>
      <c r="G105" s="270">
        <f t="shared" si="7"/>
        <v>1.7992832124464763E-3</v>
      </c>
      <c r="H105" s="270">
        <f t="shared" si="7"/>
        <v>1.8315259323854562E-3</v>
      </c>
      <c r="I105" s="270">
        <f t="shared" si="7"/>
        <v>1.6640791463318622E-3</v>
      </c>
      <c r="J105" s="270">
        <f t="shared" si="7"/>
        <v>1.7467985832346738E-3</v>
      </c>
      <c r="K105" s="270">
        <f t="shared" si="7"/>
        <v>1.9270714168785439E-3</v>
      </c>
      <c r="L105" s="270">
        <f t="shared" si="7"/>
        <v>2.248791415652888E-3</v>
      </c>
      <c r="M105" s="270">
        <f t="shared" si="7"/>
        <v>2.4261990757174475E-3</v>
      </c>
      <c r="N105" s="270">
        <f t="shared" si="7"/>
        <v>2.5206958625904746E-3</v>
      </c>
      <c r="O105" s="270">
        <f t="shared" si="7"/>
        <v>2.961034999356793E-3</v>
      </c>
      <c r="P105" s="270">
        <f t="shared" si="7"/>
        <v>3.2521201840807487E-3</v>
      </c>
      <c r="Q105" s="270">
        <f t="shared" si="7"/>
        <v>3.5545994978724597E-3</v>
      </c>
      <c r="R105" s="270">
        <f t="shared" si="7"/>
        <v>4.0739125728382055E-3</v>
      </c>
      <c r="S105" s="270">
        <f t="shared" si="7"/>
        <v>4.1676757761147697E-3</v>
      </c>
      <c r="T105" s="270">
        <f t="shared" si="7"/>
        <v>4.7685617680464391E-3</v>
      </c>
      <c r="U105" s="270">
        <f t="shared" si="7"/>
        <v>5.4410126921053794E-3</v>
      </c>
      <c r="V105" s="270">
        <f t="shared" si="7"/>
        <v>6.2554153154984254E-3</v>
      </c>
      <c r="W105" s="270">
        <f t="shared" si="7"/>
        <v>6.7436223486305579E-3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0.18902982122817183</v>
      </c>
      <c r="C106" s="271">
        <f t="shared" si="8"/>
        <v>0.19365161938993222</v>
      </c>
      <c r="D106" s="271">
        <f t="shared" si="8"/>
        <v>0.17600462874159764</v>
      </c>
      <c r="E106" s="271">
        <f t="shared" si="8"/>
        <v>0.17326114762535008</v>
      </c>
      <c r="F106" s="271">
        <f t="shared" si="8"/>
        <v>0.17809288291507494</v>
      </c>
      <c r="G106" s="271">
        <f t="shared" si="8"/>
        <v>0.18116759412677932</v>
      </c>
      <c r="H106" s="271">
        <f t="shared" si="8"/>
        <v>0.18100921862936481</v>
      </c>
      <c r="I106" s="271">
        <f t="shared" si="8"/>
        <v>0.18305167525369892</v>
      </c>
      <c r="J106" s="271">
        <f t="shared" si="8"/>
        <v>0.1863486511486106</v>
      </c>
      <c r="K106" s="271">
        <f t="shared" si="8"/>
        <v>0.17633262992944504</v>
      </c>
      <c r="L106" s="271">
        <f t="shared" si="8"/>
        <v>0.15492147259219577</v>
      </c>
      <c r="M106" s="271">
        <f t="shared" si="8"/>
        <v>0.15124559099541943</v>
      </c>
      <c r="N106" s="271">
        <f t="shared" si="8"/>
        <v>0.15532122681184851</v>
      </c>
      <c r="O106" s="271">
        <f t="shared" si="8"/>
        <v>0.15880747599807413</v>
      </c>
      <c r="P106" s="271">
        <f t="shared" si="8"/>
        <v>0.15785637631738381</v>
      </c>
      <c r="Q106" s="271">
        <f t="shared" si="8"/>
        <v>0.15564299670126661</v>
      </c>
      <c r="R106" s="271">
        <f t="shared" si="8"/>
        <v>0.15780125174572521</v>
      </c>
      <c r="S106" s="271">
        <f t="shared" si="8"/>
        <v>0.15007444283365221</v>
      </c>
      <c r="T106" s="271">
        <f t="shared" si="8"/>
        <v>0.15517545737951569</v>
      </c>
      <c r="U106" s="271">
        <f t="shared" si="8"/>
        <v>0.15205424849151145</v>
      </c>
      <c r="V106" s="271">
        <f t="shared" si="8"/>
        <v>0.15725196379717282</v>
      </c>
      <c r="W106" s="271">
        <f t="shared" si="8"/>
        <v>0.16034974902154653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0.47159429959570826</v>
      </c>
      <c r="C107" s="271">
        <f t="shared" si="9"/>
        <v>0.49827648764690463</v>
      </c>
      <c r="D107" s="271">
        <f t="shared" si="9"/>
        <v>0.45985057697132842</v>
      </c>
      <c r="E107" s="271">
        <f t="shared" si="9"/>
        <v>0.45313263598417242</v>
      </c>
      <c r="F107" s="271">
        <f t="shared" si="9"/>
        <v>0.42968361265833732</v>
      </c>
      <c r="G107" s="271">
        <f t="shared" si="9"/>
        <v>0.45441985300058418</v>
      </c>
      <c r="H107" s="271">
        <f t="shared" si="9"/>
        <v>0.45856560814404856</v>
      </c>
      <c r="I107" s="271">
        <f t="shared" si="9"/>
        <v>0.45688266527533133</v>
      </c>
      <c r="J107" s="271">
        <f t="shared" si="9"/>
        <v>0.44952337708420104</v>
      </c>
      <c r="K107" s="271">
        <f t="shared" si="9"/>
        <v>0.4517905793835193</v>
      </c>
      <c r="L107" s="271">
        <f t="shared" si="9"/>
        <v>0.41434023972357836</v>
      </c>
      <c r="M107" s="271">
        <f t="shared" si="9"/>
        <v>0.41004604345680601</v>
      </c>
      <c r="N107" s="271">
        <f t="shared" si="9"/>
        <v>0.42156636316804191</v>
      </c>
      <c r="O107" s="271">
        <f t="shared" si="9"/>
        <v>0.41748016821432482</v>
      </c>
      <c r="P107" s="271">
        <f t="shared" si="9"/>
        <v>0.42195695510861786</v>
      </c>
      <c r="Q107" s="271">
        <f t="shared" si="9"/>
        <v>0.42602696307900928</v>
      </c>
      <c r="R107" s="271">
        <f t="shared" si="9"/>
        <v>0.40605862968659351</v>
      </c>
      <c r="S107" s="271">
        <f t="shared" si="9"/>
        <v>0.43228493098666937</v>
      </c>
      <c r="T107" s="271">
        <f t="shared" si="9"/>
        <v>0.42685307462386096</v>
      </c>
      <c r="U107" s="271">
        <f t="shared" si="9"/>
        <v>0.41085864054875498</v>
      </c>
      <c r="V107" s="271">
        <f t="shared" si="9"/>
        <v>0.4229398180373844</v>
      </c>
      <c r="W107" s="271">
        <f t="shared" si="9"/>
        <v>0.41413009015884072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0.17692060087531311</v>
      </c>
      <c r="C108" s="271">
        <f t="shared" si="10"/>
        <v>0.16144064671244038</v>
      </c>
      <c r="D108" s="271">
        <f t="shared" si="10"/>
        <v>0.20017533625941134</v>
      </c>
      <c r="E108" s="271">
        <f t="shared" si="10"/>
        <v>0.20626229096948606</v>
      </c>
      <c r="F108" s="271">
        <f t="shared" si="10"/>
        <v>0.21578097785547212</v>
      </c>
      <c r="G108" s="271">
        <f t="shared" si="10"/>
        <v>0.20461642741156547</v>
      </c>
      <c r="H108" s="271">
        <f t="shared" si="10"/>
        <v>0.2015242559670761</v>
      </c>
      <c r="I108" s="271">
        <f t="shared" si="10"/>
        <v>0.20385246221217496</v>
      </c>
      <c r="J108" s="271">
        <f t="shared" si="10"/>
        <v>0.2074075104532967</v>
      </c>
      <c r="K108" s="271">
        <f t="shared" si="10"/>
        <v>0.21404255253459298</v>
      </c>
      <c r="L108" s="271">
        <f t="shared" si="10"/>
        <v>0.23419188250973799</v>
      </c>
      <c r="M108" s="271">
        <f t="shared" si="10"/>
        <v>0.22284021964088452</v>
      </c>
      <c r="N108" s="271">
        <f t="shared" si="10"/>
        <v>0.20670869769088407</v>
      </c>
      <c r="O108" s="271">
        <f t="shared" si="10"/>
        <v>0.2177563343217899</v>
      </c>
      <c r="P108" s="271">
        <f t="shared" si="10"/>
        <v>0.22653545132759259</v>
      </c>
      <c r="Q108" s="271">
        <f t="shared" si="10"/>
        <v>0.22815286926300526</v>
      </c>
      <c r="R108" s="271">
        <f t="shared" si="10"/>
        <v>0.2366389793633743</v>
      </c>
      <c r="S108" s="271">
        <f t="shared" si="10"/>
        <v>0.22286734767393501</v>
      </c>
      <c r="T108" s="271">
        <f t="shared" si="10"/>
        <v>0.22740463672169001</v>
      </c>
      <c r="U108" s="271">
        <f t="shared" si="10"/>
        <v>0.23244552575690056</v>
      </c>
      <c r="V108" s="271">
        <f t="shared" si="10"/>
        <v>0.22592828502935222</v>
      </c>
      <c r="W108" s="271">
        <f t="shared" si="10"/>
        <v>0.23232217008502662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0.10532419877745426</v>
      </c>
      <c r="C109" s="272">
        <f t="shared" si="11"/>
        <v>9.7106186539929903E-2</v>
      </c>
      <c r="D109" s="272">
        <f t="shared" si="11"/>
        <v>0.10600644045842854</v>
      </c>
      <c r="E109" s="272">
        <f t="shared" si="11"/>
        <v>0.10968926550104298</v>
      </c>
      <c r="F109" s="272">
        <f t="shared" si="11"/>
        <v>0.12385538899506168</v>
      </c>
      <c r="G109" s="272">
        <f t="shared" si="11"/>
        <v>0.11439724243743342</v>
      </c>
      <c r="H109" s="272">
        <f t="shared" si="11"/>
        <v>0.10526231679675098</v>
      </c>
      <c r="I109" s="272">
        <f t="shared" si="11"/>
        <v>0.11286301752800447</v>
      </c>
      <c r="J109" s="272">
        <f t="shared" si="11"/>
        <v>0.11011635199123923</v>
      </c>
      <c r="K109" s="272">
        <f t="shared" si="11"/>
        <v>0.10068184607643943</v>
      </c>
      <c r="L109" s="272">
        <f t="shared" si="11"/>
        <v>0.12640760129998657</v>
      </c>
      <c r="M109" s="272">
        <f t="shared" si="11"/>
        <v>0.11502265491152915</v>
      </c>
      <c r="N109" s="272">
        <f t="shared" si="11"/>
        <v>0.10166094993126977</v>
      </c>
      <c r="O109" s="272">
        <f t="shared" si="11"/>
        <v>0.10894124455067365</v>
      </c>
      <c r="P109" s="272">
        <f t="shared" si="11"/>
        <v>0.10560871541311315</v>
      </c>
      <c r="Q109" s="272">
        <f t="shared" si="11"/>
        <v>0.10461907801238125</v>
      </c>
      <c r="R109" s="272">
        <f t="shared" si="11"/>
        <v>0.10635379264481863</v>
      </c>
      <c r="S109" s="272">
        <f t="shared" si="11"/>
        <v>0.10143063083354005</v>
      </c>
      <c r="T109" s="272">
        <f t="shared" si="11"/>
        <v>0.10463918043181998</v>
      </c>
      <c r="U109" s="272">
        <f t="shared" si="11"/>
        <v>0.10033074227496643</v>
      </c>
      <c r="V109" s="272">
        <f t="shared" si="11"/>
        <v>9.8340047762857069E-2</v>
      </c>
      <c r="W109" s="272">
        <f t="shared" si="11"/>
        <v>0.10927627559662847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7.1596402097858933E-2</v>
      </c>
      <c r="C110" s="272">
        <f t="shared" si="12"/>
        <v>6.4334460172510544E-2</v>
      </c>
      <c r="D110" s="272">
        <f t="shared" si="12"/>
        <v>9.4168895800982894E-2</v>
      </c>
      <c r="E110" s="272">
        <f t="shared" si="12"/>
        <v>9.6573025468443055E-2</v>
      </c>
      <c r="F110" s="272">
        <f t="shared" si="12"/>
        <v>9.192558886041044E-2</v>
      </c>
      <c r="G110" s="272">
        <f t="shared" si="12"/>
        <v>9.0219184974132088E-2</v>
      </c>
      <c r="H110" s="272">
        <f t="shared" si="12"/>
        <v>9.6261939170325148E-2</v>
      </c>
      <c r="I110" s="272">
        <f t="shared" si="12"/>
        <v>9.0989444684170431E-2</v>
      </c>
      <c r="J110" s="272">
        <f t="shared" si="12"/>
        <v>9.7291158462057464E-2</v>
      </c>
      <c r="K110" s="272">
        <f t="shared" si="12"/>
        <v>0.11336070645815362</v>
      </c>
      <c r="L110" s="272">
        <f t="shared" si="12"/>
        <v>0.10778428120975138</v>
      </c>
      <c r="M110" s="272">
        <f t="shared" si="12"/>
        <v>0.10781756472935537</v>
      </c>
      <c r="N110" s="272">
        <f t="shared" si="12"/>
        <v>0.10504774775961429</v>
      </c>
      <c r="O110" s="272">
        <f t="shared" si="12"/>
        <v>0.10881508977111627</v>
      </c>
      <c r="P110" s="272">
        <f t="shared" si="12"/>
        <v>0.12092673591447935</v>
      </c>
      <c r="Q110" s="272">
        <f t="shared" si="12"/>
        <v>0.12353379125062398</v>
      </c>
      <c r="R110" s="272">
        <f t="shared" si="12"/>
        <v>0.13028518671855557</v>
      </c>
      <c r="S110" s="272">
        <f t="shared" si="12"/>
        <v>0.12143671684039493</v>
      </c>
      <c r="T110" s="272">
        <f t="shared" si="12"/>
        <v>0.12276545628986998</v>
      </c>
      <c r="U110" s="272">
        <f t="shared" si="12"/>
        <v>0.13211478348193414</v>
      </c>
      <c r="V110" s="272">
        <f t="shared" si="12"/>
        <v>0.1275882372664951</v>
      </c>
      <c r="W110" s="272">
        <f t="shared" si="12"/>
        <v>0.12304589448839814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0.13517203224044602</v>
      </c>
      <c r="C111" s="271">
        <f t="shared" si="13"/>
        <v>0.12196758031113586</v>
      </c>
      <c r="D111" s="271">
        <f t="shared" si="13"/>
        <v>0.13274778801242429</v>
      </c>
      <c r="E111" s="271">
        <f t="shared" si="13"/>
        <v>0.1349569909288019</v>
      </c>
      <c r="F111" s="271">
        <f t="shared" si="13"/>
        <v>0.14240901859405358</v>
      </c>
      <c r="G111" s="271">
        <f t="shared" si="13"/>
        <v>0.12779907684333994</v>
      </c>
      <c r="H111" s="271">
        <f t="shared" si="13"/>
        <v>0.12744308043811883</v>
      </c>
      <c r="I111" s="271">
        <f t="shared" si="13"/>
        <v>0.12463444188515314</v>
      </c>
      <c r="J111" s="271">
        <f t="shared" si="13"/>
        <v>0.12454753600877455</v>
      </c>
      <c r="K111" s="271">
        <f t="shared" si="13"/>
        <v>0.12431805508686521</v>
      </c>
      <c r="L111" s="271">
        <f t="shared" si="13"/>
        <v>0.15924948290014085</v>
      </c>
      <c r="M111" s="271">
        <f t="shared" si="13"/>
        <v>0.18025470206411526</v>
      </c>
      <c r="N111" s="271">
        <f t="shared" si="13"/>
        <v>0.18333562220806543</v>
      </c>
      <c r="O111" s="271">
        <f t="shared" si="13"/>
        <v>0.1706820816366712</v>
      </c>
      <c r="P111" s="271">
        <f t="shared" si="13"/>
        <v>0.15671669420513168</v>
      </c>
      <c r="Q111" s="271">
        <f t="shared" si="13"/>
        <v>0.15270683604409599</v>
      </c>
      <c r="R111" s="271">
        <f t="shared" si="13"/>
        <v>0.16005237673336356</v>
      </c>
      <c r="S111" s="271">
        <f t="shared" si="13"/>
        <v>0.15743213553089938</v>
      </c>
      <c r="T111" s="271">
        <f t="shared" si="13"/>
        <v>0.15187706461547187</v>
      </c>
      <c r="U111" s="271">
        <f t="shared" si="13"/>
        <v>0.16451890360489299</v>
      </c>
      <c r="V111" s="271">
        <f t="shared" si="13"/>
        <v>0.15402572806031051</v>
      </c>
      <c r="W111" s="271">
        <f t="shared" si="13"/>
        <v>0.15168895422980419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2.4613119820902821E-2</v>
      </c>
      <c r="C112" s="272">
        <f t="shared" si="14"/>
        <v>2.4701403218125022E-2</v>
      </c>
      <c r="D112" s="272">
        <f t="shared" si="14"/>
        <v>2.6421972496838052E-2</v>
      </c>
      <c r="E112" s="272">
        <f t="shared" si="14"/>
        <v>2.7001490202252575E-2</v>
      </c>
      <c r="F112" s="272">
        <f t="shared" si="14"/>
        <v>2.9977568618827943E-2</v>
      </c>
      <c r="G112" s="272">
        <f t="shared" si="14"/>
        <v>2.8390069446452615E-2</v>
      </c>
      <c r="H112" s="272">
        <f t="shared" si="14"/>
        <v>2.8046344468533577E-2</v>
      </c>
      <c r="I112" s="272">
        <f t="shared" si="14"/>
        <v>2.9865386839630897E-2</v>
      </c>
      <c r="J112" s="272">
        <f t="shared" si="14"/>
        <v>2.9777247205226998E-2</v>
      </c>
      <c r="K112" s="272">
        <f t="shared" si="14"/>
        <v>2.7681233731431873E-2</v>
      </c>
      <c r="L112" s="272">
        <f t="shared" si="14"/>
        <v>3.6063980195401996E-2</v>
      </c>
      <c r="M112" s="272">
        <f t="shared" si="14"/>
        <v>3.2815864758857553E-2</v>
      </c>
      <c r="N112" s="272">
        <f t="shared" si="14"/>
        <v>2.9003781792095899E-2</v>
      </c>
      <c r="O112" s="272">
        <f t="shared" si="14"/>
        <v>3.1080843600647921E-2</v>
      </c>
      <c r="P112" s="272">
        <f t="shared" si="14"/>
        <v>3.0130075896952924E-2</v>
      </c>
      <c r="Q112" s="272">
        <f t="shared" si="14"/>
        <v>2.9847733195615459E-2</v>
      </c>
      <c r="R112" s="272">
        <f t="shared" si="14"/>
        <v>3.0342645791895405E-2</v>
      </c>
      <c r="S112" s="272">
        <f t="shared" si="14"/>
        <v>2.8938071951123294E-2</v>
      </c>
      <c r="T112" s="272">
        <f t="shared" si="14"/>
        <v>2.9853468398633801E-2</v>
      </c>
      <c r="U112" s="272">
        <f t="shared" si="14"/>
        <v>2.8624274689047161E-2</v>
      </c>
      <c r="V112" s="272">
        <f t="shared" si="14"/>
        <v>2.8056331252723013E-2</v>
      </c>
      <c r="W112" s="272">
        <f t="shared" si="14"/>
        <v>3.1176427670608114E-2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8.3882896986000058E-2</v>
      </c>
      <c r="C113" s="272">
        <f t="shared" si="15"/>
        <v>7.544378245924295E-2</v>
      </c>
      <c r="D113" s="272">
        <f t="shared" si="15"/>
        <v>7.477814861125881E-2</v>
      </c>
      <c r="E113" s="272">
        <f t="shared" si="15"/>
        <v>7.5099568170500897E-2</v>
      </c>
      <c r="F113" s="272">
        <f t="shared" si="15"/>
        <v>7.9638562642953534E-2</v>
      </c>
      <c r="G113" s="272">
        <f t="shared" si="15"/>
        <v>6.8514683565589249E-2</v>
      </c>
      <c r="H113" s="272">
        <f t="shared" si="15"/>
        <v>6.9463651336816104E-2</v>
      </c>
      <c r="I113" s="272">
        <f t="shared" si="15"/>
        <v>6.5933084583207305E-2</v>
      </c>
      <c r="J113" s="272">
        <f t="shared" si="15"/>
        <v>6.4967963028991549E-2</v>
      </c>
      <c r="K113" s="272">
        <f t="shared" si="15"/>
        <v>6.2956016994013569E-2</v>
      </c>
      <c r="L113" s="272">
        <f t="shared" si="15"/>
        <v>9.2434739752601983E-2</v>
      </c>
      <c r="M113" s="272">
        <f t="shared" si="15"/>
        <v>0.11667857859353449</v>
      </c>
      <c r="N113" s="272">
        <f t="shared" si="15"/>
        <v>0.12436180810925951</v>
      </c>
      <c r="O113" s="272">
        <f t="shared" si="15"/>
        <v>0.10855638628574453</v>
      </c>
      <c r="P113" s="272">
        <f t="shared" si="15"/>
        <v>9.2086324304776493E-2</v>
      </c>
      <c r="Q113" s="272">
        <f t="shared" si="15"/>
        <v>8.7615018194483515E-2</v>
      </c>
      <c r="R113" s="272">
        <f t="shared" si="15"/>
        <v>9.2539478953048052E-2</v>
      </c>
      <c r="S113" s="272">
        <f t="shared" si="15"/>
        <v>9.3848272455764728E-2</v>
      </c>
      <c r="T113" s="272">
        <f t="shared" si="15"/>
        <v>8.6998716867926373E-2</v>
      </c>
      <c r="U113" s="272">
        <f t="shared" si="15"/>
        <v>9.8202394540595456E-2</v>
      </c>
      <c r="V113" s="272">
        <f t="shared" si="15"/>
        <v>8.9568582183905371E-2</v>
      </c>
      <c r="W113" s="272">
        <f t="shared" si="15"/>
        <v>8.5407638432855343E-2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2.6676015433543133E-2</v>
      </c>
      <c r="C114" s="273">
        <f t="shared" si="16"/>
        <v>2.1822394633767894E-2</v>
      </c>
      <c r="D114" s="273">
        <f t="shared" si="16"/>
        <v>3.1547666904327407E-2</v>
      </c>
      <c r="E114" s="273">
        <f t="shared" si="16"/>
        <v>3.2855932556048448E-2</v>
      </c>
      <c r="F114" s="273">
        <f t="shared" si="16"/>
        <v>3.2792887332272112E-2</v>
      </c>
      <c r="G114" s="273">
        <f t="shared" si="16"/>
        <v>3.0894323831298053E-2</v>
      </c>
      <c r="H114" s="273">
        <f t="shared" si="16"/>
        <v>2.9933084632769148E-2</v>
      </c>
      <c r="I114" s="273">
        <f t="shared" si="16"/>
        <v>2.8835970462314949E-2</v>
      </c>
      <c r="J114" s="273">
        <f t="shared" si="16"/>
        <v>2.9802325774555993E-2</v>
      </c>
      <c r="K114" s="273">
        <f t="shared" si="16"/>
        <v>3.3680804361419771E-2</v>
      </c>
      <c r="L114" s="273">
        <f t="shared" si="16"/>
        <v>3.0750762952136849E-2</v>
      </c>
      <c r="M114" s="273">
        <f t="shared" si="16"/>
        <v>3.0760258711723186E-2</v>
      </c>
      <c r="N114" s="273">
        <f t="shared" si="16"/>
        <v>2.9970032306710012E-2</v>
      </c>
      <c r="O114" s="273">
        <f t="shared" si="16"/>
        <v>3.1044851750278761E-2</v>
      </c>
      <c r="P114" s="273">
        <f t="shared" si="16"/>
        <v>3.4500294003402265E-2</v>
      </c>
      <c r="Q114" s="273">
        <f t="shared" si="16"/>
        <v>3.524408465399699E-2</v>
      </c>
      <c r="R114" s="273">
        <f t="shared" si="16"/>
        <v>3.7170251988420083E-2</v>
      </c>
      <c r="S114" s="273">
        <f t="shared" si="16"/>
        <v>3.4645791124011366E-2</v>
      </c>
      <c r="T114" s="273">
        <f t="shared" si="16"/>
        <v>3.5024879348911686E-2</v>
      </c>
      <c r="U114" s="273">
        <f t="shared" si="16"/>
        <v>3.7692234375250364E-2</v>
      </c>
      <c r="V114" s="273">
        <f t="shared" si="16"/>
        <v>3.6400814623682123E-2</v>
      </c>
      <c r="W114" s="273">
        <f t="shared" si="16"/>
        <v>3.5104888126340751E-2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</v>
      </c>
      <c r="D117" s="234">
        <f t="shared" si="17"/>
        <v>0.99999999999999989</v>
      </c>
      <c r="E117" s="234">
        <f t="shared" si="17"/>
        <v>1</v>
      </c>
      <c r="F117" s="234">
        <f t="shared" si="17"/>
        <v>1</v>
      </c>
      <c r="G117" s="234">
        <f t="shared" si="17"/>
        <v>0.99999999999999978</v>
      </c>
      <c r="H117" s="234">
        <f t="shared" si="17"/>
        <v>0.99999999999999989</v>
      </c>
      <c r="I117" s="234">
        <f t="shared" si="17"/>
        <v>0.99999999999999989</v>
      </c>
      <c r="J117" s="234">
        <f t="shared" si="17"/>
        <v>1</v>
      </c>
      <c r="K117" s="234">
        <f t="shared" si="17"/>
        <v>1</v>
      </c>
      <c r="L117" s="234">
        <f t="shared" si="17"/>
        <v>1</v>
      </c>
      <c r="M117" s="234">
        <f t="shared" si="17"/>
        <v>1</v>
      </c>
      <c r="N117" s="234">
        <f t="shared" si="17"/>
        <v>1.0000000000000002</v>
      </c>
      <c r="O117" s="234">
        <f t="shared" si="17"/>
        <v>1.0000000000000002</v>
      </c>
      <c r="P117" s="234">
        <f t="shared" si="17"/>
        <v>1.0000000000000002</v>
      </c>
      <c r="Q117" s="234">
        <f t="shared" si="17"/>
        <v>1</v>
      </c>
      <c r="R117" s="234">
        <f t="shared" si="17"/>
        <v>0.99999999999999989</v>
      </c>
      <c r="S117" s="234">
        <f t="shared" si="17"/>
        <v>1.0000000000000002</v>
      </c>
      <c r="T117" s="234">
        <f t="shared" si="17"/>
        <v>1.0000000000000004</v>
      </c>
      <c r="U117" s="234">
        <f t="shared" si="17"/>
        <v>1</v>
      </c>
      <c r="V117" s="234">
        <f t="shared" si="17"/>
        <v>1</v>
      </c>
      <c r="W117" s="234">
        <f t="shared" si="17"/>
        <v>1.0000000000000004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1.6895823823728975E-3</v>
      </c>
      <c r="C118" s="268">
        <f t="shared" si="18"/>
        <v>1.6495713013664429E-3</v>
      </c>
      <c r="D118" s="268">
        <f t="shared" si="18"/>
        <v>1.7843532265361369E-3</v>
      </c>
      <c r="E118" s="268">
        <f t="shared" si="18"/>
        <v>1.8055620829190539E-3</v>
      </c>
      <c r="F118" s="268">
        <f t="shared" si="18"/>
        <v>1.8138388776610362E-3</v>
      </c>
      <c r="G118" s="268">
        <f t="shared" si="18"/>
        <v>1.7932215932329138E-3</v>
      </c>
      <c r="H118" s="268">
        <f t="shared" si="18"/>
        <v>1.7854552323749691E-3</v>
      </c>
      <c r="I118" s="268">
        <f t="shared" si="18"/>
        <v>1.7854177836029918E-3</v>
      </c>
      <c r="J118" s="268">
        <f t="shared" si="18"/>
        <v>1.7964908877444409E-3</v>
      </c>
      <c r="K118" s="268">
        <f t="shared" si="18"/>
        <v>1.8300588169630771E-3</v>
      </c>
      <c r="L118" s="268">
        <f t="shared" si="18"/>
        <v>1.8585765172430828E-3</v>
      </c>
      <c r="M118" s="268">
        <f t="shared" si="18"/>
        <v>1.7964655043907402E-3</v>
      </c>
      <c r="N118" s="268">
        <f t="shared" si="18"/>
        <v>1.7368486690142713E-3</v>
      </c>
      <c r="O118" s="268">
        <f t="shared" si="18"/>
        <v>1.7852026049501447E-3</v>
      </c>
      <c r="P118" s="268">
        <f t="shared" si="18"/>
        <v>1.8310236457327674E-3</v>
      </c>
      <c r="Q118" s="268">
        <f t="shared" si="18"/>
        <v>1.8433262710238932E-3</v>
      </c>
      <c r="R118" s="268">
        <f t="shared" si="18"/>
        <v>1.8519138812668244E-3</v>
      </c>
      <c r="S118" s="268">
        <f t="shared" si="18"/>
        <v>1.8313068577870855E-3</v>
      </c>
      <c r="T118" s="268">
        <f t="shared" si="18"/>
        <v>1.845403199905132E-3</v>
      </c>
      <c r="U118" s="268">
        <f t="shared" si="18"/>
        <v>1.8378629741937951E-3</v>
      </c>
      <c r="V118" s="268">
        <f t="shared" si="18"/>
        <v>1.8286907493582738E-3</v>
      </c>
      <c r="W118" s="268">
        <f t="shared" si="18"/>
        <v>1.8496310534779016E-3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3.2397016433961156E-4</v>
      </c>
      <c r="C119" s="269">
        <f t="shared" si="19"/>
        <v>3.162982114213635E-4</v>
      </c>
      <c r="D119" s="269">
        <f t="shared" si="19"/>
        <v>3.4214206662652367E-4</v>
      </c>
      <c r="E119" s="269">
        <f t="shared" si="19"/>
        <v>3.4620877373682079E-4</v>
      </c>
      <c r="F119" s="269">
        <f t="shared" si="19"/>
        <v>3.4779581357621576E-4</v>
      </c>
      <c r="G119" s="269">
        <f t="shared" si="19"/>
        <v>3.4484214686319439E-4</v>
      </c>
      <c r="H119" s="269">
        <f t="shared" si="19"/>
        <v>3.4235337151253232E-4</v>
      </c>
      <c r="I119" s="269">
        <f t="shared" si="19"/>
        <v>3.4402306705459565E-4</v>
      </c>
      <c r="J119" s="269">
        <f t="shared" si="19"/>
        <v>3.4446941102675947E-4</v>
      </c>
      <c r="K119" s="269">
        <f t="shared" si="19"/>
        <v>3.5090591726579179E-4</v>
      </c>
      <c r="L119" s="269">
        <f t="shared" si="19"/>
        <v>3.5637406379873925E-4</v>
      </c>
      <c r="M119" s="269">
        <f t="shared" si="19"/>
        <v>3.4446454387772004E-4</v>
      </c>
      <c r="N119" s="269">
        <f t="shared" si="19"/>
        <v>3.330332717741384E-4</v>
      </c>
      <c r="O119" s="269">
        <f t="shared" si="19"/>
        <v>3.4230493128896552E-4</v>
      </c>
      <c r="P119" s="269">
        <f t="shared" si="19"/>
        <v>3.5109091903802692E-4</v>
      </c>
      <c r="Q119" s="269">
        <f t="shared" si="19"/>
        <v>3.5344989459255247E-4</v>
      </c>
      <c r="R119" s="269">
        <f t="shared" si="19"/>
        <v>3.5509653196916837E-4</v>
      </c>
      <c r="S119" s="269">
        <f t="shared" si="19"/>
        <v>3.5114522373292523E-4</v>
      </c>
      <c r="T119" s="269">
        <f t="shared" si="19"/>
        <v>3.5384813678423046E-4</v>
      </c>
      <c r="U119" s="269">
        <f t="shared" si="19"/>
        <v>3.5240233089258225E-4</v>
      </c>
      <c r="V119" s="269">
        <f t="shared" si="19"/>
        <v>3.506435961790074E-4</v>
      </c>
      <c r="W119" s="269">
        <f t="shared" si="19"/>
        <v>3.5465880954636608E-4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4.4816604640408063E-2</v>
      </c>
      <c r="C120" s="269">
        <f t="shared" si="20"/>
        <v>4.3755300487731456E-2</v>
      </c>
      <c r="D120" s="269">
        <f t="shared" si="20"/>
        <v>4.733042551035381E-2</v>
      </c>
      <c r="E120" s="269">
        <f t="shared" si="20"/>
        <v>4.789299584803302E-2</v>
      </c>
      <c r="F120" s="269">
        <f t="shared" si="20"/>
        <v>4.8112539944557234E-2</v>
      </c>
      <c r="G120" s="269">
        <f t="shared" si="20"/>
        <v>4.7408771984023178E-2</v>
      </c>
      <c r="H120" s="269">
        <f t="shared" si="20"/>
        <v>4.7359656496960681E-2</v>
      </c>
      <c r="I120" s="269">
        <f t="shared" si="20"/>
        <v>4.7204454262566899E-2</v>
      </c>
      <c r="J120" s="269">
        <f t="shared" si="20"/>
        <v>4.7550011846453293E-2</v>
      </c>
      <c r="K120" s="269">
        <f t="shared" si="20"/>
        <v>4.8542777981231154E-2</v>
      </c>
      <c r="L120" s="269">
        <f t="shared" si="20"/>
        <v>4.9299217271813557E-2</v>
      </c>
      <c r="M120" s="269">
        <f t="shared" si="20"/>
        <v>4.7651706776995671E-2</v>
      </c>
      <c r="N120" s="269">
        <f t="shared" si="20"/>
        <v>4.6070354977371039E-2</v>
      </c>
      <c r="O120" s="269">
        <f t="shared" si="20"/>
        <v>4.7352955489932097E-2</v>
      </c>
      <c r="P120" s="269">
        <f t="shared" si="20"/>
        <v>4.8568370311009218E-2</v>
      </c>
      <c r="Q120" s="269">
        <f t="shared" si="20"/>
        <v>4.8894700592067873E-2</v>
      </c>
      <c r="R120" s="269">
        <f t="shared" si="20"/>
        <v>4.912248914921586E-2</v>
      </c>
      <c r="S120" s="269">
        <f t="shared" si="20"/>
        <v>4.8575882583154192E-2</v>
      </c>
      <c r="T120" s="269">
        <f t="shared" si="20"/>
        <v>4.8949791661617233E-2</v>
      </c>
      <c r="U120" s="269">
        <f t="shared" si="20"/>
        <v>4.8749785246937523E-2</v>
      </c>
      <c r="V120" s="269">
        <f t="shared" si="20"/>
        <v>4.8506489638262214E-2</v>
      </c>
      <c r="W120" s="269">
        <f t="shared" si="20"/>
        <v>4.9061936558501315E-2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7.7271891535947814E-4</v>
      </c>
      <c r="C121" s="269">
        <f t="shared" si="21"/>
        <v>7.5442012185865707E-4</v>
      </c>
      <c r="D121" s="269">
        <f t="shared" si="21"/>
        <v>8.1606171099556503E-4</v>
      </c>
      <c r="E121" s="269">
        <f t="shared" si="21"/>
        <v>8.2576143601116646E-4</v>
      </c>
      <c r="F121" s="269">
        <f t="shared" si="21"/>
        <v>8.2954677132384628E-4</v>
      </c>
      <c r="G121" s="269">
        <f t="shared" si="21"/>
        <v>8.2250181968926677E-4</v>
      </c>
      <c r="H121" s="269">
        <f t="shared" si="21"/>
        <v>8.1656570580835729E-4</v>
      </c>
      <c r="I121" s="269">
        <f t="shared" si="21"/>
        <v>8.2054818774731492E-4</v>
      </c>
      <c r="J121" s="269">
        <f t="shared" si="21"/>
        <v>8.2161278710865049E-4</v>
      </c>
      <c r="K121" s="269">
        <f t="shared" si="21"/>
        <v>8.3696484932668802E-4</v>
      </c>
      <c r="L121" s="269">
        <f t="shared" si="21"/>
        <v>8.5000722397430032E-4</v>
      </c>
      <c r="M121" s="269">
        <f t="shared" si="21"/>
        <v>8.216011782059161E-4</v>
      </c>
      <c r="N121" s="269">
        <f t="shared" si="21"/>
        <v>7.9433582740095999E-4</v>
      </c>
      <c r="O121" s="269">
        <f t="shared" si="21"/>
        <v>8.1645016838814265E-4</v>
      </c>
      <c r="P121" s="269">
        <f t="shared" si="21"/>
        <v>8.3740610714767448E-4</v>
      </c>
      <c r="Q121" s="269">
        <f t="shared" si="21"/>
        <v>8.4303262845270943E-4</v>
      </c>
      <c r="R121" s="269">
        <f t="shared" si="21"/>
        <v>8.4696011310316356E-4</v>
      </c>
      <c r="S121" s="269">
        <f t="shared" si="21"/>
        <v>8.3753563223843829E-4</v>
      </c>
      <c r="T121" s="269">
        <f t="shared" si="21"/>
        <v>8.4398249763288852E-4</v>
      </c>
      <c r="U121" s="269">
        <f t="shared" si="21"/>
        <v>8.4053402711495653E-4</v>
      </c>
      <c r="V121" s="269">
        <f t="shared" si="21"/>
        <v>8.3633917298988985E-4</v>
      </c>
      <c r="W121" s="269">
        <f t="shared" si="21"/>
        <v>8.4591607746961725E-4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1.911195838046339E-3</v>
      </c>
      <c r="C122" s="270">
        <f t="shared" si="22"/>
        <v>1.8972157520391109E-3</v>
      </c>
      <c r="D122" s="270">
        <f t="shared" si="22"/>
        <v>2.0545114675893572E-3</v>
      </c>
      <c r="E122" s="270">
        <f t="shared" si="22"/>
        <v>2.1100898098961405E-3</v>
      </c>
      <c r="F122" s="270">
        <f t="shared" si="22"/>
        <v>2.1536578558313197E-3</v>
      </c>
      <c r="G122" s="270">
        <f t="shared" si="22"/>
        <v>2.2051994066969263E-3</v>
      </c>
      <c r="H122" s="270">
        <f t="shared" si="22"/>
        <v>2.2715008895759685E-3</v>
      </c>
      <c r="I122" s="270">
        <f t="shared" si="22"/>
        <v>2.0539035265509172E-3</v>
      </c>
      <c r="J122" s="270">
        <f t="shared" si="22"/>
        <v>2.1225094353503988E-3</v>
      </c>
      <c r="K122" s="270">
        <f t="shared" si="22"/>
        <v>2.2974914003154375E-3</v>
      </c>
      <c r="L122" s="270">
        <f t="shared" si="22"/>
        <v>2.4541053840563031E-3</v>
      </c>
      <c r="M122" s="270">
        <f t="shared" si="22"/>
        <v>2.7027294033248319E-3</v>
      </c>
      <c r="N122" s="270">
        <f t="shared" si="22"/>
        <v>2.9494205925577176E-3</v>
      </c>
      <c r="O122" s="270">
        <f t="shared" si="22"/>
        <v>3.3665378430289116E-3</v>
      </c>
      <c r="P122" s="270">
        <f t="shared" si="22"/>
        <v>3.6381945860803552E-3</v>
      </c>
      <c r="Q122" s="270">
        <f t="shared" si="22"/>
        <v>3.9757594405953776E-3</v>
      </c>
      <c r="R122" s="270">
        <f t="shared" si="22"/>
        <v>4.3890076266993178E-3</v>
      </c>
      <c r="S122" s="270">
        <f t="shared" si="22"/>
        <v>4.7347018031972813E-3</v>
      </c>
      <c r="T122" s="270">
        <f t="shared" si="22"/>
        <v>5.3387042314544768E-3</v>
      </c>
      <c r="U122" s="270">
        <f t="shared" si="22"/>
        <v>5.9336418509961641E-3</v>
      </c>
      <c r="V122" s="270">
        <f t="shared" si="22"/>
        <v>7.0065017103416545E-3</v>
      </c>
      <c r="W122" s="270">
        <f t="shared" si="22"/>
        <v>7.3834509062769222E-3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0.16029886982148081</v>
      </c>
      <c r="C123" s="271">
        <f t="shared" si="23"/>
        <v>0.17722131155651735</v>
      </c>
      <c r="D123" s="271">
        <f t="shared" si="23"/>
        <v>0.13916888237777061</v>
      </c>
      <c r="E123" s="271">
        <f t="shared" si="23"/>
        <v>0.13348354097749721</v>
      </c>
      <c r="F123" s="271">
        <f t="shared" si="23"/>
        <v>0.1299529162795352</v>
      </c>
      <c r="G123" s="271">
        <f t="shared" si="23"/>
        <v>0.14050112587337371</v>
      </c>
      <c r="H123" s="271">
        <f t="shared" si="23"/>
        <v>0.14268524120748302</v>
      </c>
      <c r="I123" s="271">
        <f t="shared" si="23"/>
        <v>0.14302681102383055</v>
      </c>
      <c r="J123" s="271">
        <f t="shared" si="23"/>
        <v>0.14346260277202788</v>
      </c>
      <c r="K123" s="271">
        <f t="shared" si="23"/>
        <v>0.13411972816273116</v>
      </c>
      <c r="L123" s="271">
        <f t="shared" si="23"/>
        <v>0.10560981007219945</v>
      </c>
      <c r="M123" s="271">
        <f t="shared" si="23"/>
        <v>0.10613057709988181</v>
      </c>
      <c r="N123" s="271">
        <f t="shared" si="23"/>
        <v>0.11599232424799595</v>
      </c>
      <c r="O123" s="271">
        <f t="shared" si="23"/>
        <v>0.11449978167091875</v>
      </c>
      <c r="P123" s="271">
        <f t="shared" si="23"/>
        <v>0.11209692659374144</v>
      </c>
      <c r="Q123" s="271">
        <f t="shared" si="23"/>
        <v>0.11052209828578374</v>
      </c>
      <c r="R123" s="271">
        <f t="shared" si="23"/>
        <v>0.10712248652967864</v>
      </c>
      <c r="S123" s="271">
        <f t="shared" si="23"/>
        <v>0.1082861148254584</v>
      </c>
      <c r="T123" s="271">
        <f t="shared" si="23"/>
        <v>0.11009160401406895</v>
      </c>
      <c r="U123" s="271">
        <f t="shared" si="23"/>
        <v>0.10475218635620365</v>
      </c>
      <c r="V123" s="271">
        <f t="shared" si="23"/>
        <v>0.11207927383547882</v>
      </c>
      <c r="W123" s="271">
        <f t="shared" si="23"/>
        <v>0.11070325837822437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0.33244381433647957</v>
      </c>
      <c r="C124" s="271">
        <f t="shared" si="24"/>
        <v>0.32457119650838023</v>
      </c>
      <c r="D124" s="271">
        <f t="shared" si="24"/>
        <v>0.35109101452642677</v>
      </c>
      <c r="E124" s="271">
        <f t="shared" si="24"/>
        <v>0.35526408900164069</v>
      </c>
      <c r="F124" s="271">
        <f t="shared" si="24"/>
        <v>0.356892638898474</v>
      </c>
      <c r="G124" s="271">
        <f t="shared" si="24"/>
        <v>0.3538617171148058</v>
      </c>
      <c r="H124" s="271">
        <f t="shared" si="24"/>
        <v>0.35130784622892608</v>
      </c>
      <c r="I124" s="271">
        <f t="shared" si="24"/>
        <v>0.35302121374199785</v>
      </c>
      <c r="J124" s="271">
        <f t="shared" si="24"/>
        <v>0.35347923213055776</v>
      </c>
      <c r="K124" s="271">
        <f t="shared" si="24"/>
        <v>0.36008408936939074</v>
      </c>
      <c r="L124" s="271">
        <f t="shared" si="24"/>
        <v>0.36569525882528603</v>
      </c>
      <c r="M124" s="271">
        <f t="shared" si="24"/>
        <v>0.35347423767807473</v>
      </c>
      <c r="N124" s="271">
        <f t="shared" si="24"/>
        <v>0.34174397323048472</v>
      </c>
      <c r="O124" s="271">
        <f t="shared" si="24"/>
        <v>0.35125813901986019</v>
      </c>
      <c r="P124" s="271">
        <f t="shared" si="24"/>
        <v>0.36027392998309737</v>
      </c>
      <c r="Q124" s="271">
        <f t="shared" si="24"/>
        <v>0.36269460607489618</v>
      </c>
      <c r="R124" s="271">
        <f t="shared" si="24"/>
        <v>0.36438431232123231</v>
      </c>
      <c r="S124" s="271">
        <f t="shared" si="24"/>
        <v>0.36032965505254988</v>
      </c>
      <c r="T124" s="271">
        <f t="shared" si="24"/>
        <v>0.36310326454966946</v>
      </c>
      <c r="U124" s="271">
        <f t="shared" si="24"/>
        <v>0.36161964266618707</v>
      </c>
      <c r="V124" s="271">
        <f t="shared" si="24"/>
        <v>0.35981490710426073</v>
      </c>
      <c r="W124" s="271">
        <f t="shared" si="24"/>
        <v>0.36393514098425539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0.30710960150107597</v>
      </c>
      <c r="C125" s="271">
        <f t="shared" si="25"/>
        <v>0.30292642303120226</v>
      </c>
      <c r="D125" s="271">
        <f t="shared" si="25"/>
        <v>0.32097529332827146</v>
      </c>
      <c r="E125" s="271">
        <f t="shared" si="25"/>
        <v>0.32288175521508133</v>
      </c>
      <c r="F125" s="271">
        <f t="shared" si="25"/>
        <v>0.32319098896112153</v>
      </c>
      <c r="G125" s="271">
        <f t="shared" si="25"/>
        <v>0.32378252946004638</v>
      </c>
      <c r="H125" s="271">
        <f t="shared" si="25"/>
        <v>0.32269463150745509</v>
      </c>
      <c r="I125" s="271">
        <f t="shared" si="25"/>
        <v>0.3248527882205462</v>
      </c>
      <c r="J125" s="271">
        <f t="shared" si="25"/>
        <v>0.32538374399932152</v>
      </c>
      <c r="K125" s="271">
        <f t="shared" si="25"/>
        <v>0.32947372117663992</v>
      </c>
      <c r="L125" s="271">
        <f t="shared" si="25"/>
        <v>0.3299745505365318</v>
      </c>
      <c r="M125" s="271">
        <f t="shared" si="25"/>
        <v>0.32050461412878029</v>
      </c>
      <c r="N125" s="271">
        <f t="shared" si="25"/>
        <v>0.31227670288980008</v>
      </c>
      <c r="O125" s="271">
        <f t="shared" si="25"/>
        <v>0.31965045863564057</v>
      </c>
      <c r="P125" s="271">
        <f t="shared" si="25"/>
        <v>0.32720511735966823</v>
      </c>
      <c r="Q125" s="271">
        <f t="shared" si="25"/>
        <v>0.32947307817126148</v>
      </c>
      <c r="R125" s="271">
        <f t="shared" si="25"/>
        <v>0.32915881429190441</v>
      </c>
      <c r="S125" s="271">
        <f t="shared" si="25"/>
        <v>0.32689608969906087</v>
      </c>
      <c r="T125" s="271">
        <f t="shared" si="25"/>
        <v>0.32870956318030303</v>
      </c>
      <c r="U125" s="271">
        <f t="shared" si="25"/>
        <v>0.3272859456125598</v>
      </c>
      <c r="V125" s="271">
        <f t="shared" si="25"/>
        <v>0.32672341806713184</v>
      </c>
      <c r="W125" s="271">
        <f t="shared" si="25"/>
        <v>0.32841378708852187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0.18282818707901818</v>
      </c>
      <c r="C126" s="272">
        <f t="shared" si="26"/>
        <v>0.18220956333963245</v>
      </c>
      <c r="D126" s="272">
        <f t="shared" si="26"/>
        <v>0.16997822487349665</v>
      </c>
      <c r="E126" s="272">
        <f t="shared" si="26"/>
        <v>0.17170691941198929</v>
      </c>
      <c r="F126" s="272">
        <f t="shared" si="26"/>
        <v>0.18550729566296326</v>
      </c>
      <c r="G126" s="272">
        <f t="shared" si="26"/>
        <v>0.18102079577972707</v>
      </c>
      <c r="H126" s="272">
        <f t="shared" si="26"/>
        <v>0.16855333055241736</v>
      </c>
      <c r="I126" s="272">
        <f t="shared" si="26"/>
        <v>0.17985490846215996</v>
      </c>
      <c r="J126" s="272">
        <f t="shared" si="26"/>
        <v>0.1727520416601532</v>
      </c>
      <c r="K126" s="272">
        <f t="shared" si="26"/>
        <v>0.15497863433663267</v>
      </c>
      <c r="L126" s="272">
        <f t="shared" si="26"/>
        <v>0.17810733222843356</v>
      </c>
      <c r="M126" s="272">
        <f t="shared" si="26"/>
        <v>0.16543374301056302</v>
      </c>
      <c r="N126" s="272">
        <f t="shared" si="26"/>
        <v>0.15358011835890928</v>
      </c>
      <c r="O126" s="272">
        <f t="shared" si="26"/>
        <v>0.15991782233760585</v>
      </c>
      <c r="P126" s="272">
        <f t="shared" si="26"/>
        <v>0.152539975171394</v>
      </c>
      <c r="Q126" s="272">
        <f t="shared" si="26"/>
        <v>0.15107927320626399</v>
      </c>
      <c r="R126" s="272">
        <f t="shared" si="26"/>
        <v>0.1479354262623811</v>
      </c>
      <c r="S126" s="272">
        <f t="shared" si="26"/>
        <v>0.14877583881737502</v>
      </c>
      <c r="T126" s="272">
        <f t="shared" si="26"/>
        <v>0.15125416872385064</v>
      </c>
      <c r="U126" s="272">
        <f t="shared" si="26"/>
        <v>0.14126682693739737</v>
      </c>
      <c r="V126" s="272">
        <f t="shared" si="26"/>
        <v>0.14221325379330615</v>
      </c>
      <c r="W126" s="272">
        <f t="shared" si="26"/>
        <v>0.15447443304478153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0.12428141442205766</v>
      </c>
      <c r="C127" s="272">
        <f t="shared" si="27"/>
        <v>0.12071685969156978</v>
      </c>
      <c r="D127" s="272">
        <f t="shared" si="27"/>
        <v>0.15099706845477484</v>
      </c>
      <c r="E127" s="272">
        <f t="shared" si="27"/>
        <v>0.15117483580309202</v>
      </c>
      <c r="F127" s="272">
        <f t="shared" si="27"/>
        <v>0.13768369329815833</v>
      </c>
      <c r="G127" s="272">
        <f t="shared" si="27"/>
        <v>0.14276173368031927</v>
      </c>
      <c r="H127" s="272">
        <f t="shared" si="27"/>
        <v>0.15414130095503772</v>
      </c>
      <c r="I127" s="272">
        <f t="shared" si="27"/>
        <v>0.14499787975838618</v>
      </c>
      <c r="J127" s="272">
        <f t="shared" si="27"/>
        <v>0.15263170233916837</v>
      </c>
      <c r="K127" s="272">
        <f t="shared" si="27"/>
        <v>0.17449508684000731</v>
      </c>
      <c r="L127" s="272">
        <f t="shared" si="27"/>
        <v>0.15186721830809824</v>
      </c>
      <c r="M127" s="272">
        <f t="shared" si="27"/>
        <v>0.1550708711182173</v>
      </c>
      <c r="N127" s="272">
        <f t="shared" si="27"/>
        <v>0.15869658453089078</v>
      </c>
      <c r="O127" s="272">
        <f t="shared" si="27"/>
        <v>0.15973263629803469</v>
      </c>
      <c r="P127" s="272">
        <f t="shared" si="27"/>
        <v>0.17466514218827428</v>
      </c>
      <c r="Q127" s="272">
        <f t="shared" si="27"/>
        <v>0.17839380496499754</v>
      </c>
      <c r="R127" s="272">
        <f t="shared" si="27"/>
        <v>0.18122338802952337</v>
      </c>
      <c r="S127" s="272">
        <f t="shared" si="27"/>
        <v>0.17812025088168587</v>
      </c>
      <c r="T127" s="272">
        <f t="shared" si="27"/>
        <v>0.17745539445645239</v>
      </c>
      <c r="U127" s="272">
        <f t="shared" si="27"/>
        <v>0.18601911867516241</v>
      </c>
      <c r="V127" s="272">
        <f t="shared" si="27"/>
        <v>0.1845101642738258</v>
      </c>
      <c r="W127" s="272">
        <f t="shared" si="27"/>
        <v>0.17393935404374036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0.15063364240043742</v>
      </c>
      <c r="C128" s="271">
        <f t="shared" si="28"/>
        <v>0.14690826302948318</v>
      </c>
      <c r="D128" s="271">
        <f t="shared" si="28"/>
        <v>0.13643731578542959</v>
      </c>
      <c r="E128" s="271">
        <f t="shared" si="28"/>
        <v>0.13538999685518446</v>
      </c>
      <c r="F128" s="271">
        <f t="shared" si="28"/>
        <v>0.13670607659791961</v>
      </c>
      <c r="G128" s="271">
        <f t="shared" si="28"/>
        <v>0.12928009060126849</v>
      </c>
      <c r="H128" s="271">
        <f t="shared" si="28"/>
        <v>0.1307367493599032</v>
      </c>
      <c r="I128" s="271">
        <f t="shared" si="28"/>
        <v>0.12689084018610267</v>
      </c>
      <c r="J128" s="271">
        <f t="shared" si="28"/>
        <v>0.12503932673040927</v>
      </c>
      <c r="K128" s="271">
        <f t="shared" si="28"/>
        <v>0.12246426232613589</v>
      </c>
      <c r="L128" s="271">
        <f t="shared" si="28"/>
        <v>0.14390210010509674</v>
      </c>
      <c r="M128" s="271">
        <f t="shared" si="28"/>
        <v>0.16657360368646823</v>
      </c>
      <c r="N128" s="271">
        <f t="shared" si="28"/>
        <v>0.17810300629360146</v>
      </c>
      <c r="O128" s="271">
        <f t="shared" si="28"/>
        <v>0.16092816963599244</v>
      </c>
      <c r="P128" s="271">
        <f t="shared" si="28"/>
        <v>0.14519794049448503</v>
      </c>
      <c r="Q128" s="271">
        <f t="shared" si="28"/>
        <v>0.14139994864132624</v>
      </c>
      <c r="R128" s="271">
        <f t="shared" si="28"/>
        <v>0.14276891955493023</v>
      </c>
      <c r="S128" s="271">
        <f t="shared" si="28"/>
        <v>0.14815756832282104</v>
      </c>
      <c r="T128" s="271">
        <f t="shared" si="28"/>
        <v>0.14076383852856494</v>
      </c>
      <c r="U128" s="271">
        <f t="shared" si="28"/>
        <v>0.14862799893491443</v>
      </c>
      <c r="V128" s="271">
        <f t="shared" si="28"/>
        <v>0.14285373612599758</v>
      </c>
      <c r="W128" s="271">
        <f t="shared" si="28"/>
        <v>0.13745222014372652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2.6970881841501829E-2</v>
      </c>
      <c r="C129" s="272">
        <f t="shared" si="29"/>
        <v>2.9258993658441607E-2</v>
      </c>
      <c r="D129" s="272">
        <f t="shared" si="29"/>
        <v>2.6744825310670847E-2</v>
      </c>
      <c r="E129" s="272">
        <f t="shared" si="29"/>
        <v>2.6682400175852369E-2</v>
      </c>
      <c r="F129" s="272">
        <f t="shared" si="29"/>
        <v>2.8343663548843243E-2</v>
      </c>
      <c r="G129" s="272">
        <f t="shared" si="29"/>
        <v>2.8359127193871778E-2</v>
      </c>
      <c r="H129" s="272">
        <f t="shared" si="29"/>
        <v>2.835007221113162E-2</v>
      </c>
      <c r="I129" s="272">
        <f t="shared" si="29"/>
        <v>3.0043620909390108E-2</v>
      </c>
      <c r="J129" s="272">
        <f t="shared" si="29"/>
        <v>2.9489635967928189E-2</v>
      </c>
      <c r="K129" s="272">
        <f t="shared" si="29"/>
        <v>2.6897975496770345E-2</v>
      </c>
      <c r="L129" s="272">
        <f t="shared" si="29"/>
        <v>3.207714859177957E-2</v>
      </c>
      <c r="M129" s="272">
        <f t="shared" si="29"/>
        <v>2.9794633888727343E-2</v>
      </c>
      <c r="N129" s="272">
        <f t="shared" si="29"/>
        <v>2.7659794887182981E-2</v>
      </c>
      <c r="O129" s="272">
        <f t="shared" si="29"/>
        <v>2.8801216016295293E-2</v>
      </c>
      <c r="P129" s="272">
        <f t="shared" si="29"/>
        <v>2.7472464993656399E-2</v>
      </c>
      <c r="Q129" s="272">
        <f t="shared" si="29"/>
        <v>2.7209392421642987E-2</v>
      </c>
      <c r="R129" s="272">
        <f t="shared" si="29"/>
        <v>2.6643185268310287E-2</v>
      </c>
      <c r="S129" s="272">
        <f t="shared" si="29"/>
        <v>2.6794543654670058E-2</v>
      </c>
      <c r="T129" s="272">
        <f t="shared" si="29"/>
        <v>2.7240891122092156E-2</v>
      </c>
      <c r="U129" s="272">
        <f t="shared" si="29"/>
        <v>2.5442169853783777E-2</v>
      </c>
      <c r="V129" s="272">
        <f t="shared" si="29"/>
        <v>2.5612621426486567E-2</v>
      </c>
      <c r="W129" s="272">
        <f t="shared" si="29"/>
        <v>2.7820861052778784E-2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9.4431372360469459E-2</v>
      </c>
      <c r="C130" s="272">
        <f t="shared" si="30"/>
        <v>9.1800482540465286E-2</v>
      </c>
      <c r="D130" s="272">
        <f t="shared" si="30"/>
        <v>7.7759339366663432E-2</v>
      </c>
      <c r="E130" s="272">
        <f t="shared" si="30"/>
        <v>7.6239939003972954E-2</v>
      </c>
      <c r="F130" s="272">
        <f t="shared" si="30"/>
        <v>7.7356877638266736E-2</v>
      </c>
      <c r="G130" s="272">
        <f t="shared" si="30"/>
        <v>7.0060311208114401E-2</v>
      </c>
      <c r="H130" s="272">
        <f t="shared" si="30"/>
        <v>7.2129432330538409E-2</v>
      </c>
      <c r="I130" s="272">
        <f t="shared" si="30"/>
        <v>6.7839158213376646E-2</v>
      </c>
      <c r="J130" s="272">
        <f t="shared" si="30"/>
        <v>6.6035218453066646E-2</v>
      </c>
      <c r="K130" s="272">
        <f t="shared" si="30"/>
        <v>6.2838502395527643E-2</v>
      </c>
      <c r="L130" s="272">
        <f t="shared" si="30"/>
        <v>8.4473650098947889E-2</v>
      </c>
      <c r="M130" s="272">
        <f t="shared" si="30"/>
        <v>0.10885069018746638</v>
      </c>
      <c r="N130" s="272">
        <f t="shared" si="30"/>
        <v>0.12186194044292796</v>
      </c>
      <c r="O130" s="272">
        <f t="shared" si="30"/>
        <v>0.10335908962790374</v>
      </c>
      <c r="P130" s="272">
        <f t="shared" si="30"/>
        <v>8.6268265684268708E-2</v>
      </c>
      <c r="Q130" s="272">
        <f t="shared" si="30"/>
        <v>8.2061813859004462E-2</v>
      </c>
      <c r="R130" s="272">
        <f t="shared" si="30"/>
        <v>8.3487383729142328E-2</v>
      </c>
      <c r="S130" s="272">
        <f t="shared" si="30"/>
        <v>8.9283549425610911E-2</v>
      </c>
      <c r="T130" s="272">
        <f t="shared" si="30"/>
        <v>8.1563212873523847E-2</v>
      </c>
      <c r="U130" s="272">
        <f t="shared" si="30"/>
        <v>8.9683766948157578E-2</v>
      </c>
      <c r="V130" s="272">
        <f t="shared" si="30"/>
        <v>8.4010815407204203E-2</v>
      </c>
      <c r="W130" s="272">
        <f t="shared" si="30"/>
        <v>7.8304863792802534E-2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2.9231388198466126E-2</v>
      </c>
      <c r="C131" s="273">
        <f t="shared" si="31"/>
        <v>2.5848786830576311E-2</v>
      </c>
      <c r="D131" s="273">
        <f t="shared" si="31"/>
        <v>3.1933151108095324E-2</v>
      </c>
      <c r="E131" s="273">
        <f t="shared" si="31"/>
        <v>3.2467657675359141E-2</v>
      </c>
      <c r="F131" s="273">
        <f t="shared" si="31"/>
        <v>3.1005535410809623E-2</v>
      </c>
      <c r="G131" s="273">
        <f t="shared" si="31"/>
        <v>3.0860652199282329E-2</v>
      </c>
      <c r="H131" s="273">
        <f t="shared" si="31"/>
        <v>3.0257244818233154E-2</v>
      </c>
      <c r="I131" s="273">
        <f t="shared" si="31"/>
        <v>2.9008061063335894E-2</v>
      </c>
      <c r="J131" s="273">
        <f t="shared" si="31"/>
        <v>2.9514472309414432E-2</v>
      </c>
      <c r="K131" s="273">
        <f t="shared" si="31"/>
        <v>3.2727784433837899E-2</v>
      </c>
      <c r="L131" s="273">
        <f t="shared" si="31"/>
        <v>2.735130141436928E-2</v>
      </c>
      <c r="M131" s="273">
        <f t="shared" si="31"/>
        <v>2.7928279610274543E-2</v>
      </c>
      <c r="N131" s="273">
        <f t="shared" si="31"/>
        <v>2.8581270963490543E-2</v>
      </c>
      <c r="O131" s="273">
        <f t="shared" si="31"/>
        <v>2.8767863991793409E-2</v>
      </c>
      <c r="P131" s="273">
        <f t="shared" si="31"/>
        <v>3.1457209816559924E-2</v>
      </c>
      <c r="Q131" s="273">
        <f t="shared" si="31"/>
        <v>3.2128742360678808E-2</v>
      </c>
      <c r="R131" s="273">
        <f t="shared" si="31"/>
        <v>3.2638350557477623E-2</v>
      </c>
      <c r="S131" s="273">
        <f t="shared" si="31"/>
        <v>3.2079475242540074E-2</v>
      </c>
      <c r="T131" s="273">
        <f t="shared" si="31"/>
        <v>3.1959734532948939E-2</v>
      </c>
      <c r="U131" s="273">
        <f t="shared" si="31"/>
        <v>3.3502062132973097E-2</v>
      </c>
      <c r="V131" s="273">
        <f t="shared" si="31"/>
        <v>3.3230299292306809E-2</v>
      </c>
      <c r="W131" s="273">
        <f t="shared" si="31"/>
        <v>3.132649529814522E-2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0.51036417474995266</v>
      </c>
      <c r="C136" s="274">
        <f>IF(C$5=0,0,C$5/ISI_fec!C$5)</f>
        <v>0.51078450155823296</v>
      </c>
      <c r="D136" s="274">
        <f>IF(D$5=0,0,D$5/ISI_fec!D$5)</f>
        <v>0.51831321007055475</v>
      </c>
      <c r="E136" s="274">
        <f>IF(E$5=0,0,E$5/ISI_fec!E$5)</f>
        <v>0.52317659408763362</v>
      </c>
      <c r="F136" s="274">
        <f>IF(F$5=0,0,F$5/ISI_fec!F$5)</f>
        <v>0.51781889165778316</v>
      </c>
      <c r="G136" s="274">
        <f>IF(G$5=0,0,G$5/ISI_fec!G$5)</f>
        <v>0.51635396417883217</v>
      </c>
      <c r="H136" s="274">
        <f>IF(H$5=0,0,H$5/ISI_fec!H$5)</f>
        <v>0.52269787398546752</v>
      </c>
      <c r="I136" s="274">
        <f>IF(I$5=0,0,I$5/ISI_fec!I$5)</f>
        <v>0.51989747678987985</v>
      </c>
      <c r="J136" s="274">
        <f>IF(J$5=0,0,J$5/ISI_fec!J$5)</f>
        <v>0.52211768040538509</v>
      </c>
      <c r="K136" s="274">
        <f>IF(K$5=0,0,K$5/ISI_fec!K$5)</f>
        <v>0.52641447933703811</v>
      </c>
      <c r="L136" s="274">
        <f>IF(L$5=0,0,L$5/ISI_fec!L$5)</f>
        <v>0.54137678935776457</v>
      </c>
      <c r="M136" s="274">
        <f>IF(M$5=0,0,M$5/ISI_fec!M$5)</f>
        <v>0.54263424765760848</v>
      </c>
      <c r="N136" s="274">
        <f>IF(N$5=0,0,N$5/ISI_fec!N$5)</f>
        <v>0.53989829418039681</v>
      </c>
      <c r="O136" s="274">
        <f>IF(O$5=0,0,O$5/ISI_fec!O$5)</f>
        <v>0.53828169667171277</v>
      </c>
      <c r="P136" s="274">
        <f>IF(P$5=0,0,P$5/ISI_fec!P$5)</f>
        <v>0.54266401656439056</v>
      </c>
      <c r="Q136" s="274">
        <f>IF(Q$5=0,0,Q$5/ISI_fec!Q$5)</f>
        <v>0.54447644334214251</v>
      </c>
      <c r="R136" s="274">
        <f>IF(R$5=0,0,R$5/ISI_fec!R$5)</f>
        <v>0.54389829929599709</v>
      </c>
      <c r="S136" s="274">
        <f>IF(S$5=0,0,S$5/ISI_fec!S$5)</f>
        <v>0.54576502609986188</v>
      </c>
      <c r="T136" s="274">
        <f>IF(T$5=0,0,T$5/ISI_fec!T$5)</f>
        <v>0.54481715007026743</v>
      </c>
      <c r="U136" s="274">
        <f>IF(U$5=0,0,U$5/ISI_fec!U$5)</f>
        <v>0.54730518572058751</v>
      </c>
      <c r="V136" s="274">
        <f>IF(V$5=0,0,V$5/ISI_fec!V$5)</f>
        <v>0.54296139496774287</v>
      </c>
      <c r="W136" s="274">
        <f>IF(W$5=0,0,W$5/ISI_fec!W$5)</f>
        <v>0.54138642356703148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0.47671729637831156</v>
      </c>
      <c r="C137" s="275">
        <f>IF(C$6=0,0,C$6/ISI_fec!C$6)</f>
        <v>0.47734323905573905</v>
      </c>
      <c r="D137" s="275">
        <f>IF(D$6=0,0,D$6/ISI_fec!D$6)</f>
        <v>0.4785506864368464</v>
      </c>
      <c r="E137" s="275">
        <f>IF(E$6=0,0,E$6/ISI_fec!E$6)</f>
        <v>0.48016038559196395</v>
      </c>
      <c r="F137" s="275">
        <f>IF(F$6=0,0,F$6/ISI_fec!F$6)</f>
        <v>0.48016038559196367</v>
      </c>
      <c r="G137" s="275">
        <f>IF(G$6=0,0,G$6/ISI_fec!G$6)</f>
        <v>0.48016038559196389</v>
      </c>
      <c r="H137" s="275">
        <f>IF(H$6=0,0,H$6/ISI_fec!H$6)</f>
        <v>0.48347895554002401</v>
      </c>
      <c r="I137" s="275">
        <f>IF(I$6=0,0,I$6/ISI_fec!I$6)</f>
        <v>0.4834789555400239</v>
      </c>
      <c r="J137" s="275">
        <f>IF(J$6=0,0,J$6/ISI_fec!J$6)</f>
        <v>0.48347895554002401</v>
      </c>
      <c r="K137" s="275">
        <f>IF(K$6=0,0,K$6/ISI_fec!K$6)</f>
        <v>0.48347895554002424</v>
      </c>
      <c r="L137" s="275">
        <f>IF(L$6=0,0,L$6/ISI_fec!L$6)</f>
        <v>0.48347895554002424</v>
      </c>
      <c r="M137" s="275">
        <f>IF(M$6=0,0,M$6/ISI_fec!M$6)</f>
        <v>0.48347895554002379</v>
      </c>
      <c r="N137" s="275">
        <f>IF(N$6=0,0,N$6/ISI_fec!N$6)</f>
        <v>0.48347895554002396</v>
      </c>
      <c r="O137" s="275">
        <f>IF(O$6=0,0,O$6/ISI_fec!O$6)</f>
        <v>0.48347895554002407</v>
      </c>
      <c r="P137" s="275">
        <f>IF(P$6=0,0,P$6/ISI_fec!P$6)</f>
        <v>0.48347895554002401</v>
      </c>
      <c r="Q137" s="275">
        <f>IF(Q$6=0,0,Q$6/ISI_fec!Q$6)</f>
        <v>0.48347895554002401</v>
      </c>
      <c r="R137" s="275">
        <f>IF(R$6=0,0,R$6/ISI_fec!R$6)</f>
        <v>0.48347895554002412</v>
      </c>
      <c r="S137" s="275">
        <f>IF(S$6=0,0,S$6/ISI_fec!S$6)</f>
        <v>0.48347895554002401</v>
      </c>
      <c r="T137" s="275">
        <f>IF(T$6=0,0,T$6/ISI_fec!T$6)</f>
        <v>0.48347895554002407</v>
      </c>
      <c r="U137" s="275">
        <f>IF(U$6=0,0,U$6/ISI_fec!U$6)</f>
        <v>0.48347895554002407</v>
      </c>
      <c r="V137" s="275">
        <f>IF(V$6=0,0,V$6/ISI_fec!V$6)</f>
        <v>0.4834789555400244</v>
      </c>
      <c r="W137" s="275">
        <f>IF(W$6=0,0,W$6/ISI_fec!W$6)</f>
        <v>0.48347895554002412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0.12363875528575702</v>
      </c>
      <c r="C138" s="276">
        <f>IF(C$7=0,0,C$7/ISI_fec!C$7)</f>
        <v>0.12380109630863455</v>
      </c>
      <c r="D138" s="276">
        <f>IF(D$7=0,0,D$7/ISI_fec!D$7)</f>
        <v>0.1241142531678617</v>
      </c>
      <c r="E138" s="276">
        <f>IF(E$7=0,0,E$7/ISI_fec!E$7)</f>
        <v>0.12453173581729621</v>
      </c>
      <c r="F138" s="276">
        <f>IF(F$7=0,0,F$7/ISI_fec!F$7)</f>
        <v>0.12453173581729617</v>
      </c>
      <c r="G138" s="276">
        <f>IF(G$7=0,0,G$7/ISI_fec!G$7)</f>
        <v>0.12453173581729615</v>
      </c>
      <c r="H138" s="276">
        <f>IF(H$7=0,0,H$7/ISI_fec!H$7)</f>
        <v>0.12539242172238921</v>
      </c>
      <c r="I138" s="276">
        <f>IF(I$7=0,0,I$7/ISI_fec!I$7)</f>
        <v>0.12539242172238932</v>
      </c>
      <c r="J138" s="276">
        <f>IF(J$7=0,0,J$7/ISI_fec!J$7)</f>
        <v>0.12539242172238924</v>
      </c>
      <c r="K138" s="276">
        <f>IF(K$7=0,0,K$7/ISI_fec!K$7)</f>
        <v>0.12539242172238932</v>
      </c>
      <c r="L138" s="276">
        <f>IF(L$7=0,0,L$7/ISI_fec!L$7)</f>
        <v>0.12539242172238924</v>
      </c>
      <c r="M138" s="276">
        <f>IF(M$7=0,0,M$7/ISI_fec!M$7)</f>
        <v>0.12539242172238929</v>
      </c>
      <c r="N138" s="276">
        <f>IF(N$7=0,0,N$7/ISI_fec!N$7)</f>
        <v>0.12539242172238932</v>
      </c>
      <c r="O138" s="276">
        <f>IF(O$7=0,0,O$7/ISI_fec!O$7)</f>
        <v>0.12539242172238926</v>
      </c>
      <c r="P138" s="276">
        <f>IF(P$7=0,0,P$7/ISI_fec!P$7)</f>
        <v>0.12539242172238932</v>
      </c>
      <c r="Q138" s="276">
        <f>IF(Q$7=0,0,Q$7/ISI_fec!Q$7)</f>
        <v>0.12539242172238924</v>
      </c>
      <c r="R138" s="276">
        <f>IF(R$7=0,0,R$7/ISI_fec!R$7)</f>
        <v>0.12539242172238924</v>
      </c>
      <c r="S138" s="276">
        <f>IF(S$7=0,0,S$7/ISI_fec!S$7)</f>
        <v>0.12539242172238929</v>
      </c>
      <c r="T138" s="276">
        <f>IF(T$7=0,0,T$7/ISI_fec!T$7)</f>
        <v>0.12539242172238924</v>
      </c>
      <c r="U138" s="276">
        <f>IF(U$7=0,0,U$7/ISI_fec!U$7)</f>
        <v>0.12539242172238932</v>
      </c>
      <c r="V138" s="276">
        <f>IF(V$7=0,0,V$7/ISI_fec!V$7)</f>
        <v>0.12539242172238926</v>
      </c>
      <c r="W138" s="276">
        <f>IF(W$7=0,0,W$7/ISI_fec!W$7)</f>
        <v>0.12539242172238924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0.68292846588865364</v>
      </c>
      <c r="C139" s="276">
        <f>IF(C$8=0,0,C$8/ISI_fec!C$8)</f>
        <v>0.68382516939758342</v>
      </c>
      <c r="D139" s="276">
        <f>IF(D$8=0,0,D$8/ISI_fec!D$8)</f>
        <v>0.68555491613403574</v>
      </c>
      <c r="E139" s="276">
        <f>IF(E$8=0,0,E$8/ISI_fec!E$8)</f>
        <v>0.68786091464279187</v>
      </c>
      <c r="F139" s="276">
        <f>IF(F$8=0,0,F$8/ISI_fec!F$8)</f>
        <v>0.68786091464279187</v>
      </c>
      <c r="G139" s="276">
        <f>IF(G$8=0,0,G$8/ISI_fec!G$8)</f>
        <v>0.68786091464279187</v>
      </c>
      <c r="H139" s="276">
        <f>IF(H$8=0,0,H$8/ISI_fec!H$8)</f>
        <v>0.69261498146770206</v>
      </c>
      <c r="I139" s="276">
        <f>IF(I$8=0,0,I$8/ISI_fec!I$8)</f>
        <v>0.69261498146770217</v>
      </c>
      <c r="J139" s="276">
        <f>IF(J$8=0,0,J$8/ISI_fec!J$8)</f>
        <v>0.69261498146770228</v>
      </c>
      <c r="K139" s="276">
        <f>IF(K$8=0,0,K$8/ISI_fec!K$8)</f>
        <v>0.69261498146770195</v>
      </c>
      <c r="L139" s="276">
        <f>IF(L$8=0,0,L$8/ISI_fec!L$8)</f>
        <v>0.69261498146770195</v>
      </c>
      <c r="M139" s="276">
        <f>IF(M$8=0,0,M$8/ISI_fec!M$8)</f>
        <v>0.69261498146770184</v>
      </c>
      <c r="N139" s="276">
        <f>IF(N$8=0,0,N$8/ISI_fec!N$8)</f>
        <v>0.69261498146770206</v>
      </c>
      <c r="O139" s="276">
        <f>IF(O$8=0,0,O$8/ISI_fec!O$8)</f>
        <v>0.69261498146770195</v>
      </c>
      <c r="P139" s="276">
        <f>IF(P$8=0,0,P$8/ISI_fec!P$8)</f>
        <v>0.69261498146770195</v>
      </c>
      <c r="Q139" s="276">
        <f>IF(Q$8=0,0,Q$8/ISI_fec!Q$8)</f>
        <v>0.69261498146770228</v>
      </c>
      <c r="R139" s="276">
        <f>IF(R$8=0,0,R$8/ISI_fec!R$8)</f>
        <v>0.69261498146770173</v>
      </c>
      <c r="S139" s="276">
        <f>IF(S$8=0,0,S$8/ISI_fec!S$8)</f>
        <v>0.69261498146770173</v>
      </c>
      <c r="T139" s="276">
        <f>IF(T$8=0,0,T$8/ISI_fec!T$8)</f>
        <v>0.69261498146770195</v>
      </c>
      <c r="U139" s="276">
        <f>IF(U$8=0,0,U$8/ISI_fec!U$8)</f>
        <v>0.69261498146770195</v>
      </c>
      <c r="V139" s="276">
        <f>IF(V$8=0,0,V$8/ISI_fec!V$8)</f>
        <v>0.6926149814677024</v>
      </c>
      <c r="W139" s="276">
        <f>IF(W$8=0,0,W$8/ISI_fec!W$8)</f>
        <v>0.69261498146770228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0.47186420092248216</v>
      </c>
      <c r="C140" s="276">
        <f>IF(C$9=0,0,C$9/ISI_fec!C$9)</f>
        <v>0.4724837713545843</v>
      </c>
      <c r="D140" s="276">
        <f>IF(D$9=0,0,D$9/ISI_fec!D$9)</f>
        <v>0.47367892663418215</v>
      </c>
      <c r="E140" s="276">
        <f>IF(E$9=0,0,E$9/ISI_fec!E$9)</f>
        <v>0.47527223866906204</v>
      </c>
      <c r="F140" s="276">
        <f>IF(F$9=0,0,F$9/ISI_fec!F$9)</f>
        <v>0.47527223866906215</v>
      </c>
      <c r="G140" s="276">
        <f>IF(G$9=0,0,G$9/ISI_fec!G$9)</f>
        <v>0.4752722386690621</v>
      </c>
      <c r="H140" s="276">
        <f>IF(H$9=0,0,H$9/ISI_fec!H$9)</f>
        <v>0.47855702478578849</v>
      </c>
      <c r="I140" s="276">
        <f>IF(I$9=0,0,I$9/ISI_fec!I$9)</f>
        <v>0.47855702478578849</v>
      </c>
      <c r="J140" s="276">
        <f>IF(J$9=0,0,J$9/ISI_fec!J$9)</f>
        <v>0.47855702478578854</v>
      </c>
      <c r="K140" s="276">
        <f>IF(K$9=0,0,K$9/ISI_fec!K$9)</f>
        <v>0.4785570247857886</v>
      </c>
      <c r="L140" s="276">
        <f>IF(L$9=0,0,L$9/ISI_fec!L$9)</f>
        <v>0.47855702478578854</v>
      </c>
      <c r="M140" s="276">
        <f>IF(M$9=0,0,M$9/ISI_fec!M$9)</f>
        <v>0.47855702478578843</v>
      </c>
      <c r="N140" s="276">
        <f>IF(N$9=0,0,N$9/ISI_fec!N$9)</f>
        <v>0.47855702478578838</v>
      </c>
      <c r="O140" s="276">
        <f>IF(O$9=0,0,O$9/ISI_fec!O$9)</f>
        <v>0.47855702478578849</v>
      </c>
      <c r="P140" s="276">
        <f>IF(P$9=0,0,P$9/ISI_fec!P$9)</f>
        <v>0.47855702478578849</v>
      </c>
      <c r="Q140" s="276">
        <f>IF(Q$9=0,0,Q$9/ISI_fec!Q$9)</f>
        <v>0.47855702478578843</v>
      </c>
      <c r="R140" s="276">
        <f>IF(R$9=0,0,R$9/ISI_fec!R$9)</f>
        <v>0.47855702478578843</v>
      </c>
      <c r="S140" s="276">
        <f>IF(S$9=0,0,S$9/ISI_fec!S$9)</f>
        <v>0.4785570247857886</v>
      </c>
      <c r="T140" s="276">
        <f>IF(T$9=0,0,T$9/ISI_fec!T$9)</f>
        <v>0.4785570247857886</v>
      </c>
      <c r="U140" s="276">
        <f>IF(U$9=0,0,U$9/ISI_fec!U$9)</f>
        <v>0.47855702478578854</v>
      </c>
      <c r="V140" s="276">
        <f>IF(V$9=0,0,V$9/ISI_fec!V$9)</f>
        <v>0.47855702478578854</v>
      </c>
      <c r="W140" s="276">
        <f>IF(W$9=0,0,W$9/ISI_fec!W$9)</f>
        <v>0.4785570247857886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0.75580115798712066</v>
      </c>
      <c r="C141" s="277">
        <f>IF(C$10=0,0,C$10/ISI_fec!C$10)</f>
        <v>0.7522376317108197</v>
      </c>
      <c r="D141" s="277">
        <f>IF(D$10=0,0,D$10/ISI_fec!D$10)</f>
        <v>0.77078686506580407</v>
      </c>
      <c r="E141" s="277">
        <f>IF(E$10=0,0,E$10/ISI_fec!E$10)</f>
        <v>0.77927479554026235</v>
      </c>
      <c r="F141" s="277">
        <f>IF(F$10=0,0,F$10/ISI_fec!F$10)</f>
        <v>0.77940771565852462</v>
      </c>
      <c r="G141" s="277">
        <f>IF(G$10=0,0,G$10/ISI_fec!G$10)</f>
        <v>0.78566409423841888</v>
      </c>
      <c r="H141" s="277">
        <f>IF(H$10=0,0,H$10/ISI_fec!H$10)</f>
        <v>0.80045142392840496</v>
      </c>
      <c r="I141" s="277">
        <f>IF(I$10=0,0,I$10/ISI_fec!I$10)</f>
        <v>0.76903750402259718</v>
      </c>
      <c r="J141" s="277">
        <f>IF(J$10=0,0,J$10/ISI_fec!J$10)</f>
        <v>0.77931959857933453</v>
      </c>
      <c r="K141" s="277">
        <f>IF(K$10=0,0,K$10/ISI_fec!K$10)</f>
        <v>0.80394302238898974</v>
      </c>
      <c r="L141" s="277">
        <f>IF(L$10=0,0,L$10/ISI_fec!L$10)</f>
        <v>0.80749612410760196</v>
      </c>
      <c r="M141" s="277">
        <f>IF(M$10=0,0,M$10/ISI_fec!M$10)</f>
        <v>0.83815581877421119</v>
      </c>
      <c r="N141" s="277">
        <f>IF(N$10=0,0,N$10/ISI_fec!N$10)</f>
        <v>0.86249842206777838</v>
      </c>
      <c r="O141" s="277">
        <f>IF(O$10=0,0,O$10/ISI_fec!O$10)</f>
        <v>0.87960108523398695</v>
      </c>
      <c r="P141" s="277">
        <f>IF(P$10=0,0,P$10/ISI_fec!P$10)</f>
        <v>0.89062024568824116</v>
      </c>
      <c r="Q141" s="277">
        <f>IF(Q$10=0,0,Q$10/ISI_fec!Q$10)</f>
        <v>0.90193460936754943</v>
      </c>
      <c r="R141" s="277">
        <f>IF(R$10=0,0,R$10/ISI_fec!R$10)</f>
        <v>0.91390260720060001</v>
      </c>
      <c r="S141" s="277">
        <f>IF(S$10=0,0,S$10/ISI_fec!S$10)</f>
        <v>0.92166667050360684</v>
      </c>
      <c r="T141" s="277">
        <f>IF(T$10=0,0,T$10/ISI_fec!T$10)</f>
        <v>0.93103831337203136</v>
      </c>
      <c r="U141" s="277">
        <f>IF(U$10=0,0,U$10/ISI_fec!U$10)</f>
        <v>0.93985736009536158</v>
      </c>
      <c r="V141" s="277">
        <f>IF(V$10=0,0,V$10/ISI_fec!V$10)</f>
        <v>0.94868521011063334</v>
      </c>
      <c r="W141" s="277">
        <f>IF(W$10=0,0,W$10/ISI_fec!W$10)</f>
        <v>0.94980174492338798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0.42034877397802933</v>
      </c>
      <c r="C142" s="278">
        <f>IF(C$16=0,0,C$16/ISI_fec!C$16)</f>
        <v>0.41981839408217558</v>
      </c>
      <c r="D142" s="278">
        <f>IF(D$16=0,0,D$16/ISI_fec!D$16)</f>
        <v>0.42564864420488902</v>
      </c>
      <c r="E142" s="278">
        <f>IF(E$16=0,0,E$16/ISI_fec!E$16)</f>
        <v>0.43177760654622177</v>
      </c>
      <c r="F142" s="278">
        <f>IF(F$16=0,0,F$16/ISI_fec!F$16)</f>
        <v>0.42854496846814571</v>
      </c>
      <c r="G142" s="278">
        <f>IF(G$16=0,0,G$16/ISI_fec!G$16)</f>
        <v>0.42537449518368026</v>
      </c>
      <c r="H142" s="278">
        <f>IF(H$16=0,0,H$16/ISI_fec!H$16)</f>
        <v>0.42895567045500183</v>
      </c>
      <c r="I142" s="278">
        <f>IF(I$16=0,0,I$16/ISI_fec!I$16)</f>
        <v>0.4276160834497833</v>
      </c>
      <c r="J142" s="278">
        <f>IF(J$16=0,0,J$16/ISI_fec!J$16)</f>
        <v>0.43069955435605806</v>
      </c>
      <c r="K142" s="278">
        <f>IF(K$16=0,0,K$16/ISI_fec!K$16)</f>
        <v>0.43187073385815822</v>
      </c>
      <c r="L142" s="278">
        <f>IF(L$16=0,0,L$16/ISI_fec!L$16)</f>
        <v>0.45681191835904672</v>
      </c>
      <c r="M142" s="278">
        <f>IF(M$16=0,0,M$16/ISI_fec!M$16)</f>
        <v>0.45498108985405222</v>
      </c>
      <c r="N142" s="278">
        <f>IF(N$16=0,0,N$16/ISI_fec!N$16)</f>
        <v>0.4461122529359654</v>
      </c>
      <c r="O142" s="278">
        <f>IF(O$16=0,0,O$16/ISI_fec!O$16)</f>
        <v>0.44563166578764135</v>
      </c>
      <c r="P142" s="278">
        <f>IF(P$16=0,0,P$16/ISI_fec!P$16)</f>
        <v>0.45354354980609241</v>
      </c>
      <c r="Q142" s="278">
        <f>IF(Q$16=0,0,Q$16/ISI_fec!Q$16)</f>
        <v>0.45694444130038853</v>
      </c>
      <c r="R142" s="278">
        <f>IF(R$16=0,0,R$16/ISI_fec!R$16)</f>
        <v>0.45563471311526932</v>
      </c>
      <c r="S142" s="278">
        <f>IF(S$16=0,0,S$16/ISI_fec!S$16)</f>
        <v>0.45816721722731313</v>
      </c>
      <c r="T142" s="278">
        <f>IF(T$16=0,0,T$16/ISI_fec!T$16)</f>
        <v>0.45695389964228045</v>
      </c>
      <c r="U142" s="278">
        <f>IF(U$16=0,0,U$16/ISI_fec!U$16)</f>
        <v>0.46010200257517087</v>
      </c>
      <c r="V142" s="278">
        <f>IF(V$16=0,0,V$16/ISI_fec!V$16)</f>
        <v>0.4509877007166847</v>
      </c>
      <c r="W142" s="278">
        <f>IF(W$16=0,0,W$16/ISI_fec!W$16)</f>
        <v>0.45083786645937757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0.53876830756397232</v>
      </c>
      <c r="C143" s="278">
        <f>IF(C$22=0,0,C$22/ISI_fec!C$22)</f>
        <v>0.54074826016293576</v>
      </c>
      <c r="D143" s="278">
        <f>IF(D$22=0,0,D$22/ISI_fec!D$22)</f>
        <v>0.54199354885464979</v>
      </c>
      <c r="E143" s="278">
        <f>IF(E$22=0,0,E$22/ISI_fec!E$22)</f>
        <v>0.54689038878654761</v>
      </c>
      <c r="F143" s="278">
        <f>IF(F$22=0,0,F$22/ISI_fec!F$22)</f>
        <v>0.54164719183004095</v>
      </c>
      <c r="G143" s="278">
        <f>IF(G$22=0,0,G$22/ISI_fec!G$22)</f>
        <v>0.54129570606105792</v>
      </c>
      <c r="H143" s="278">
        <f>IF(H$22=0,0,H$22/ISI_fec!H$22)</f>
        <v>0.54588583064080398</v>
      </c>
      <c r="I143" s="278">
        <f>IF(I$22=0,0,I$22/ISI_fec!I$22)</f>
        <v>0.5442851187981198</v>
      </c>
      <c r="J143" s="278">
        <f>IF(J$22=0,0,J$22/ISI_fec!J$22)</f>
        <v>0.54586581062233652</v>
      </c>
      <c r="K143" s="278">
        <f>IF(K$22=0,0,K$22/ISI_fec!K$22)</f>
        <v>0.54646629566397575</v>
      </c>
      <c r="L143" s="278">
        <f>IF(L$22=0,0,L$22/ISI_fec!L$22)</f>
        <v>0.55862503571008992</v>
      </c>
      <c r="M143" s="278">
        <f>IF(M$22=0,0,M$22/ISI_fec!M$22)</f>
        <v>0.55821658304860766</v>
      </c>
      <c r="N143" s="278">
        <f>IF(N$22=0,0,N$22/ISI_fec!N$22)</f>
        <v>0.55594729946508792</v>
      </c>
      <c r="O143" s="278">
        <f>IF(O$22=0,0,O$22/ISI_fec!O$22)</f>
        <v>0.55450240215925284</v>
      </c>
      <c r="P143" s="278">
        <f>IF(P$22=0,0,P$22/ISI_fec!P$22)</f>
        <v>0.558176564360088</v>
      </c>
      <c r="Q143" s="278">
        <f>IF(Q$22=0,0,Q$22/ISI_fec!Q$22)</f>
        <v>0.55925717598081526</v>
      </c>
      <c r="R143" s="278">
        <f>IF(R$22=0,0,R$22/ISI_fec!R$22)</f>
        <v>0.55757743152119865</v>
      </c>
      <c r="S143" s="278">
        <f>IF(S$22=0,0,S$22/ISI_fec!S$22)</f>
        <v>0.55905209250333709</v>
      </c>
      <c r="T143" s="278">
        <f>IF(T$22=0,0,T$22/ISI_fec!T$22)</f>
        <v>0.55935108330964167</v>
      </c>
      <c r="U143" s="278">
        <f>IF(U$22=0,0,U$22/ISI_fec!U$22)</f>
        <v>0.55904302274393436</v>
      </c>
      <c r="V143" s="278">
        <f>IF(V$22=0,0,V$22/ISI_fec!V$22)</f>
        <v>0.55619283998633839</v>
      </c>
      <c r="W143" s="278">
        <f>IF(W$22=0,0,W$22/ISI_fec!W$22)</f>
        <v>0.55604525304976893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0.52282373042051344</v>
      </c>
      <c r="C144" s="278">
        <f>IF(C$28=0,0,C$28/ISI_fec!C$28)</f>
        <v>0.52937702282216648</v>
      </c>
      <c r="D144" s="278">
        <f>IF(D$28=0,0,D$28/ISI_fec!D$28)</f>
        <v>0.54012741596750358</v>
      </c>
      <c r="E144" s="278">
        <f>IF(E$28=0,0,E$28/ISI_fec!E$28)</f>
        <v>0.54103950941575873</v>
      </c>
      <c r="F144" s="278">
        <f>IF(F$28=0,0,F$28/ISI_fec!F$28)</f>
        <v>0.53290071155930219</v>
      </c>
      <c r="G144" s="278">
        <f>IF(G$28=0,0,G$28/ISI_fec!G$28)</f>
        <v>0.53734487879189707</v>
      </c>
      <c r="H144" s="278">
        <f>IF(H$28=0,0,H$28/ISI_fec!H$28)</f>
        <v>0.5529452424182153</v>
      </c>
      <c r="I144" s="278">
        <f>IF(I$28=0,0,I$28/ISI_fec!I$28)</f>
        <v>0.54771811876836984</v>
      </c>
      <c r="J144" s="278">
        <f>IF(J$28=0,0,J$28/ISI_fec!J$28)</f>
        <v>0.55316005285137915</v>
      </c>
      <c r="K144" s="278">
        <f>IF(K$28=0,0,K$28/ISI_fec!K$28)</f>
        <v>0.56305952585929897</v>
      </c>
      <c r="L144" s="278">
        <f>IF(L$28=0,0,L$28/ISI_fec!L$28)</f>
        <v>0.55822589110612231</v>
      </c>
      <c r="M144" s="278">
        <f>IF(M$28=0,0,M$28/ISI_fec!M$28)</f>
        <v>0.56105286982136249</v>
      </c>
      <c r="N144" s="278">
        <f>IF(N$28=0,0,N$28/ISI_fec!N$28)</f>
        <v>0.56400162990869995</v>
      </c>
      <c r="O144" s="278">
        <f>IF(O$28=0,0,O$28/ISI_fec!O$28)</f>
        <v>0.56297133983703884</v>
      </c>
      <c r="P144" s="278">
        <f>IF(P$28=0,0,P$28/ISI_fec!P$28)</f>
        <v>0.56713635532715378</v>
      </c>
      <c r="Q144" s="278">
        <f>IF(Q$28=0,0,Q$28/ISI_fec!Q$28)</f>
        <v>0.56807831759746685</v>
      </c>
      <c r="R144" s="278">
        <f>IF(R$28=0,0,R$28/ISI_fec!R$28)</f>
        <v>0.56920566329721645</v>
      </c>
      <c r="S144" s="278">
        <f>IF(S$28=0,0,S$28/ISI_fec!S$28)</f>
        <v>0.56850228490083909</v>
      </c>
      <c r="T144" s="278">
        <f>IF(T$28=0,0,T$28/ISI_fec!T$28)</f>
        <v>0.56788120371833783</v>
      </c>
      <c r="U144" s="278">
        <f>IF(U$28=0,0,U$28/ISI_fec!U$28)</f>
        <v>0.57142097291575977</v>
      </c>
      <c r="V144" s="278">
        <f>IF(V$28=0,0,V$28/ISI_fec!V$28)</f>
        <v>0.57096666082913983</v>
      </c>
      <c r="W144" s="278">
        <f>IF(W$28=0,0,W$28/ISI_fec!W$28)</f>
        <v>0.56662314527781232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0.53216450756572031</v>
      </c>
      <c r="C145" s="279">
        <f>IF(C$35=0,0,C$35/ISI_fec!C$35)</f>
        <v>0.52531229235278987</v>
      </c>
      <c r="D145" s="279">
        <f>IF(D$35=0,0,D$35/ISI_fec!D$35)</f>
        <v>0.53315876319510336</v>
      </c>
      <c r="E145" s="279">
        <f>IF(E$35=0,0,E$35/ISI_fec!E$35)</f>
        <v>0.53782218362174083</v>
      </c>
      <c r="F145" s="279">
        <f>IF(F$35=0,0,F$35/ISI_fec!F$35)</f>
        <v>0.5363999244214771</v>
      </c>
      <c r="G145" s="279">
        <f>IF(G$35=0,0,G$35/ISI_fec!G$35)</f>
        <v>0.52876335590984291</v>
      </c>
      <c r="H145" s="279">
        <f>IF(H$35=0,0,H$35/ISI_fec!H$35)</f>
        <v>0.53299214741588086</v>
      </c>
      <c r="I145" s="279">
        <f>IF(I$35=0,0,I$35/ISI_fec!I$35)</f>
        <v>0.52835463284123929</v>
      </c>
      <c r="J145" s="279">
        <f>IF(J$35=0,0,J$35/ISI_fec!J$35)</f>
        <v>0.52906583705376176</v>
      </c>
      <c r="K145" s="279">
        <f>IF(K$35=0,0,K$35/ISI_fec!K$35)</f>
        <v>0.53178783806874286</v>
      </c>
      <c r="L145" s="279">
        <f>IF(L$35=0,0,L$35/ISI_fec!L$35)</f>
        <v>0.54836321696867862</v>
      </c>
      <c r="M145" s="279">
        <f>IF(M$35=0,0,M$35/ISI_fec!M$35)</f>
        <v>0.55450361790144465</v>
      </c>
      <c r="N145" s="279">
        <f>IF(N$35=0,0,N$35/ISI_fec!N$35)</f>
        <v>0.55618038965518413</v>
      </c>
      <c r="O145" s="279">
        <f>IF(O$35=0,0,O$35/ISI_fec!O$35)</f>
        <v>0.55245183307083678</v>
      </c>
      <c r="P145" s="279">
        <f>IF(P$35=0,0,P$35/ISI_fec!P$35)</f>
        <v>0.55146408130023239</v>
      </c>
      <c r="Q145" s="279">
        <f>IF(Q$35=0,0,Q$35/ISI_fec!Q$35)</f>
        <v>0.55161623546520921</v>
      </c>
      <c r="R145" s="279">
        <f>IF(R$35=0,0,R$35/ISI_fec!R$35)</f>
        <v>0.55242032633464366</v>
      </c>
      <c r="S145" s="279">
        <f>IF(S$35=0,0,S$35/ISI_fec!S$35)</f>
        <v>0.55387222308491713</v>
      </c>
      <c r="T145" s="279">
        <f>IF(T$35=0,0,T$35/ISI_fec!T$35)</f>
        <v>0.55156407766477111</v>
      </c>
      <c r="U145" s="279">
        <f>IF(U$35=0,0,U$35/ISI_fec!U$35)</f>
        <v>0.55554559862099961</v>
      </c>
      <c r="V145" s="279">
        <f>IF(V$35=0,0,V$35/ISI_fec!V$35)</f>
        <v>0.55205043352339056</v>
      </c>
      <c r="W145" s="279">
        <f>IF(W$35=0,0,W$35/ISI_fec!W$35)</f>
        <v>0.54877770193906739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0.56954695375589881</v>
      </c>
      <c r="C147" s="274">
        <f>IF(C$54=0,0,C$54/ISI_fec!C$54)</f>
        <v>0.56661414721892367</v>
      </c>
      <c r="D147" s="274">
        <f>IF(D$54=0,0,D$54/ISI_fec!D$54)</f>
        <v>0.58075908472158433</v>
      </c>
      <c r="E147" s="274">
        <f>IF(E$54=0,0,E$54/ISI_fec!E$54)</f>
        <v>0.58332549781671206</v>
      </c>
      <c r="F147" s="274">
        <f>IF(F$54=0,0,F$54/ISI_fec!F$54)</f>
        <v>0.58023846321490424</v>
      </c>
      <c r="G147" s="274">
        <f>IF(G$54=0,0,G$54/ISI_fec!G$54)</f>
        <v>0.58613810278063061</v>
      </c>
      <c r="H147" s="274">
        <f>IF(H$54=0,0,H$54/ISI_fec!H$54)</f>
        <v>0.59034909647918621</v>
      </c>
      <c r="I147" s="274">
        <f>IF(I$54=0,0,I$54/ISI_fec!I$54)</f>
        <v>0.59597890599247583</v>
      </c>
      <c r="J147" s="274">
        <f>IF(J$54=0,0,J$54/ISI_fec!J$54)</f>
        <v>0.59927563342430645</v>
      </c>
      <c r="K147" s="274">
        <f>IF(K$54=0,0,K$54/ISI_fec!K$54)</f>
        <v>0.60571946839963819</v>
      </c>
      <c r="L147" s="274">
        <f>IF(L$54=0,0,L$54/ISI_fec!L$54)</f>
        <v>0.61609913427790608</v>
      </c>
      <c r="M147" s="274">
        <f>IF(M$54=0,0,M$54/ISI_fec!M$54)</f>
        <v>0.61649155292659918</v>
      </c>
      <c r="N147" s="274">
        <f>IF(N$54=0,0,N$54/ISI_fec!N$54)</f>
        <v>0.61380067540605199</v>
      </c>
      <c r="O147" s="274">
        <f>IF(O$54=0,0,O$54/ISI_fec!O$54)</f>
        <v>0.61400788179474419</v>
      </c>
      <c r="P147" s="274">
        <f>IF(P$54=0,0,P$54/ISI_fec!P$54)</f>
        <v>0.61811597021050535</v>
      </c>
      <c r="Q147" s="274">
        <f>IF(Q$54=0,0,Q$54/ISI_fec!Q$54)</f>
        <v>0.61957396074820315</v>
      </c>
      <c r="R147" s="274">
        <f>IF(R$54=0,0,R$54/ISI_fec!R$54)</f>
        <v>0.62065223785809398</v>
      </c>
      <c r="S147" s="274">
        <f>IF(S$54=0,0,S$54/ISI_fec!S$54)</f>
        <v>0.62040565830045491</v>
      </c>
      <c r="T147" s="274">
        <f>IF(T$54=0,0,T$54/ISI_fec!T$54)</f>
        <v>0.62005341083766119</v>
      </c>
      <c r="U147" s="274">
        <f>IF(U$54=0,0,U$54/ISI_fec!U$54)</f>
        <v>0.62295159686284252</v>
      </c>
      <c r="V147" s="274">
        <f>IF(V$54=0,0,V$54/ISI_fec!V$54)</f>
        <v>0.61989564481885895</v>
      </c>
      <c r="W147" s="274">
        <f>IF(W$54=0,0,W$54/ISI_fec!W$54)</f>
        <v>0.61877423393863873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0.49274665300326675</v>
      </c>
      <c r="C148" s="275">
        <f>IF(C$55=0,0,C$55/ISI_fec!C$55)</f>
        <v>0.49274665300326659</v>
      </c>
      <c r="D148" s="275">
        <f>IF(D$55=0,0,D$55/ISI_fec!D$55)</f>
        <v>0.49274665300326659</v>
      </c>
      <c r="E148" s="275">
        <f>IF(E$55=0,0,E$55/ISI_fec!E$55)</f>
        <v>0.49274665300326687</v>
      </c>
      <c r="F148" s="275">
        <f>IF(F$55=0,0,F$55/ISI_fec!F$55)</f>
        <v>0.49274665300326664</v>
      </c>
      <c r="G148" s="275">
        <f>IF(G$55=0,0,G$55/ISI_fec!G$55)</f>
        <v>0.49847198770293988</v>
      </c>
      <c r="H148" s="275">
        <f>IF(H$55=0,0,H$55/ISI_fec!H$55)</f>
        <v>0.49992113095394852</v>
      </c>
      <c r="I148" s="275">
        <f>IF(I$55=0,0,I$55/ISI_fec!I$55)</f>
        <v>0.50492901785855349</v>
      </c>
      <c r="J148" s="275">
        <f>IF(J$55=0,0,J$55/ISI_fec!J$55)</f>
        <v>0.50740225537907102</v>
      </c>
      <c r="K148" s="275">
        <f>IF(K$55=0,0,K$55/ISI_fec!K$55)</f>
        <v>0.50740225537907113</v>
      </c>
      <c r="L148" s="275">
        <f>IF(L$55=0,0,L$55/ISI_fec!L$55)</f>
        <v>0.5074022553790708</v>
      </c>
      <c r="M148" s="275">
        <f>IF(M$55=0,0,M$55/ISI_fec!M$55)</f>
        <v>0.50740225537907102</v>
      </c>
      <c r="N148" s="275">
        <f>IF(N$55=0,0,N$55/ISI_fec!N$55)</f>
        <v>0.50740225537907102</v>
      </c>
      <c r="O148" s="275">
        <f>IF(O$55=0,0,O$55/ISI_fec!O$55)</f>
        <v>0.50740225537907091</v>
      </c>
      <c r="P148" s="275">
        <f>IF(P$55=0,0,P$55/ISI_fec!P$55)</f>
        <v>0.50740225537907102</v>
      </c>
      <c r="Q148" s="275">
        <f>IF(Q$55=0,0,Q$55/ISI_fec!Q$55)</f>
        <v>0.50740225537907091</v>
      </c>
      <c r="R148" s="275">
        <f>IF(R$55=0,0,R$55/ISI_fec!R$55)</f>
        <v>0.50740225537907102</v>
      </c>
      <c r="S148" s="275">
        <f>IF(S$55=0,0,S$55/ISI_fec!S$55)</f>
        <v>0.50740225537907102</v>
      </c>
      <c r="T148" s="275">
        <f>IF(T$55=0,0,T$55/ISI_fec!T$55)</f>
        <v>0.50740225537907113</v>
      </c>
      <c r="U148" s="275">
        <f>IF(U$55=0,0,U$55/ISI_fec!U$55)</f>
        <v>0.50740225537907102</v>
      </c>
      <c r="V148" s="275">
        <f>IF(V$55=0,0,V$55/ISI_fec!V$55)</f>
        <v>0.50740225537907102</v>
      </c>
      <c r="W148" s="275">
        <f>IF(W$55=0,0,W$55/ISI_fec!W$55)</f>
        <v>0.50740225537907113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0.12786955833808739</v>
      </c>
      <c r="C149" s="276">
        <f>IF(C$56=0,0,C$56/ISI_fec!C$56)</f>
        <v>0.12786955833808744</v>
      </c>
      <c r="D149" s="276">
        <f>IF(D$56=0,0,D$56/ISI_fec!D$56)</f>
        <v>0.12786955833808736</v>
      </c>
      <c r="E149" s="276">
        <f>IF(E$56=0,0,E$56/ISI_fec!E$56)</f>
        <v>0.12786955833808733</v>
      </c>
      <c r="F149" s="276">
        <f>IF(F$56=0,0,F$56/ISI_fec!F$56)</f>
        <v>0.12786955833808739</v>
      </c>
      <c r="G149" s="276">
        <f>IF(G$56=0,0,G$56/ISI_fec!G$56)</f>
        <v>0.1297313616020335</v>
      </c>
      <c r="H149" s="276">
        <f>IF(H$56=0,0,H$56/ISI_fec!H$56)</f>
        <v>0.12973136160203352</v>
      </c>
      <c r="I149" s="276">
        <f>IF(I$56=0,0,I$56/ISI_fec!I$56)</f>
        <v>0.13167274074744678</v>
      </c>
      <c r="J149" s="276">
        <f>IF(J$56=0,0,J$56/ISI_fec!J$56)</f>
        <v>0.1316727407474467</v>
      </c>
      <c r="K149" s="276">
        <f>IF(K$56=0,0,K$56/ISI_fec!K$56)</f>
        <v>0.13167274074744673</v>
      </c>
      <c r="L149" s="276">
        <f>IF(L$56=0,0,L$56/ISI_fec!L$56)</f>
        <v>0.13167274074744678</v>
      </c>
      <c r="M149" s="276">
        <f>IF(M$56=0,0,M$56/ISI_fec!M$56)</f>
        <v>0.13167274074744678</v>
      </c>
      <c r="N149" s="276">
        <f>IF(N$56=0,0,N$56/ISI_fec!N$56)</f>
        <v>0.13167274074744673</v>
      </c>
      <c r="O149" s="276">
        <f>IF(O$56=0,0,O$56/ISI_fec!O$56)</f>
        <v>0.13167274074744673</v>
      </c>
      <c r="P149" s="276">
        <f>IF(P$56=0,0,P$56/ISI_fec!P$56)</f>
        <v>0.13167274074744673</v>
      </c>
      <c r="Q149" s="276">
        <f>IF(Q$56=0,0,Q$56/ISI_fec!Q$56)</f>
        <v>0.13167274074744673</v>
      </c>
      <c r="R149" s="276">
        <f>IF(R$56=0,0,R$56/ISI_fec!R$56)</f>
        <v>0.13167274074744673</v>
      </c>
      <c r="S149" s="276">
        <f>IF(S$56=0,0,S$56/ISI_fec!S$56)</f>
        <v>0.13167274074744678</v>
      </c>
      <c r="T149" s="276">
        <f>IF(T$56=0,0,T$56/ISI_fec!T$56)</f>
        <v>0.13167274074744675</v>
      </c>
      <c r="U149" s="276">
        <f>IF(U$56=0,0,U$56/ISI_fec!U$56)</f>
        <v>0.13167274074744673</v>
      </c>
      <c r="V149" s="276">
        <f>IF(V$56=0,0,V$56/ISI_fec!V$56)</f>
        <v>0.13167274074744675</v>
      </c>
      <c r="W149" s="276">
        <f>IF(W$56=0,0,W$56/ISI_fec!W$56)</f>
        <v>0.13167274074744678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0.70755644468227008</v>
      </c>
      <c r="C150" s="276">
        <f>IF(C$57=0,0,C$57/ISI_fec!C$57)</f>
        <v>0.70755644468226975</v>
      </c>
      <c r="D150" s="276">
        <f>IF(D$57=0,0,D$57/ISI_fec!D$57)</f>
        <v>0.70755644468226975</v>
      </c>
      <c r="E150" s="276">
        <f>IF(E$57=0,0,E$57/ISI_fec!E$57)</f>
        <v>0.70755644468226986</v>
      </c>
      <c r="F150" s="276">
        <f>IF(F$57=0,0,F$57/ISI_fec!F$57)</f>
        <v>0.70755644468226997</v>
      </c>
      <c r="G150" s="276">
        <f>IF(G$57=0,0,G$57/ISI_fec!G$57)</f>
        <v>0.71341680212977598</v>
      </c>
      <c r="H150" s="276">
        <f>IF(H$57=0,0,H$57/ISI_fec!H$57)</f>
        <v>0.71785859098868421</v>
      </c>
      <c r="I150" s="276">
        <f>IF(I$57=0,0,I$57/ISI_fec!I$57)</f>
        <v>0.72268873380554888</v>
      </c>
      <c r="J150" s="276">
        <f>IF(J$57=0,0,J$57/ISI_fec!J$57)</f>
        <v>0.72703586234072715</v>
      </c>
      <c r="K150" s="276">
        <f>IF(K$57=0,0,K$57/ISI_fec!K$57)</f>
        <v>0.72860106436359773</v>
      </c>
      <c r="L150" s="276">
        <f>IF(L$57=0,0,L$57/ISI_fec!L$57)</f>
        <v>0.72860106436359839</v>
      </c>
      <c r="M150" s="276">
        <f>IF(M$57=0,0,M$57/ISI_fec!M$57)</f>
        <v>0.72860106436359806</v>
      </c>
      <c r="N150" s="276">
        <f>IF(N$57=0,0,N$57/ISI_fec!N$57)</f>
        <v>0.72860106436359851</v>
      </c>
      <c r="O150" s="276">
        <f>IF(O$57=0,0,O$57/ISI_fec!O$57)</f>
        <v>0.72860106436359762</v>
      </c>
      <c r="P150" s="276">
        <f>IF(P$57=0,0,P$57/ISI_fec!P$57)</f>
        <v>0.72860106436359773</v>
      </c>
      <c r="Q150" s="276">
        <f>IF(Q$57=0,0,Q$57/ISI_fec!Q$57)</f>
        <v>0.72860106436359839</v>
      </c>
      <c r="R150" s="276">
        <f>IF(R$57=0,0,R$57/ISI_fec!R$57)</f>
        <v>0.72860106436359784</v>
      </c>
      <c r="S150" s="276">
        <f>IF(S$57=0,0,S$57/ISI_fec!S$57)</f>
        <v>0.72860106436359784</v>
      </c>
      <c r="T150" s="276">
        <f>IF(T$57=0,0,T$57/ISI_fec!T$57)</f>
        <v>0.72860106436359839</v>
      </c>
      <c r="U150" s="276">
        <f>IF(U$57=0,0,U$57/ISI_fec!U$57)</f>
        <v>0.72860106436359806</v>
      </c>
      <c r="V150" s="276">
        <f>IF(V$57=0,0,V$57/ISI_fec!V$57)</f>
        <v>0.72860106436359806</v>
      </c>
      <c r="W150" s="276">
        <f>IF(W$57=0,0,W$57/ISI_fec!W$57)</f>
        <v>0.72860106436359806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0.48798185661528842</v>
      </c>
      <c r="C151" s="276">
        <f>IF(C$58=0,0,C$58/ISI_fec!C$58)</f>
        <v>0.48798185661528853</v>
      </c>
      <c r="D151" s="276">
        <f>IF(D$58=0,0,D$58/ISI_fec!D$58)</f>
        <v>0.48798185661528864</v>
      </c>
      <c r="E151" s="276">
        <f>IF(E$58=0,0,E$58/ISI_fec!E$58)</f>
        <v>0.48798185661528853</v>
      </c>
      <c r="F151" s="276">
        <f>IF(F$58=0,0,F$58/ISI_fec!F$58)</f>
        <v>0.48798185661528842</v>
      </c>
      <c r="G151" s="276">
        <f>IF(G$58=0,0,G$58/ISI_fec!G$58)</f>
        <v>0.49508695829234817</v>
      </c>
      <c r="H151" s="276">
        <f>IF(H$58=0,0,H$58/ISI_fec!H$58)</f>
        <v>0.495086958292348</v>
      </c>
      <c r="I151" s="276">
        <f>IF(I$58=0,0,I$58/ISI_fec!I$58)</f>
        <v>0.50249574121211193</v>
      </c>
      <c r="J151" s="276">
        <f>IF(J$58=0,0,J$58/ISI_fec!J$58)</f>
        <v>0.50249574121211171</v>
      </c>
      <c r="K151" s="276">
        <f>IF(K$58=0,0,K$58/ISI_fec!K$58)</f>
        <v>0.50249574121211193</v>
      </c>
      <c r="L151" s="276">
        <f>IF(L$58=0,0,L$58/ISI_fec!L$58)</f>
        <v>0.50249574121211193</v>
      </c>
      <c r="M151" s="276">
        <f>IF(M$58=0,0,M$58/ISI_fec!M$58)</f>
        <v>0.50249574121211193</v>
      </c>
      <c r="N151" s="276">
        <f>IF(N$58=0,0,N$58/ISI_fec!N$58)</f>
        <v>0.50249574121211182</v>
      </c>
      <c r="O151" s="276">
        <f>IF(O$58=0,0,O$58/ISI_fec!O$58)</f>
        <v>0.50249574121211193</v>
      </c>
      <c r="P151" s="276">
        <f>IF(P$58=0,0,P$58/ISI_fec!P$58)</f>
        <v>0.50249574121211182</v>
      </c>
      <c r="Q151" s="276">
        <f>IF(Q$58=0,0,Q$58/ISI_fec!Q$58)</f>
        <v>0.50249574121211193</v>
      </c>
      <c r="R151" s="276">
        <f>IF(R$58=0,0,R$58/ISI_fec!R$58)</f>
        <v>0.50249574121211171</v>
      </c>
      <c r="S151" s="276">
        <f>IF(S$58=0,0,S$58/ISI_fec!S$58)</f>
        <v>0.50249574121211193</v>
      </c>
      <c r="T151" s="276">
        <f>IF(T$58=0,0,T$58/ISI_fec!T$58)</f>
        <v>0.50249574121211193</v>
      </c>
      <c r="U151" s="276">
        <f>IF(U$58=0,0,U$58/ISI_fec!U$58)</f>
        <v>0.50249574121211171</v>
      </c>
      <c r="V151" s="276">
        <f>IF(V$58=0,0,V$58/ISI_fec!V$58)</f>
        <v>0.50249574121211193</v>
      </c>
      <c r="W151" s="276">
        <f>IF(W$58=0,0,W$58/ISI_fec!W$58)</f>
        <v>0.50249574121211171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0.78159703504575184</v>
      </c>
      <c r="C152" s="277">
        <f>IF(C$59=0,0,C$59/ISI_fec!C$59)</f>
        <v>0.77689180390135948</v>
      </c>
      <c r="D152" s="277">
        <f>IF(D$59=0,0,D$59/ISI_fec!D$59)</f>
        <v>0.79404044008504471</v>
      </c>
      <c r="E152" s="277">
        <f>IF(E$59=0,0,E$59/ISI_fec!E$59)</f>
        <v>0.80009316929464647</v>
      </c>
      <c r="F152" s="277">
        <f>IF(F$59=0,0,F$59/ISI_fec!F$59)</f>
        <v>0.80022964038198585</v>
      </c>
      <c r="G152" s="277">
        <f>IF(G$59=0,0,G$59/ISI_fec!G$59)</f>
        <v>0.81839817039018115</v>
      </c>
      <c r="H152" s="277">
        <f>IF(H$59=0,0,H$59/ISI_fec!H$59)</f>
        <v>0.8280784393865106</v>
      </c>
      <c r="I152" s="277">
        <f>IF(I$59=0,0,I$59/ISI_fec!I$59)</f>
        <v>0.80748583846711874</v>
      </c>
      <c r="J152" s="277">
        <f>IF(J$59=0,0,J$59/ISI_fec!J$59)</f>
        <v>0.81828199041148686</v>
      </c>
      <c r="K152" s="277">
        <f>IF(K$59=0,0,K$59/ISI_fec!K$59)</f>
        <v>0.84413647204192566</v>
      </c>
      <c r="L152" s="277">
        <f>IF(L$59=0,0,L$59/ISI_fec!L$59)</f>
        <v>0.84786721248748975</v>
      </c>
      <c r="M152" s="277">
        <f>IF(M$59=0,0,M$59/ISI_fec!M$59)</f>
        <v>0.88005975072589115</v>
      </c>
      <c r="N152" s="277">
        <f>IF(N$59=0,0,N$59/ISI_fec!N$59)</f>
        <v>0.90561937210737464</v>
      </c>
      <c r="O152" s="277">
        <f>IF(O$59=0,0,O$59/ISI_fec!O$59)</f>
        <v>0.92357708968883212</v>
      </c>
      <c r="P152" s="277">
        <f>IF(P$59=0,0,P$59/ISI_fec!P$59)</f>
        <v>0.9351471574320378</v>
      </c>
      <c r="Q152" s="277">
        <f>IF(Q$59=0,0,Q$59/ISI_fec!Q$59)</f>
        <v>0.94702718720239321</v>
      </c>
      <c r="R152" s="277">
        <f>IF(R$59=0,0,R$59/ISI_fec!R$59)</f>
        <v>0.95959352982475465</v>
      </c>
      <c r="S152" s="277">
        <f>IF(S$59=0,0,S$59/ISI_fec!S$59)</f>
        <v>0.96774576054607397</v>
      </c>
      <c r="T152" s="277">
        <f>IF(T$59=0,0,T$59/ISI_fec!T$59)</f>
        <v>0.97758594240956076</v>
      </c>
      <c r="U152" s="277">
        <f>IF(U$59=0,0,U$59/ISI_fec!U$59)</f>
        <v>0.98684590086492863</v>
      </c>
      <c r="V152" s="277">
        <f>IF(V$59=0,0,V$59/ISI_fec!V$59)</f>
        <v>0.99611510273630355</v>
      </c>
      <c r="W152" s="277">
        <f>IF(W$59=0,0,W$59/ISI_fec!W$59)</f>
        <v>0.99728745914901207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0.43635957202244868</v>
      </c>
      <c r="C153" s="278">
        <f>IF(C$65=0,0,C$65/ISI_fec!C$65)</f>
        <v>0.43627025521298018</v>
      </c>
      <c r="D153" s="278">
        <f>IF(D$65=0,0,D$65/ISI_fec!D$65)</f>
        <v>0.43659357268069593</v>
      </c>
      <c r="E153" s="278">
        <f>IF(E$65=0,0,E$65/ISI_fec!E$65)</f>
        <v>0.44044861938610863</v>
      </c>
      <c r="F153" s="278">
        <f>IF(F$65=0,0,F$65/ISI_fec!F$65)</f>
        <v>0.43762512336647469</v>
      </c>
      <c r="G153" s="278">
        <f>IF(G$65=0,0,G$65/ISI_fec!G$65)</f>
        <v>0.44185805665309574</v>
      </c>
      <c r="H153" s="278">
        <f>IF(H$65=0,0,H$65/ISI_fec!H$65)</f>
        <v>0.44250772236098224</v>
      </c>
      <c r="I153" s="278">
        <f>IF(I$65=0,0,I$65/ISI_fec!I$65)</f>
        <v>0.44807188915270174</v>
      </c>
      <c r="J153" s="278">
        <f>IF(J$65=0,0,J$65/ISI_fec!J$65)</f>
        <v>0.45130389831033352</v>
      </c>
      <c r="K153" s="278">
        <f>IF(K$65=0,0,K$65/ISI_fec!K$65)</f>
        <v>0.44967001327423523</v>
      </c>
      <c r="L153" s="278">
        <f>IF(L$65=0,0,L$65/ISI_fec!L$65)</f>
        <v>0.46782924455917407</v>
      </c>
      <c r="M153" s="278">
        <f>IF(M$65=0,0,M$65/ISI_fec!M$65)</f>
        <v>0.46642795240408369</v>
      </c>
      <c r="N153" s="278">
        <f>IF(N$65=0,0,N$65/ISI_fec!N$65)</f>
        <v>0.4613136102057509</v>
      </c>
      <c r="O153" s="278">
        <f>IF(O$65=0,0,O$65/ISI_fec!O$65)</f>
        <v>0.46008740314362273</v>
      </c>
      <c r="P153" s="278">
        <f>IF(P$65=0,0,P$65/ISI_fec!P$65)</f>
        <v>0.46540141308806426</v>
      </c>
      <c r="Q153" s="278">
        <f>IF(Q$65=0,0,Q$65/ISI_fec!Q$65)</f>
        <v>0.46734522589870103</v>
      </c>
      <c r="R153" s="278">
        <f>IF(R$65=0,0,R$65/ISI_fec!R$65)</f>
        <v>0.46511941325083617</v>
      </c>
      <c r="S153" s="278">
        <f>IF(S$65=0,0,S$65/ISI_fec!S$65)</f>
        <v>0.46726354798782083</v>
      </c>
      <c r="T153" s="278">
        <f>IF(T$65=0,0,T$65/ISI_fec!T$65)</f>
        <v>0.46749502153060912</v>
      </c>
      <c r="U153" s="278">
        <f>IF(U$65=0,0,U$65/ISI_fec!U$65)</f>
        <v>0.46736768102406584</v>
      </c>
      <c r="V153" s="278">
        <f>IF(V$65=0,0,V$65/ISI_fec!V$65)</f>
        <v>0.46205381430823589</v>
      </c>
      <c r="W153" s="278">
        <f>IF(W$65=0,0,W$65/ISI_fec!W$65)</f>
        <v>0.46270249651574868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0.70668129808692859</v>
      </c>
      <c r="C154" s="278">
        <f>IF(C$71=0,0,C$71/ISI_fec!C$71)</f>
        <v>0.70668129808692859</v>
      </c>
      <c r="D154" s="278">
        <f>IF(D$71=0,0,D$71/ISI_fec!D$71)</f>
        <v>0.70668129808692837</v>
      </c>
      <c r="E154" s="278">
        <f>IF(E$71=0,0,E$71/ISI_fec!E$71)</f>
        <v>0.7066812980869287</v>
      </c>
      <c r="F154" s="278">
        <f>IF(F$71=0,0,F$71/ISI_fec!F$71)</f>
        <v>0.70668129808692848</v>
      </c>
      <c r="G154" s="278">
        <f>IF(G$71=0,0,G$71/ISI_fec!G$71)</f>
        <v>0.71697070210496083</v>
      </c>
      <c r="H154" s="278">
        <f>IF(H$71=0,0,H$71/ISI_fec!H$71)</f>
        <v>0.71697070210496106</v>
      </c>
      <c r="I154" s="278">
        <f>IF(I$71=0,0,I$71/ISI_fec!I$71)</f>
        <v>0.727699888569593</v>
      </c>
      <c r="J154" s="278">
        <f>IF(J$71=0,0,J$71/ISI_fec!J$71)</f>
        <v>0.72769988856959278</v>
      </c>
      <c r="K154" s="278">
        <f>IF(K$71=0,0,K$71/ISI_fec!K$71)</f>
        <v>0.72769988856959278</v>
      </c>
      <c r="L154" s="278">
        <f>IF(L$71=0,0,L$71/ISI_fec!L$71)</f>
        <v>0.727699888569593</v>
      </c>
      <c r="M154" s="278">
        <f>IF(M$71=0,0,M$71/ISI_fec!M$71)</f>
        <v>0.72769988856959267</v>
      </c>
      <c r="N154" s="278">
        <f>IF(N$71=0,0,N$71/ISI_fec!N$71)</f>
        <v>0.72769988856959289</v>
      </c>
      <c r="O154" s="278">
        <f>IF(O$71=0,0,O$71/ISI_fec!O$71)</f>
        <v>0.72769988856959344</v>
      </c>
      <c r="P154" s="278">
        <f>IF(P$71=0,0,P$71/ISI_fec!P$71)</f>
        <v>0.72769988856959311</v>
      </c>
      <c r="Q154" s="278">
        <f>IF(Q$71=0,0,Q$71/ISI_fec!Q$71)</f>
        <v>0.72769988856959289</v>
      </c>
      <c r="R154" s="278">
        <f>IF(R$71=0,0,R$71/ISI_fec!R$71)</f>
        <v>0.72769988856959311</v>
      </c>
      <c r="S154" s="278">
        <f>IF(S$71=0,0,S$71/ISI_fec!S$71)</f>
        <v>0.72769988856959311</v>
      </c>
      <c r="T154" s="278">
        <f>IF(T$71=0,0,T$71/ISI_fec!T$71)</f>
        <v>0.727699888569593</v>
      </c>
      <c r="U154" s="278">
        <f>IF(U$71=0,0,U$71/ISI_fec!U$71)</f>
        <v>0.727699888569593</v>
      </c>
      <c r="V154" s="278">
        <f>IF(V$71=0,0,V$71/ISI_fec!V$71)</f>
        <v>0.72769988856959311</v>
      </c>
      <c r="W154" s="278">
        <f>IF(W$71=0,0,W$71/ISI_fec!W$71)</f>
        <v>0.727699888569593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0.53586916628378867</v>
      </c>
      <c r="C155" s="278">
        <f>IF(C$72=0,0,C$72/ISI_fec!C$72)</f>
        <v>0.5418744798440871</v>
      </c>
      <c r="D155" s="278">
        <f>IF(D$72=0,0,D$72/ISI_fec!D$72)</f>
        <v>0.55148367991715885</v>
      </c>
      <c r="E155" s="278">
        <f>IF(E$72=0,0,E$72/ISI_fec!E$72)</f>
        <v>0.55056302348967312</v>
      </c>
      <c r="F155" s="278">
        <f>IF(F$72=0,0,F$72/ISI_fec!F$72)</f>
        <v>0.54228096445804919</v>
      </c>
      <c r="G155" s="278">
        <f>IF(G$72=0,0,G$72/ISI_fec!G$72)</f>
        <v>0.55476491214474688</v>
      </c>
      <c r="H155" s="278">
        <f>IF(H$72=0,0,H$72/ISI_fec!H$72)</f>
        <v>0.56695259587185587</v>
      </c>
      <c r="I155" s="278">
        <f>IF(I$72=0,0,I$72/ISI_fec!I$72)</f>
        <v>0.569997078070001</v>
      </c>
      <c r="J155" s="278">
        <f>IF(J$72=0,0,J$72/ISI_fec!J$72)</f>
        <v>0.5756603680362703</v>
      </c>
      <c r="K155" s="278">
        <f>IF(K$72=0,0,K$72/ISI_fec!K$72)</f>
        <v>0.58596251159441215</v>
      </c>
      <c r="L155" s="278">
        <f>IF(L$72=0,0,L$72/ISI_fec!L$72)</f>
        <v>0.58093226411608556</v>
      </c>
      <c r="M155" s="278">
        <f>IF(M$72=0,0,M$72/ISI_fec!M$72)</f>
        <v>0.58387423289936513</v>
      </c>
      <c r="N155" s="278">
        <f>IF(N$72=0,0,N$72/ISI_fec!N$72)</f>
        <v>0.58694293662874186</v>
      </c>
      <c r="O155" s="278">
        <f>IF(O$72=0,0,O$72/ISI_fec!O$72)</f>
        <v>0.58587073852119753</v>
      </c>
      <c r="P155" s="278">
        <f>IF(P$72=0,0,P$72/ISI_fec!P$72)</f>
        <v>0.59020517000726924</v>
      </c>
      <c r="Q155" s="278">
        <f>IF(Q$72=0,0,Q$72/ISI_fec!Q$72)</f>
        <v>0.59118544749551105</v>
      </c>
      <c r="R155" s="278">
        <f>IF(R$72=0,0,R$72/ISI_fec!R$72)</f>
        <v>0.59235864906181468</v>
      </c>
      <c r="S155" s="278">
        <f>IF(S$72=0,0,S$72/ISI_fec!S$72)</f>
        <v>0.59162666007519127</v>
      </c>
      <c r="T155" s="278">
        <f>IF(T$72=0,0,T$72/ISI_fec!T$72)</f>
        <v>0.5909803158204745</v>
      </c>
      <c r="U155" s="278">
        <f>IF(U$72=0,0,U$72/ISI_fec!U$72)</f>
        <v>0.59466406852179088</v>
      </c>
      <c r="V155" s="278">
        <f>IF(V$72=0,0,V$72/ISI_fec!V$72)</f>
        <v>0.59419127685572759</v>
      </c>
      <c r="W155" s="278">
        <f>IF(W$72=0,0,W$72/ISI_fec!W$72)</f>
        <v>0.58967108464741547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0.55469728117033634</v>
      </c>
      <c r="C156" s="279">
        <f>IF(C$79=0,0,C$79/ISI_fec!C$79)</f>
        <v>0.54678328554686817</v>
      </c>
      <c r="D156" s="279">
        <f>IF(D$79=0,0,D$79/ISI_fec!D$79)</f>
        <v>0.55274438424913275</v>
      </c>
      <c r="E156" s="279">
        <f>IF(E$79=0,0,E$79/ISI_fec!E$79)</f>
        <v>0.55561095874247313</v>
      </c>
      <c r="F156" s="279">
        <f>IF(F$79=0,0,F$79/ISI_fec!F$79)</f>
        <v>0.55418850730417946</v>
      </c>
      <c r="G156" s="279">
        <f>IF(G$79=0,0,G$79/ISI_fec!G$79)</f>
        <v>0.55283400214439549</v>
      </c>
      <c r="H156" s="279">
        <f>IF(H$79=0,0,H$79/ISI_fec!H$79)</f>
        <v>0.55461160088523465</v>
      </c>
      <c r="I156" s="279">
        <f>IF(I$79=0,0,I$79/ISI_fec!I$79)</f>
        <v>0.5564794257912985</v>
      </c>
      <c r="J156" s="279">
        <f>IF(J$79=0,0,J$79/ISI_fec!J$79)</f>
        <v>0.55815119904248511</v>
      </c>
      <c r="K156" s="279">
        <f>IF(K$79=0,0,K$79/ISI_fec!K$79)</f>
        <v>0.56104143263988082</v>
      </c>
      <c r="L156" s="279">
        <f>IF(L$79=0,0,L$79/ISI_fec!L$79)</f>
        <v>0.579763457517386</v>
      </c>
      <c r="M156" s="279">
        <f>IF(M$79=0,0,M$79/ISI_fec!M$79)</f>
        <v>0.58733419249200358</v>
      </c>
      <c r="N156" s="279">
        <f>IF(N$79=0,0,N$79/ISI_fec!N$79)</f>
        <v>0.58960513986968233</v>
      </c>
      <c r="O156" s="279">
        <f>IF(O$79=0,0,O$79/ISI_fec!O$79)</f>
        <v>0.58497331461055069</v>
      </c>
      <c r="P156" s="279">
        <f>IF(P$79=0,0,P$79/ISI_fec!P$79)</f>
        <v>0.58315035383489866</v>
      </c>
      <c r="Q156" s="279">
        <f>IF(Q$79=0,0,Q$79/ISI_fec!Q$79)</f>
        <v>0.58309033665327814</v>
      </c>
      <c r="R156" s="279">
        <f>IF(R$79=0,0,R$79/ISI_fec!R$79)</f>
        <v>0.58401502374474379</v>
      </c>
      <c r="S156" s="279">
        <f>IF(S$79=0,0,S$79/ISI_fec!S$79)</f>
        <v>0.58583968728884417</v>
      </c>
      <c r="T156" s="279">
        <f>IF(T$79=0,0,T$79/ISI_fec!T$79)</f>
        <v>0.58302058153515468</v>
      </c>
      <c r="U156" s="279">
        <f>IF(U$79=0,0,U$79/ISI_fec!U$79)</f>
        <v>0.58762518381084794</v>
      </c>
      <c r="V156" s="279">
        <f>IF(V$79=0,0,V$79/ISI_fec!V$79)</f>
        <v>0.58367280644855402</v>
      </c>
      <c r="W156" s="279">
        <f>IF(W$79=0,0,W$79/ISI_fec!W$79)</f>
        <v>0.57991663024341977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CZ: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15765.373920847647</v>
      </c>
      <c r="C5" s="225">
        <f t="shared" si="0"/>
        <v>16240.421999435637</v>
      </c>
      <c r="D5" s="225">
        <f t="shared" si="0"/>
        <v>15169.883486489323</v>
      </c>
      <c r="E5" s="225">
        <f t="shared" si="0"/>
        <v>15339.680390561425</v>
      </c>
      <c r="F5" s="225">
        <f t="shared" si="0"/>
        <v>15736.584846541427</v>
      </c>
      <c r="G5" s="225">
        <f t="shared" si="0"/>
        <v>14518.816292593468</v>
      </c>
      <c r="H5" s="225">
        <f t="shared" si="0"/>
        <v>15198.927269570086</v>
      </c>
      <c r="I5" s="225">
        <f t="shared" si="0"/>
        <v>15052.857873222945</v>
      </c>
      <c r="J5" s="225">
        <f t="shared" si="0"/>
        <v>14287.413477186394</v>
      </c>
      <c r="K5" s="225">
        <f t="shared" si="0"/>
        <v>11542.163844944091</v>
      </c>
      <c r="L5" s="225">
        <f t="shared" si="0"/>
        <v>10525.893852052826</v>
      </c>
      <c r="M5" s="225">
        <f t="shared" si="0"/>
        <v>10442.354072592701</v>
      </c>
      <c r="N5" s="225">
        <f t="shared" si="0"/>
        <v>10119.603158462209</v>
      </c>
      <c r="O5" s="225">
        <f t="shared" si="0"/>
        <v>10162.23112388027</v>
      </c>
      <c r="P5" s="225">
        <f t="shared" si="0"/>
        <v>10175.53243168792</v>
      </c>
      <c r="Q5" s="225">
        <f t="shared" si="0"/>
        <v>9765.5845501963595</v>
      </c>
      <c r="R5" s="225">
        <f t="shared" si="0"/>
        <v>9974.5988477547107</v>
      </c>
      <c r="S5" s="225">
        <f t="shared" si="0"/>
        <v>9306.2581741106223</v>
      </c>
      <c r="T5" s="225">
        <f t="shared" si="0"/>
        <v>9944.0543851809598</v>
      </c>
      <c r="U5" s="225">
        <f t="shared" si="0"/>
        <v>8729.5247602647796</v>
      </c>
      <c r="V5" s="225">
        <f t="shared" si="0"/>
        <v>8842.7034281980032</v>
      </c>
      <c r="W5" s="225">
        <f t="shared" si="0"/>
        <v>9927.6706293606876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2.4869655045573729</v>
      </c>
      <c r="C10" s="262">
        <v>2.6644616945567372</v>
      </c>
      <c r="D10" s="262">
        <v>2.6071025529690468</v>
      </c>
      <c r="E10" s="262">
        <v>2.424384743623579</v>
      </c>
      <c r="F10" s="262">
        <v>2.715115171071171</v>
      </c>
      <c r="G10" s="262">
        <v>2.48410464286194</v>
      </c>
      <c r="H10" s="262">
        <v>2.2928362764001071</v>
      </c>
      <c r="I10" s="262">
        <v>2.477923031610934</v>
      </c>
      <c r="J10" s="262">
        <v>2.3073832201691298</v>
      </c>
      <c r="K10" s="262">
        <v>1.8577204808263461</v>
      </c>
      <c r="L10" s="262">
        <v>1.8224480405321291</v>
      </c>
      <c r="M10" s="262">
        <v>1.57459692052213</v>
      </c>
      <c r="N10" s="262">
        <v>1.1969882666495679</v>
      </c>
      <c r="O10" s="262">
        <v>1.1329638377891771</v>
      </c>
      <c r="P10" s="262">
        <v>0.97263500621835064</v>
      </c>
      <c r="Q10" s="262">
        <v>0.8692456368533964</v>
      </c>
      <c r="R10" s="262">
        <v>0.79450460560458414</v>
      </c>
      <c r="S10" s="262">
        <v>0.73457003872694049</v>
      </c>
      <c r="T10" s="262">
        <v>0.69306318503222908</v>
      </c>
      <c r="U10" s="262">
        <v>0.52575204585597335</v>
      </c>
      <c r="V10" s="262">
        <v>0.44752261663822179</v>
      </c>
      <c r="W10" s="262">
        <v>0.5328987180124265</v>
      </c>
      <c r="DA10" s="68" t="s">
        <v>349</v>
      </c>
    </row>
    <row r="11" spans="1:105" ht="12" customHeight="1" x14ac:dyDescent="0.25">
      <c r="A11" s="37" t="s">
        <v>160</v>
      </c>
      <c r="B11" s="228">
        <v>0.1428621682497139</v>
      </c>
      <c r="C11" s="228">
        <v>0.1001978470545862</v>
      </c>
      <c r="D11" s="228">
        <v>9.9154889092389606E-2</v>
      </c>
      <c r="E11" s="228">
        <v>2.8398107116792991E-2</v>
      </c>
      <c r="F11" s="228">
        <v>2.897512029826629E-2</v>
      </c>
      <c r="G11" s="228">
        <v>2.7252436740553339E-2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2.34410333630766</v>
      </c>
      <c r="C12" s="228">
        <v>2.5642638475021511</v>
      </c>
      <c r="D12" s="228">
        <v>2.5079476638766569</v>
      </c>
      <c r="E12" s="228">
        <v>2.3959866365067861</v>
      </c>
      <c r="F12" s="228">
        <v>2.686140050772905</v>
      </c>
      <c r="G12" s="228">
        <v>2.4568522061213871</v>
      </c>
      <c r="H12" s="228">
        <v>2.2928362764001071</v>
      </c>
      <c r="I12" s="228">
        <v>2.477923031610934</v>
      </c>
      <c r="J12" s="228">
        <v>2.3073832201691298</v>
      </c>
      <c r="K12" s="228">
        <v>1.8577204808263461</v>
      </c>
      <c r="L12" s="228">
        <v>1.8224480405321291</v>
      </c>
      <c r="M12" s="228">
        <v>1.57459692052213</v>
      </c>
      <c r="N12" s="228">
        <v>1.1969882666495679</v>
      </c>
      <c r="O12" s="228">
        <v>1.1329638377891771</v>
      </c>
      <c r="P12" s="228">
        <v>0.97263500621835064</v>
      </c>
      <c r="Q12" s="228">
        <v>0.8692456368533964</v>
      </c>
      <c r="R12" s="228">
        <v>0.79450460560458414</v>
      </c>
      <c r="S12" s="228">
        <v>0.73457003872694049</v>
      </c>
      <c r="T12" s="228">
        <v>0.69306318503222908</v>
      </c>
      <c r="U12" s="228">
        <v>0.52575204585597335</v>
      </c>
      <c r="V12" s="228">
        <v>0.44752261663822179</v>
      </c>
      <c r="W12" s="228">
        <v>0.5328987180124265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2556.551665058912</v>
      </c>
      <c r="C16" s="263">
        <v>2840.4700976239828</v>
      </c>
      <c r="D16" s="263">
        <v>2332.7900435466699</v>
      </c>
      <c r="E16" s="263">
        <v>2206.9257326490078</v>
      </c>
      <c r="F16" s="263">
        <v>2233.2857580177451</v>
      </c>
      <c r="G16" s="263">
        <v>2201.4061640587552</v>
      </c>
      <c r="H16" s="263">
        <v>2156.454414465446</v>
      </c>
      <c r="I16" s="263">
        <v>2009.4758144611719</v>
      </c>
      <c r="J16" s="263">
        <v>1981.802892866353</v>
      </c>
      <c r="K16" s="263">
        <v>1626.192386799886</v>
      </c>
      <c r="L16" s="263">
        <v>1071.9784731866689</v>
      </c>
      <c r="M16" s="263">
        <v>1061.1470066234499</v>
      </c>
      <c r="N16" s="263">
        <v>1058.7912050330681</v>
      </c>
      <c r="O16" s="263">
        <v>1007.889410546244</v>
      </c>
      <c r="P16" s="263">
        <v>951.21431809867363</v>
      </c>
      <c r="Q16" s="263">
        <v>893.6658704469213</v>
      </c>
      <c r="R16" s="263">
        <v>903.78899159271873</v>
      </c>
      <c r="S16" s="263">
        <v>873.26941544115357</v>
      </c>
      <c r="T16" s="263">
        <v>960.32469715181912</v>
      </c>
      <c r="U16" s="263">
        <v>786.83997237801168</v>
      </c>
      <c r="V16" s="263">
        <v>846.36690249348601</v>
      </c>
      <c r="W16" s="263">
        <v>982.76254439981471</v>
      </c>
      <c r="DA16" s="70" t="s">
        <v>355</v>
      </c>
    </row>
    <row r="17" spans="1:105" ht="12" customHeight="1" x14ac:dyDescent="0.25">
      <c r="A17" s="18" t="s">
        <v>30</v>
      </c>
      <c r="B17" s="232">
        <v>843.75584058266475</v>
      </c>
      <c r="C17" s="232">
        <v>947.81255063137496</v>
      </c>
      <c r="D17" s="232">
        <v>790.2583167826017</v>
      </c>
      <c r="E17" s="232">
        <v>564.10650377102752</v>
      </c>
      <c r="F17" s="232">
        <v>708.3957322760117</v>
      </c>
      <c r="G17" s="232">
        <v>804.96843958250872</v>
      </c>
      <c r="H17" s="232">
        <v>763.31910850898146</v>
      </c>
      <c r="I17" s="232">
        <v>775.31328202131385</v>
      </c>
      <c r="J17" s="232">
        <v>620.25136972376527</v>
      </c>
      <c r="K17" s="232">
        <v>589.26924883588742</v>
      </c>
      <c r="L17" s="232">
        <v>118.31602522067369</v>
      </c>
      <c r="M17" s="232">
        <v>130.0061730322978</v>
      </c>
      <c r="N17" s="232">
        <v>186.2192056079939</v>
      </c>
      <c r="O17" s="232">
        <v>218.6983668962996</v>
      </c>
      <c r="P17" s="232">
        <v>108.70528586125999</v>
      </c>
      <c r="Q17" s="232">
        <v>74.816526693710344</v>
      </c>
      <c r="R17" s="232">
        <v>115.2417691911342</v>
      </c>
      <c r="S17" s="232">
        <v>84.190127469999055</v>
      </c>
      <c r="T17" s="232">
        <v>76.613449699264535</v>
      </c>
      <c r="U17" s="232">
        <v>74.763892822390517</v>
      </c>
      <c r="V17" s="232">
        <v>147.11044605554079</v>
      </c>
      <c r="W17" s="232">
        <v>165.37387695882239</v>
      </c>
      <c r="DA17" s="71" t="s">
        <v>356</v>
      </c>
    </row>
    <row r="18" spans="1:105" ht="12" customHeight="1" x14ac:dyDescent="0.25">
      <c r="A18" s="18" t="s">
        <v>70</v>
      </c>
      <c r="B18" s="232">
        <v>24.039128251752341</v>
      </c>
      <c r="C18" s="232">
        <v>13.1119680113018</v>
      </c>
      <c r="D18" s="232">
        <v>23.24926650078055</v>
      </c>
      <c r="E18" s="232">
        <v>26.593794701661061</v>
      </c>
      <c r="F18" s="232">
        <v>35.706919267715548</v>
      </c>
      <c r="G18" s="232">
        <v>24.269024356493471</v>
      </c>
      <c r="H18" s="232">
        <v>10.534724018213311</v>
      </c>
      <c r="I18" s="232">
        <v>12.389643370871349</v>
      </c>
      <c r="J18" s="232">
        <v>7.9402542619520933</v>
      </c>
      <c r="K18" s="232">
        <v>4.8801677473507334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23.957621067456721</v>
      </c>
      <c r="C19" s="232">
        <v>23.68137039621611</v>
      </c>
      <c r="D19" s="232">
        <v>40.678468281296873</v>
      </c>
      <c r="E19" s="232">
        <v>43.071922243694132</v>
      </c>
      <c r="F19" s="232">
        <v>46.663647007301009</v>
      </c>
      <c r="G19" s="232">
        <v>39.559648651118202</v>
      </c>
      <c r="H19" s="232">
        <v>39.346381960929591</v>
      </c>
      <c r="I19" s="232">
        <v>39.114318410336367</v>
      </c>
      <c r="J19" s="232">
        <v>37.313951102038381</v>
      </c>
      <c r="K19" s="232">
        <v>37.755403515069503</v>
      </c>
      <c r="L19" s="232">
        <v>73.902667271351419</v>
      </c>
      <c r="M19" s="232">
        <v>66.081612804964266</v>
      </c>
      <c r="N19" s="232">
        <v>42.980222369727088</v>
      </c>
      <c r="O19" s="232">
        <v>46.031777258781702</v>
      </c>
      <c r="P19" s="232">
        <v>46.19931192467849</v>
      </c>
      <c r="Q19" s="232">
        <v>47.272166654067753</v>
      </c>
      <c r="R19" s="232">
        <v>47.016136805374792</v>
      </c>
      <c r="S19" s="232">
        <v>49.44253367468967</v>
      </c>
      <c r="T19" s="232">
        <v>49.056623361508841</v>
      </c>
      <c r="U19" s="232">
        <v>44.611842337623237</v>
      </c>
      <c r="V19" s="232">
        <v>37.668660073815808</v>
      </c>
      <c r="W19" s="232">
        <v>47.181713428751799</v>
      </c>
      <c r="DA19" s="71" t="s">
        <v>358</v>
      </c>
    </row>
    <row r="20" spans="1:105" ht="12" customHeight="1" x14ac:dyDescent="0.25">
      <c r="A20" s="18" t="s">
        <v>36</v>
      </c>
      <c r="B20" s="232">
        <v>1664.799075157038</v>
      </c>
      <c r="C20" s="232">
        <v>1855.86420858509</v>
      </c>
      <c r="D20" s="232">
        <v>1478.6039919819909</v>
      </c>
      <c r="E20" s="232">
        <v>1573.1535119326261</v>
      </c>
      <c r="F20" s="232">
        <v>1442.5194594667159</v>
      </c>
      <c r="G20" s="232">
        <v>1332.609051468635</v>
      </c>
      <c r="H20" s="232">
        <v>1343.2541999773221</v>
      </c>
      <c r="I20" s="232">
        <v>1182.65857065865</v>
      </c>
      <c r="J20" s="232">
        <v>1316.2973177785971</v>
      </c>
      <c r="K20" s="232">
        <v>994.28756670157838</v>
      </c>
      <c r="L20" s="232">
        <v>879.7597806946435</v>
      </c>
      <c r="M20" s="232">
        <v>865.05922078618778</v>
      </c>
      <c r="N20" s="232">
        <v>829.59177705534682</v>
      </c>
      <c r="O20" s="232">
        <v>743.1592663911631</v>
      </c>
      <c r="P20" s="232">
        <v>796.30972031273518</v>
      </c>
      <c r="Q20" s="232">
        <v>771.57717709914323</v>
      </c>
      <c r="R20" s="232">
        <v>741.53108559620978</v>
      </c>
      <c r="S20" s="232">
        <v>739.6367542964648</v>
      </c>
      <c r="T20" s="232">
        <v>834.65462409104578</v>
      </c>
      <c r="U20" s="232">
        <v>667.46423721799795</v>
      </c>
      <c r="V20" s="232">
        <v>661.58779636412942</v>
      </c>
      <c r="W20" s="232">
        <v>770.20695401224043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4742.7380283606999</v>
      </c>
      <c r="C22" s="263">
        <v>5318.3208739336706</v>
      </c>
      <c r="D22" s="263">
        <v>4573.9166710068839</v>
      </c>
      <c r="E22" s="263">
        <v>4281.3858630640652</v>
      </c>
      <c r="F22" s="263">
        <v>4197.9509068865191</v>
      </c>
      <c r="G22" s="263">
        <v>4219.2050191402705</v>
      </c>
      <c r="H22" s="263">
        <v>4136.6521817718694</v>
      </c>
      <c r="I22" s="263">
        <v>3842.5283748732732</v>
      </c>
      <c r="J22" s="263">
        <v>3708.877145522506</v>
      </c>
      <c r="K22" s="263">
        <v>3244.7776123964968</v>
      </c>
      <c r="L22" s="263">
        <v>2320.582875031409</v>
      </c>
      <c r="M22" s="263">
        <v>2346.2369481915121</v>
      </c>
      <c r="N22" s="263">
        <v>2268.652316092508</v>
      </c>
      <c r="O22" s="263">
        <v>2151.4128191075069</v>
      </c>
      <c r="P22" s="263">
        <v>2063.325888955414</v>
      </c>
      <c r="Q22" s="263">
        <v>1999.9274850072379</v>
      </c>
      <c r="R22" s="263">
        <v>1935.089203602553</v>
      </c>
      <c r="S22" s="263">
        <v>2049.7507213277258</v>
      </c>
      <c r="T22" s="263">
        <v>2115.913466774598</v>
      </c>
      <c r="U22" s="263">
        <v>1782.5289990602739</v>
      </c>
      <c r="V22" s="263">
        <v>1859.48774562993</v>
      </c>
      <c r="W22" s="263">
        <v>2072.9403113802082</v>
      </c>
      <c r="DA22" s="70" t="s">
        <v>361</v>
      </c>
    </row>
    <row r="23" spans="1:105" ht="12" customHeight="1" x14ac:dyDescent="0.25">
      <c r="A23" s="18" t="s">
        <v>30</v>
      </c>
      <c r="B23" s="232">
        <v>1069.1708934520959</v>
      </c>
      <c r="C23" s="232">
        <v>1098.692152528256</v>
      </c>
      <c r="D23" s="232">
        <v>951.77880996078329</v>
      </c>
      <c r="E23" s="232">
        <v>676.99996000600004</v>
      </c>
      <c r="F23" s="232">
        <v>1001.111520704701</v>
      </c>
      <c r="G23" s="232">
        <v>1050.0950824319871</v>
      </c>
      <c r="H23" s="232">
        <v>980.20809480888613</v>
      </c>
      <c r="I23" s="232">
        <v>1022.244768861088</v>
      </c>
      <c r="J23" s="232">
        <v>884.64271722429623</v>
      </c>
      <c r="K23" s="232">
        <v>755.80147878243315</v>
      </c>
      <c r="L23" s="232">
        <v>135.46954961925391</v>
      </c>
      <c r="M23" s="232">
        <v>146.16305549054891</v>
      </c>
      <c r="N23" s="232">
        <v>209.24125376326779</v>
      </c>
      <c r="O23" s="232">
        <v>263.2740769237173</v>
      </c>
      <c r="P23" s="232">
        <v>127.5822990922926</v>
      </c>
      <c r="Q23" s="232">
        <v>83.800453429963127</v>
      </c>
      <c r="R23" s="232">
        <v>147.38968031150131</v>
      </c>
      <c r="S23" s="232">
        <v>84.13119199744402</v>
      </c>
      <c r="T23" s="232">
        <v>83.937320863839901</v>
      </c>
      <c r="U23" s="232">
        <v>86.345533268383548</v>
      </c>
      <c r="V23" s="232">
        <v>171.35488483850219</v>
      </c>
      <c r="W23" s="232">
        <v>207.06200308411951</v>
      </c>
      <c r="DA23" s="71" t="s">
        <v>362</v>
      </c>
    </row>
    <row r="24" spans="1:105" ht="12" customHeight="1" x14ac:dyDescent="0.25">
      <c r="A24" s="18" t="s">
        <v>40</v>
      </c>
      <c r="B24" s="232">
        <v>1503.186375598325</v>
      </c>
      <c r="C24" s="232">
        <v>2025.6843671985021</v>
      </c>
      <c r="D24" s="232">
        <v>1764.3288635988231</v>
      </c>
      <c r="E24" s="232">
        <v>1632.792693597532</v>
      </c>
      <c r="F24" s="232">
        <v>1041.850439999213</v>
      </c>
      <c r="G24" s="232">
        <v>1347.4330667982599</v>
      </c>
      <c r="H24" s="232">
        <v>1367.4642371987311</v>
      </c>
      <c r="I24" s="232">
        <v>1193.049529198943</v>
      </c>
      <c r="J24" s="232">
        <v>882.30137039917076</v>
      </c>
      <c r="K24" s="232">
        <v>1159.010175598876</v>
      </c>
      <c r="L24" s="232">
        <v>1093.18835519963</v>
      </c>
      <c r="M24" s="232">
        <v>1153.2129156003739</v>
      </c>
      <c r="N24" s="232">
        <v>1078.9640748001179</v>
      </c>
      <c r="O24" s="232">
        <v>938.09258279968913</v>
      </c>
      <c r="P24" s="232">
        <v>946.93022639835181</v>
      </c>
      <c r="Q24" s="232">
        <v>998.95071599838582</v>
      </c>
      <c r="R24" s="232">
        <v>779.17870799942716</v>
      </c>
      <c r="S24" s="232">
        <v>1177.092619198638</v>
      </c>
      <c r="T24" s="232">
        <v>1063.786424398696</v>
      </c>
      <c r="U24" s="232">
        <v>873.80000639989305</v>
      </c>
      <c r="V24" s="232">
        <v>873.63591119843045</v>
      </c>
      <c r="W24" s="232">
        <v>842.43894839806853</v>
      </c>
      <c r="DA24" s="71" t="s">
        <v>363</v>
      </c>
    </row>
    <row r="25" spans="1:105" ht="12" customHeight="1" x14ac:dyDescent="0.25">
      <c r="A25" s="18" t="s">
        <v>70</v>
      </c>
      <c r="B25" s="232">
        <v>30.461343192583779</v>
      </c>
      <c r="C25" s="232">
        <v>15.199225151241571</v>
      </c>
      <c r="D25" s="232">
        <v>28.001172189702409</v>
      </c>
      <c r="E25" s="232">
        <v>31.915955283401921</v>
      </c>
      <c r="F25" s="232">
        <v>50.461354606036487</v>
      </c>
      <c r="G25" s="232">
        <v>31.6593569126678</v>
      </c>
      <c r="H25" s="232">
        <v>13.528053528491981</v>
      </c>
      <c r="I25" s="232">
        <v>16.33565220359467</v>
      </c>
      <c r="J25" s="232">
        <v>11.324905431282531</v>
      </c>
      <c r="K25" s="232">
        <v>6.2593424100113806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30.358060815307532</v>
      </c>
      <c r="C26" s="232">
        <v>27.451140838033471</v>
      </c>
      <c r="D26" s="232">
        <v>48.992719607721853</v>
      </c>
      <c r="E26" s="232">
        <v>51.691816069184107</v>
      </c>
      <c r="F26" s="232">
        <v>65.945505440883665</v>
      </c>
      <c r="G26" s="232">
        <v>51.606237547426772</v>
      </c>
      <c r="H26" s="232">
        <v>50.526236890467828</v>
      </c>
      <c r="I26" s="232">
        <v>51.571936544528498</v>
      </c>
      <c r="J26" s="232">
        <v>53.219576295305657</v>
      </c>
      <c r="K26" s="232">
        <v>48.425384262100224</v>
      </c>
      <c r="L26" s="232">
        <v>84.617117860735917</v>
      </c>
      <c r="M26" s="232">
        <v>74.294090919185976</v>
      </c>
      <c r="N26" s="232">
        <v>48.293813660644737</v>
      </c>
      <c r="O26" s="232">
        <v>55.414102258524778</v>
      </c>
      <c r="P26" s="232">
        <v>54.221967084058889</v>
      </c>
      <c r="Q26" s="232">
        <v>52.948582021794003</v>
      </c>
      <c r="R26" s="232">
        <v>60.131785739359437</v>
      </c>
      <c r="S26" s="232">
        <v>49.407922501455943</v>
      </c>
      <c r="T26" s="232">
        <v>53.746196676365592</v>
      </c>
      <c r="U26" s="232">
        <v>51.52264243219706</v>
      </c>
      <c r="V26" s="232">
        <v>43.876618432197887</v>
      </c>
      <c r="W26" s="232">
        <v>59.075473534014307</v>
      </c>
      <c r="DA26" s="71" t="s">
        <v>365</v>
      </c>
    </row>
    <row r="27" spans="1:105" ht="12" customHeight="1" x14ac:dyDescent="0.25">
      <c r="A27" s="18" t="s">
        <v>36</v>
      </c>
      <c r="B27" s="232">
        <v>2109.5613553023882</v>
      </c>
      <c r="C27" s="232">
        <v>2151.2939882176379</v>
      </c>
      <c r="D27" s="232">
        <v>1780.815105649853</v>
      </c>
      <c r="E27" s="232">
        <v>1887.9854381079469</v>
      </c>
      <c r="F27" s="232">
        <v>2038.5820861356849</v>
      </c>
      <c r="G27" s="232">
        <v>1738.411275449929</v>
      </c>
      <c r="H27" s="232">
        <v>1724.9255593452931</v>
      </c>
      <c r="I27" s="232">
        <v>1559.3264880651191</v>
      </c>
      <c r="J27" s="232">
        <v>1877.38857617245</v>
      </c>
      <c r="K27" s="232">
        <v>1275.2812313430759</v>
      </c>
      <c r="L27" s="232">
        <v>1007.3078523517891</v>
      </c>
      <c r="M27" s="232">
        <v>972.56688618140288</v>
      </c>
      <c r="N27" s="232">
        <v>932.15317386847778</v>
      </c>
      <c r="O27" s="232">
        <v>894.63205712557578</v>
      </c>
      <c r="P27" s="232">
        <v>934.59139638071019</v>
      </c>
      <c r="Q27" s="232">
        <v>864.22773355709489</v>
      </c>
      <c r="R27" s="232">
        <v>948.38902955226456</v>
      </c>
      <c r="S27" s="232">
        <v>739.11898763018883</v>
      </c>
      <c r="T27" s="232">
        <v>914.44352483569617</v>
      </c>
      <c r="U27" s="232">
        <v>770.86081695980033</v>
      </c>
      <c r="V27" s="232">
        <v>770.62033116080011</v>
      </c>
      <c r="W27" s="232">
        <v>964.36388636400545</v>
      </c>
      <c r="DA27" s="71" t="s">
        <v>366</v>
      </c>
    </row>
    <row r="28" spans="1:105" ht="12" customHeight="1" x14ac:dyDescent="0.25">
      <c r="A28" s="57" t="s">
        <v>181</v>
      </c>
      <c r="B28" s="263">
        <v>646.74966656979666</v>
      </c>
      <c r="C28" s="263">
        <v>604.80216901384608</v>
      </c>
      <c r="D28" s="263">
        <v>613.17770083201879</v>
      </c>
      <c r="E28" s="263">
        <v>589.41095600660037</v>
      </c>
      <c r="F28" s="263">
        <v>694.72745364043408</v>
      </c>
      <c r="G28" s="263">
        <v>616.31737286688895</v>
      </c>
      <c r="H28" s="263">
        <v>508.17559029760059</v>
      </c>
      <c r="I28" s="263">
        <v>519.69697663509385</v>
      </c>
      <c r="J28" s="263">
        <v>471.61818945848921</v>
      </c>
      <c r="K28" s="263">
        <v>382.63121247279707</v>
      </c>
      <c r="L28" s="263">
        <v>362.441474533806</v>
      </c>
      <c r="M28" s="263">
        <v>344.02205833231</v>
      </c>
      <c r="N28" s="263">
        <v>286.33736619007823</v>
      </c>
      <c r="O28" s="263">
        <v>295.97332322154881</v>
      </c>
      <c r="P28" s="263">
        <v>266.97944803231951</v>
      </c>
      <c r="Q28" s="263">
        <v>256.24520583537338</v>
      </c>
      <c r="R28" s="263">
        <v>256.09244232411851</v>
      </c>
      <c r="S28" s="263">
        <v>254.86376156047641</v>
      </c>
      <c r="T28" s="263">
        <v>266.87337082187929</v>
      </c>
      <c r="U28" s="263">
        <v>225.4599606289739</v>
      </c>
      <c r="V28" s="263">
        <v>225.11098945913079</v>
      </c>
      <c r="W28" s="263">
        <v>278.64994837281108</v>
      </c>
      <c r="DA28" s="70" t="s">
        <v>367</v>
      </c>
    </row>
    <row r="29" spans="1:105" ht="12" customHeight="1" x14ac:dyDescent="0.25">
      <c r="A29" s="60" t="s">
        <v>183</v>
      </c>
      <c r="B29" s="264">
        <v>646.74966656979666</v>
      </c>
      <c r="C29" s="264">
        <v>604.80216901384608</v>
      </c>
      <c r="D29" s="264">
        <v>613.17770083201879</v>
      </c>
      <c r="E29" s="264">
        <v>589.41095600660037</v>
      </c>
      <c r="F29" s="264">
        <v>694.72745364043408</v>
      </c>
      <c r="G29" s="264">
        <v>616.31737286688895</v>
      </c>
      <c r="H29" s="264">
        <v>508.17559029760059</v>
      </c>
      <c r="I29" s="264">
        <v>519.69697663509385</v>
      </c>
      <c r="J29" s="264">
        <v>471.61818945848921</v>
      </c>
      <c r="K29" s="264">
        <v>382.63121247279707</v>
      </c>
      <c r="L29" s="264">
        <v>362.441474533806</v>
      </c>
      <c r="M29" s="264">
        <v>344.02205833231</v>
      </c>
      <c r="N29" s="264">
        <v>286.33736619007823</v>
      </c>
      <c r="O29" s="264">
        <v>295.97332322154881</v>
      </c>
      <c r="P29" s="264">
        <v>266.97944803231951</v>
      </c>
      <c r="Q29" s="264">
        <v>256.24520583537338</v>
      </c>
      <c r="R29" s="264">
        <v>256.09244232411851</v>
      </c>
      <c r="S29" s="264">
        <v>254.86376156047641</v>
      </c>
      <c r="T29" s="264">
        <v>266.87337082187929</v>
      </c>
      <c r="U29" s="264">
        <v>225.4599606289739</v>
      </c>
      <c r="V29" s="264">
        <v>225.11098945913079</v>
      </c>
      <c r="W29" s="264">
        <v>278.64994837281108</v>
      </c>
      <c r="DA29" s="72" t="s">
        <v>368</v>
      </c>
    </row>
    <row r="30" spans="1:105" ht="12" customHeight="1" x14ac:dyDescent="0.25">
      <c r="A30" s="59" t="s">
        <v>33</v>
      </c>
      <c r="B30" s="232">
        <v>3.890498821898174</v>
      </c>
      <c r="C30" s="232">
        <v>3.8113887815093581</v>
      </c>
      <c r="D30" s="232">
        <v>3.864645125724179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18.979008707136451</v>
      </c>
      <c r="C31" s="232">
        <v>14.74394914915945</v>
      </c>
      <c r="D31" s="232">
        <v>14.95273873258817</v>
      </c>
      <c r="E31" s="232">
        <v>4.2877305136432602</v>
      </c>
      <c r="F31" s="232">
        <v>4.2196054154057876</v>
      </c>
      <c r="G31" s="232">
        <v>4.2081560605814969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312.46981034405741</v>
      </c>
      <c r="C32" s="232">
        <v>208.91960416179651</v>
      </c>
      <c r="D32" s="232">
        <v>216.15721961548681</v>
      </c>
      <c r="E32" s="232">
        <v>223.36161337633229</v>
      </c>
      <c r="F32" s="232">
        <v>299.32910632148139</v>
      </c>
      <c r="G32" s="232">
        <v>232.73699407372769</v>
      </c>
      <c r="H32" s="232">
        <v>107.32499794243429</v>
      </c>
      <c r="I32" s="232">
        <v>125.0167944124683</v>
      </c>
      <c r="J32" s="232">
        <v>82.749620919024565</v>
      </c>
      <c r="K32" s="232">
        <v>43.796868364827723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311.41034869670472</v>
      </c>
      <c r="C33" s="232">
        <v>377.32722692138083</v>
      </c>
      <c r="D33" s="232">
        <v>378.20309735821962</v>
      </c>
      <c r="E33" s="232">
        <v>361.76161211662469</v>
      </c>
      <c r="F33" s="232">
        <v>391.17874190354678</v>
      </c>
      <c r="G33" s="232">
        <v>379.37222273257981</v>
      </c>
      <c r="H33" s="232">
        <v>400.85059235516633</v>
      </c>
      <c r="I33" s="232">
        <v>394.68018222262549</v>
      </c>
      <c r="J33" s="232">
        <v>388.86856853946472</v>
      </c>
      <c r="K33" s="232">
        <v>338.8343441079694</v>
      </c>
      <c r="L33" s="232">
        <v>362.441474533806</v>
      </c>
      <c r="M33" s="232">
        <v>344.02205833231</v>
      </c>
      <c r="N33" s="232">
        <v>286.33736619007823</v>
      </c>
      <c r="O33" s="232">
        <v>295.97332322154881</v>
      </c>
      <c r="P33" s="232">
        <v>266.97944803231951</v>
      </c>
      <c r="Q33" s="232">
        <v>256.24520583537338</v>
      </c>
      <c r="R33" s="232">
        <v>256.09244232411851</v>
      </c>
      <c r="S33" s="232">
        <v>254.86376156047641</v>
      </c>
      <c r="T33" s="232">
        <v>266.87337082187929</v>
      </c>
      <c r="U33" s="232">
        <v>225.4599606289739</v>
      </c>
      <c r="V33" s="232">
        <v>225.11098945913079</v>
      </c>
      <c r="W33" s="232">
        <v>278.64994837281108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437.80177030615829</v>
      </c>
      <c r="C35" s="263">
        <f t="shared" si="1"/>
        <v>524.15145719438465</v>
      </c>
      <c r="D35" s="263">
        <f t="shared" si="1"/>
        <v>444.20353246978596</v>
      </c>
      <c r="E35" s="263">
        <f t="shared" si="1"/>
        <v>414.93348730638792</v>
      </c>
      <c r="F35" s="263">
        <f t="shared" si="1"/>
        <v>422.28007119300531</v>
      </c>
      <c r="G35" s="263">
        <f t="shared" si="1"/>
        <v>457.28913572798348</v>
      </c>
      <c r="H35" s="263">
        <f t="shared" si="1"/>
        <v>441.90155759705328</v>
      </c>
      <c r="I35" s="263">
        <f t="shared" si="1"/>
        <v>436.56867113459111</v>
      </c>
      <c r="J35" s="263">
        <f t="shared" si="1"/>
        <v>438.36614273959697</v>
      </c>
      <c r="K35" s="263">
        <f t="shared" si="1"/>
        <v>364.95908281824097</v>
      </c>
      <c r="L35" s="263">
        <f t="shared" si="1"/>
        <v>210.164111279639</v>
      </c>
      <c r="M35" s="263">
        <f t="shared" si="1"/>
        <v>178.90995976470958</v>
      </c>
      <c r="N35" s="263">
        <f t="shared" si="1"/>
        <v>157.10174237179837</v>
      </c>
      <c r="O35" s="263">
        <f t="shared" si="1"/>
        <v>169.96354076301125</v>
      </c>
      <c r="P35" s="263">
        <f t="shared" si="1"/>
        <v>173.22557328552159</v>
      </c>
      <c r="Q35" s="263">
        <f t="shared" si="1"/>
        <v>168.86903088684443</v>
      </c>
      <c r="R35" s="263">
        <f t="shared" si="1"/>
        <v>165.67979839611678</v>
      </c>
      <c r="S35" s="263">
        <f t="shared" si="1"/>
        <v>156.79486074117193</v>
      </c>
      <c r="T35" s="263">
        <f t="shared" si="1"/>
        <v>178.84178168215607</v>
      </c>
      <c r="U35" s="263">
        <f t="shared" si="1"/>
        <v>138.1031981143266</v>
      </c>
      <c r="V35" s="263">
        <f t="shared" si="1"/>
        <v>153.72374673256627</v>
      </c>
      <c r="W35" s="263">
        <f t="shared" si="1"/>
        <v>189.26976491894555</v>
      </c>
      <c r="DA35" s="70"/>
    </row>
    <row r="36" spans="1:105" ht="12" customHeight="1" x14ac:dyDescent="0.25">
      <c r="A36" s="60" t="s">
        <v>192</v>
      </c>
      <c r="B36" s="264">
        <v>131.20929073953999</v>
      </c>
      <c r="C36" s="264">
        <v>141.4652394518935</v>
      </c>
      <c r="D36" s="264">
        <v>140.11908727793869</v>
      </c>
      <c r="E36" s="264">
        <v>131.1964887137832</v>
      </c>
      <c r="F36" s="264">
        <v>148.59448997862421</v>
      </c>
      <c r="G36" s="264">
        <v>138.3760082664943</v>
      </c>
      <c r="H36" s="264">
        <v>131.3118792654781</v>
      </c>
      <c r="I36" s="264">
        <v>131.7690749663617</v>
      </c>
      <c r="J36" s="264">
        <v>125.4885913295811</v>
      </c>
      <c r="K36" s="264">
        <v>106.05519685032399</v>
      </c>
      <c r="L36" s="264">
        <v>108.9338803105711</v>
      </c>
      <c r="M36" s="264">
        <v>103.3978182954133</v>
      </c>
      <c r="N36" s="264">
        <v>86.06035061830319</v>
      </c>
      <c r="O36" s="264">
        <v>88.956493205997347</v>
      </c>
      <c r="P36" s="264">
        <v>80.242216415059801</v>
      </c>
      <c r="Q36" s="264">
        <v>77.015977872103647</v>
      </c>
      <c r="R36" s="264">
        <v>76.970063915726897</v>
      </c>
      <c r="S36" s="264">
        <v>76.600776809667479</v>
      </c>
      <c r="T36" s="264">
        <v>80.210334296269025</v>
      </c>
      <c r="U36" s="264">
        <v>67.763294467261389</v>
      </c>
      <c r="V36" s="264">
        <v>67.658409164892461</v>
      </c>
      <c r="W36" s="264">
        <v>83.749852755218754</v>
      </c>
      <c r="DA36" s="72" t="s">
        <v>374</v>
      </c>
    </row>
    <row r="37" spans="1:105" ht="12" customHeight="1" x14ac:dyDescent="0.25">
      <c r="A37" s="59" t="s">
        <v>33</v>
      </c>
      <c r="B37" s="232">
        <v>1.5270725457640359</v>
      </c>
      <c r="C37" s="232">
        <v>1.3619670945144691</v>
      </c>
      <c r="D37" s="232">
        <v>1.363936051889149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7.4495134092713053</v>
      </c>
      <c r="C38" s="232">
        <v>5.268623784004931</v>
      </c>
      <c r="D38" s="232">
        <v>5.2772191930648766</v>
      </c>
      <c r="E38" s="232">
        <v>1.536774206173446</v>
      </c>
      <c r="F38" s="232">
        <v>1.5857681724387149</v>
      </c>
      <c r="G38" s="232">
        <v>1.5180855695951081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122.2327047845047</v>
      </c>
      <c r="C39" s="232">
        <v>134.8346485733741</v>
      </c>
      <c r="D39" s="232">
        <v>133.47793203298471</v>
      </c>
      <c r="E39" s="232">
        <v>129.65971450760969</v>
      </c>
      <c r="F39" s="232">
        <v>147.00872180618549</v>
      </c>
      <c r="G39" s="232">
        <v>136.85792269689921</v>
      </c>
      <c r="H39" s="232">
        <v>131.3118792654781</v>
      </c>
      <c r="I39" s="232">
        <v>131.7690749663617</v>
      </c>
      <c r="J39" s="232">
        <v>125.4885913295811</v>
      </c>
      <c r="K39" s="232">
        <v>106.05519685032399</v>
      </c>
      <c r="L39" s="232">
        <v>108.9338803105711</v>
      </c>
      <c r="M39" s="232">
        <v>103.3978182954133</v>
      </c>
      <c r="N39" s="232">
        <v>86.06035061830319</v>
      </c>
      <c r="O39" s="232">
        <v>88.956493205997347</v>
      </c>
      <c r="P39" s="232">
        <v>80.242216415059801</v>
      </c>
      <c r="Q39" s="232">
        <v>77.015977872103647</v>
      </c>
      <c r="R39" s="232">
        <v>76.970063915726897</v>
      </c>
      <c r="S39" s="232">
        <v>76.600776809667479</v>
      </c>
      <c r="T39" s="232">
        <v>80.210334296269025</v>
      </c>
      <c r="U39" s="232">
        <v>67.763294467261389</v>
      </c>
      <c r="V39" s="232">
        <v>67.658409164892461</v>
      </c>
      <c r="W39" s="232">
        <v>83.749852755218754</v>
      </c>
      <c r="DA39" s="71" t="s">
        <v>377</v>
      </c>
    </row>
    <row r="40" spans="1:105" ht="12" customHeight="1" x14ac:dyDescent="0.25">
      <c r="A40" s="60" t="s">
        <v>197</v>
      </c>
      <c r="B40" s="264">
        <v>306.59247956661829</v>
      </c>
      <c r="C40" s="264">
        <v>382.68621774249112</v>
      </c>
      <c r="D40" s="264">
        <v>304.08444519184729</v>
      </c>
      <c r="E40" s="264">
        <v>283.73699859260472</v>
      </c>
      <c r="F40" s="264">
        <v>273.6855812143811</v>
      </c>
      <c r="G40" s="264">
        <v>318.91312746148918</v>
      </c>
      <c r="H40" s="264">
        <v>310.58967833157521</v>
      </c>
      <c r="I40" s="264">
        <v>304.79959616822941</v>
      </c>
      <c r="J40" s="264">
        <v>312.87755141001588</v>
      </c>
      <c r="K40" s="264">
        <v>258.90388596791701</v>
      </c>
      <c r="L40" s="264">
        <v>101.2302309690679</v>
      </c>
      <c r="M40" s="264">
        <v>75.512141469296296</v>
      </c>
      <c r="N40" s="264">
        <v>71.041391753495162</v>
      </c>
      <c r="O40" s="264">
        <v>81.007047557013905</v>
      </c>
      <c r="P40" s="264">
        <v>92.983356870461776</v>
      </c>
      <c r="Q40" s="264">
        <v>91.853053014740794</v>
      </c>
      <c r="R40" s="264">
        <v>88.709734480389869</v>
      </c>
      <c r="S40" s="264">
        <v>80.194083931504437</v>
      </c>
      <c r="T40" s="264">
        <v>98.631447385887043</v>
      </c>
      <c r="U40" s="264">
        <v>70.339903647065213</v>
      </c>
      <c r="V40" s="264">
        <v>86.065337567673822</v>
      </c>
      <c r="W40" s="264">
        <v>105.5199121637268</v>
      </c>
      <c r="DA40" s="72" t="s">
        <v>378</v>
      </c>
    </row>
    <row r="41" spans="1:105" ht="12" customHeight="1" x14ac:dyDescent="0.25">
      <c r="A41" s="64" t="s">
        <v>30</v>
      </c>
      <c r="B41" s="231">
        <v>100.5308017909574</v>
      </c>
      <c r="C41" s="231">
        <v>127.1442992527948</v>
      </c>
      <c r="D41" s="231">
        <v>102.922658067359</v>
      </c>
      <c r="E41" s="231">
        <v>72.508498139209806</v>
      </c>
      <c r="F41" s="231">
        <v>86.793196590808449</v>
      </c>
      <c r="G41" s="231">
        <v>116.590861454047</v>
      </c>
      <c r="H41" s="231">
        <v>109.9392756859726</v>
      </c>
      <c r="I41" s="231">
        <v>117.6004078095</v>
      </c>
      <c r="J41" s="231">
        <v>97.284892335980842</v>
      </c>
      <c r="K41" s="231">
        <v>93.316551850949736</v>
      </c>
      <c r="L41" s="231">
        <v>11.03638419227765</v>
      </c>
      <c r="M41" s="231">
        <v>9.1168356656510738</v>
      </c>
      <c r="N41" s="231">
        <v>12.44622758032131</v>
      </c>
      <c r="O41" s="231">
        <v>17.577433419216341</v>
      </c>
      <c r="P41" s="231">
        <v>10.62618822764038</v>
      </c>
      <c r="Q41" s="231">
        <v>7.6898163172992184</v>
      </c>
      <c r="R41" s="231">
        <v>11.31134240524452</v>
      </c>
      <c r="S41" s="231">
        <v>7.7313484580499674</v>
      </c>
      <c r="T41" s="231">
        <v>7.8686880129978558</v>
      </c>
      <c r="U41" s="231">
        <v>6.683550915077304</v>
      </c>
      <c r="V41" s="231">
        <v>14.959363559941</v>
      </c>
      <c r="W41" s="231">
        <v>17.756310586223019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3.5661392139684618E-2</v>
      </c>
      <c r="C43" s="231">
        <v>3.2088275331296698E-2</v>
      </c>
      <c r="D43" s="231">
        <v>5.4136609059480263E-2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0.17396686206872111</v>
      </c>
      <c r="C44" s="231">
        <v>0.1241300551820142</v>
      </c>
      <c r="D44" s="231">
        <v>0.20946051831421059</v>
      </c>
      <c r="E44" s="231">
        <v>6.5618614848189635E-2</v>
      </c>
      <c r="F44" s="231">
        <v>6.1671572357114957E-2</v>
      </c>
      <c r="G44" s="231">
        <v>6.3557146687444763E-2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2.864185018068091</v>
      </c>
      <c r="C45" s="231">
        <v>1.758904736502487</v>
      </c>
      <c r="D45" s="231">
        <v>3.0279672552120909</v>
      </c>
      <c r="E45" s="231">
        <v>3.4182837828485861</v>
      </c>
      <c r="F45" s="231">
        <v>4.3748395458252931</v>
      </c>
      <c r="G45" s="231">
        <v>3.5151023533796528</v>
      </c>
      <c r="H45" s="231">
        <v>1.517294556370145</v>
      </c>
      <c r="I45" s="231">
        <v>1.879275315947295</v>
      </c>
      <c r="J45" s="231">
        <v>1.2454092303550219</v>
      </c>
      <c r="K45" s="231">
        <v>0.77282231770390108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2.8544736985194161</v>
      </c>
      <c r="C47" s="231">
        <v>3.1767370482349762</v>
      </c>
      <c r="D47" s="231">
        <v>5.2979335904560818</v>
      </c>
      <c r="E47" s="231">
        <v>5.5363311236112844</v>
      </c>
      <c r="F47" s="231">
        <v>5.7172663580795486</v>
      </c>
      <c r="G47" s="231">
        <v>5.7297818004460304</v>
      </c>
      <c r="H47" s="231">
        <v>5.6669781817695943</v>
      </c>
      <c r="I47" s="231">
        <v>5.9329046759703763</v>
      </c>
      <c r="J47" s="231">
        <v>5.8526008853612863</v>
      </c>
      <c r="K47" s="231">
        <v>5.978937602339963</v>
      </c>
      <c r="L47" s="231">
        <v>6.8935567039162331</v>
      </c>
      <c r="M47" s="231">
        <v>4.6340507563004216</v>
      </c>
      <c r="N47" s="231">
        <v>2.8726447807565791</v>
      </c>
      <c r="O47" s="231">
        <v>3.6997098397085608</v>
      </c>
      <c r="P47" s="231">
        <v>4.5160875169002059</v>
      </c>
      <c r="Q47" s="231">
        <v>4.8587430418779149</v>
      </c>
      <c r="R47" s="231">
        <v>4.6147818252891453</v>
      </c>
      <c r="S47" s="231">
        <v>4.5404071471932648</v>
      </c>
      <c r="T47" s="231">
        <v>5.0384268782842794</v>
      </c>
      <c r="U47" s="231">
        <v>3.988095167639675</v>
      </c>
      <c r="V47" s="231">
        <v>3.830449814877853</v>
      </c>
      <c r="W47" s="231">
        <v>5.0659340703470921</v>
      </c>
      <c r="DA47" s="73" t="s">
        <v>385</v>
      </c>
    </row>
    <row r="48" spans="1:105" ht="12" customHeight="1" x14ac:dyDescent="0.25">
      <c r="A48" s="64" t="s">
        <v>36</v>
      </c>
      <c r="B48" s="231">
        <v>198.35546943391421</v>
      </c>
      <c r="C48" s="231">
        <v>248.9548742013493</v>
      </c>
      <c r="D48" s="231">
        <v>192.5722891514464</v>
      </c>
      <c r="E48" s="231">
        <v>202.20826693208679</v>
      </c>
      <c r="F48" s="231">
        <v>176.73860714731069</v>
      </c>
      <c r="G48" s="231">
        <v>193.01382470692911</v>
      </c>
      <c r="H48" s="231">
        <v>193.4661299074628</v>
      </c>
      <c r="I48" s="231">
        <v>179.3870083668117</v>
      </c>
      <c r="J48" s="231">
        <v>206.45797670589931</v>
      </c>
      <c r="K48" s="231">
        <v>157.4551657941731</v>
      </c>
      <c r="L48" s="231">
        <v>82.062991201326028</v>
      </c>
      <c r="M48" s="231">
        <v>60.66329446529096</v>
      </c>
      <c r="N48" s="231">
        <v>55.446955765290731</v>
      </c>
      <c r="O48" s="231">
        <v>59.729904298088996</v>
      </c>
      <c r="P48" s="231">
        <v>77.841081125921193</v>
      </c>
      <c r="Q48" s="231">
        <v>79.304493655563661</v>
      </c>
      <c r="R48" s="231">
        <v>72.78361024985621</v>
      </c>
      <c r="S48" s="231">
        <v>67.922328326261209</v>
      </c>
      <c r="T48" s="231">
        <v>85.724332494604909</v>
      </c>
      <c r="U48" s="231">
        <v>59.668257564348238</v>
      </c>
      <c r="V48" s="231">
        <v>67.275524192854974</v>
      </c>
      <c r="W48" s="231">
        <v>82.697667507156666</v>
      </c>
      <c r="DA48" s="73" t="s">
        <v>386</v>
      </c>
    </row>
    <row r="49" spans="1:105" ht="12" customHeight="1" x14ac:dyDescent="0.25">
      <c r="A49" s="64" t="s">
        <v>73</v>
      </c>
      <c r="B49" s="231">
        <v>1.777921370950849</v>
      </c>
      <c r="C49" s="231">
        <v>1.495184173096292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2.036672252419506</v>
      </c>
      <c r="K49" s="231">
        <v>1.3804084027503281</v>
      </c>
      <c r="L49" s="231">
        <v>1.237298871548006</v>
      </c>
      <c r="M49" s="231">
        <v>1.0979605820538481</v>
      </c>
      <c r="N49" s="231">
        <v>0.27556362712654842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7379.0458250475231</v>
      </c>
      <c r="C52" s="281">
        <v>6950.0129399751968</v>
      </c>
      <c r="D52" s="281">
        <v>7203.1884360809954</v>
      </c>
      <c r="E52" s="281">
        <v>7844.5999667917404</v>
      </c>
      <c r="F52" s="281">
        <v>8185.6255416326539</v>
      </c>
      <c r="G52" s="281">
        <v>7022.1144961567088</v>
      </c>
      <c r="H52" s="281">
        <v>7953.4506891617166</v>
      </c>
      <c r="I52" s="281">
        <v>8242.1101130872048</v>
      </c>
      <c r="J52" s="281">
        <v>7684.4417233792783</v>
      </c>
      <c r="K52" s="281">
        <v>5921.7458299758446</v>
      </c>
      <c r="L52" s="281">
        <v>6558.904469980771</v>
      </c>
      <c r="M52" s="281">
        <v>6510.4635027601971</v>
      </c>
      <c r="N52" s="281">
        <v>6347.5235405081057</v>
      </c>
      <c r="O52" s="281">
        <v>6535.8590664041703</v>
      </c>
      <c r="P52" s="281">
        <v>6719.8145683097728</v>
      </c>
      <c r="Q52" s="281">
        <v>6446.0077123831288</v>
      </c>
      <c r="R52" s="281">
        <v>6713.1539072335981</v>
      </c>
      <c r="S52" s="281">
        <v>5970.8448450013684</v>
      </c>
      <c r="T52" s="281">
        <v>6421.408005565474</v>
      </c>
      <c r="U52" s="281">
        <v>5796.0668780373371</v>
      </c>
      <c r="V52" s="281">
        <v>5757.5665212662516</v>
      </c>
      <c r="W52" s="281">
        <v>6403.5151615708965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194.72884335045273</v>
      </c>
      <c r="C54" s="225">
        <f t="shared" si="2"/>
        <v>230.00210245505332</v>
      </c>
      <c r="D54" s="225">
        <f t="shared" si="2"/>
        <v>172.06548289022723</v>
      </c>
      <c r="E54" s="225">
        <f t="shared" si="2"/>
        <v>141.9345286082775</v>
      </c>
      <c r="F54" s="225">
        <f t="shared" si="2"/>
        <v>158.97606766669526</v>
      </c>
      <c r="G54" s="225">
        <f t="shared" si="2"/>
        <v>185.55636375949928</v>
      </c>
      <c r="H54" s="225">
        <f t="shared" si="2"/>
        <v>175.77751028099141</v>
      </c>
      <c r="I54" s="225">
        <f t="shared" si="2"/>
        <v>195.69879366816326</v>
      </c>
      <c r="J54" s="225">
        <f t="shared" si="2"/>
        <v>193.75731917718883</v>
      </c>
      <c r="K54" s="225">
        <f t="shared" si="2"/>
        <v>109.091533902988</v>
      </c>
      <c r="L54" s="225">
        <f t="shared" si="2"/>
        <v>100.5238751370365</v>
      </c>
      <c r="M54" s="225">
        <f t="shared" si="2"/>
        <v>100.67849431816629</v>
      </c>
      <c r="N54" s="225">
        <f t="shared" si="2"/>
        <v>85.934932185259925</v>
      </c>
      <c r="O54" s="225">
        <f t="shared" si="2"/>
        <v>82.784556458654606</v>
      </c>
      <c r="P54" s="225">
        <f t="shared" si="2"/>
        <v>75.931394928235903</v>
      </c>
      <c r="Q54" s="225">
        <f t="shared" si="2"/>
        <v>75.781443028760194</v>
      </c>
      <c r="R54" s="225">
        <f t="shared" si="2"/>
        <v>60.735802158873611</v>
      </c>
      <c r="S54" s="225">
        <f t="shared" si="2"/>
        <v>55.30013358886859</v>
      </c>
      <c r="T54" s="225">
        <f t="shared" si="2"/>
        <v>55.707825605934012</v>
      </c>
      <c r="U54" s="225">
        <f t="shared" si="2"/>
        <v>49.707892887707665</v>
      </c>
      <c r="V54" s="225">
        <f t="shared" si="2"/>
        <v>44.703037688029312</v>
      </c>
      <c r="W54" s="225">
        <f t="shared" si="2"/>
        <v>50.649487415253759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0.13781838942829031</v>
      </c>
      <c r="C59" s="262">
        <v>0.16912501914531189</v>
      </c>
      <c r="D59" s="262">
        <v>0.13156974915236291</v>
      </c>
      <c r="E59" s="262">
        <v>0.1033132705275953</v>
      </c>
      <c r="F59" s="262">
        <v>0.1221781552019794</v>
      </c>
      <c r="G59" s="262">
        <v>0.13931818241149641</v>
      </c>
      <c r="H59" s="262">
        <v>0.1268102411703132</v>
      </c>
      <c r="I59" s="262">
        <v>0.15659480145821769</v>
      </c>
      <c r="J59" s="262">
        <v>0.14947748095550309</v>
      </c>
      <c r="K59" s="262">
        <v>8.1345142922085736E-2</v>
      </c>
      <c r="L59" s="262">
        <v>8.9021897659953733E-2</v>
      </c>
      <c r="M59" s="262">
        <v>8.0090691592174509E-2</v>
      </c>
      <c r="N59" s="262">
        <v>5.6335993848807393E-2</v>
      </c>
      <c r="O59" s="262">
        <v>5.1099922280504799E-2</v>
      </c>
      <c r="P59" s="262">
        <v>4.1354415052926592E-2</v>
      </c>
      <c r="Q59" s="262">
        <v>3.8516962917506878E-2</v>
      </c>
      <c r="R59" s="262">
        <v>2.7539930766588089E-2</v>
      </c>
      <c r="S59" s="262">
        <v>2.439475646652367E-2</v>
      </c>
      <c r="T59" s="262">
        <v>2.1530896967552868E-2</v>
      </c>
      <c r="U59" s="262">
        <v>1.6917098138364561E-2</v>
      </c>
      <c r="V59" s="262">
        <v>1.279637319090686E-2</v>
      </c>
      <c r="W59" s="262">
        <v>1.475745737318954E-2</v>
      </c>
      <c r="DA59" s="68" t="s">
        <v>395</v>
      </c>
    </row>
    <row r="60" spans="1:105" ht="12" customHeight="1" x14ac:dyDescent="0.25">
      <c r="A60" s="37" t="s">
        <v>160</v>
      </c>
      <c r="B60" s="228">
        <v>7.916890645378382E-3</v>
      </c>
      <c r="C60" s="228">
        <v>6.359994904803868E-3</v>
      </c>
      <c r="D60" s="228">
        <v>5.0039396686789861E-3</v>
      </c>
      <c r="E60" s="228">
        <v>1.2101632510043521E-3</v>
      </c>
      <c r="F60" s="228">
        <v>1.3038587764219759E-3</v>
      </c>
      <c r="G60" s="228">
        <v>1.528421906012753E-3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0</v>
      </c>
      <c r="R60" s="228">
        <v>0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0.12990149878291191</v>
      </c>
      <c r="C61" s="228">
        <v>0.16276502424050801</v>
      </c>
      <c r="D61" s="228">
        <v>0.12656580948368401</v>
      </c>
      <c r="E61" s="228">
        <v>0.1021031072765909</v>
      </c>
      <c r="F61" s="228">
        <v>0.1208742964255574</v>
      </c>
      <c r="G61" s="228">
        <v>0.13778976050548369</v>
      </c>
      <c r="H61" s="228">
        <v>0.1268102411703132</v>
      </c>
      <c r="I61" s="228">
        <v>0.15659480145821769</v>
      </c>
      <c r="J61" s="228">
        <v>0.14947748095550309</v>
      </c>
      <c r="K61" s="228">
        <v>8.1345142922085736E-2</v>
      </c>
      <c r="L61" s="228">
        <v>8.9021897659953733E-2</v>
      </c>
      <c r="M61" s="228">
        <v>8.0090691592174509E-2</v>
      </c>
      <c r="N61" s="228">
        <v>5.6335993848807393E-2</v>
      </c>
      <c r="O61" s="228">
        <v>5.1099922280504799E-2</v>
      </c>
      <c r="P61" s="228">
        <v>4.1354415052926592E-2</v>
      </c>
      <c r="Q61" s="228">
        <v>3.8516962917506878E-2</v>
      </c>
      <c r="R61" s="228">
        <v>2.7539930766588089E-2</v>
      </c>
      <c r="S61" s="228">
        <v>2.439475646652367E-2</v>
      </c>
      <c r="T61" s="228">
        <v>2.1530896967552868E-2</v>
      </c>
      <c r="U61" s="228">
        <v>1.6917098138364561E-2</v>
      </c>
      <c r="V61" s="228">
        <v>1.279637319090686E-2</v>
      </c>
      <c r="W61" s="228">
        <v>1.475745737318954E-2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90.806715480485451</v>
      </c>
      <c r="C65" s="263">
        <v>114.44077864264339</v>
      </c>
      <c r="D65" s="263">
        <v>78.352735434293791</v>
      </c>
      <c r="E65" s="263">
        <v>63.030708184289267</v>
      </c>
      <c r="F65" s="263">
        <v>66.349227525871157</v>
      </c>
      <c r="G65" s="263">
        <v>81.206545197134716</v>
      </c>
      <c r="H65" s="263">
        <v>78.817165644643353</v>
      </c>
      <c r="I65" s="263">
        <v>83.33944374934859</v>
      </c>
      <c r="J65" s="263">
        <v>84.396890734466155</v>
      </c>
      <c r="K65" s="263">
        <v>48.173506460800311</v>
      </c>
      <c r="L65" s="263">
        <v>37.374903369165338</v>
      </c>
      <c r="M65" s="263">
        <v>38.638141716006359</v>
      </c>
      <c r="N65" s="263">
        <v>34.791410838418642</v>
      </c>
      <c r="O65" s="263">
        <v>31.704232680377419</v>
      </c>
      <c r="P65" s="263">
        <v>29.035608856887801</v>
      </c>
      <c r="Q65" s="263">
        <v>28.87153021923125</v>
      </c>
      <c r="R65" s="263">
        <v>22.800009226336321</v>
      </c>
      <c r="S65" s="263">
        <v>21.403707876221219</v>
      </c>
      <c r="T65" s="263">
        <v>21.68733328171859</v>
      </c>
      <c r="U65" s="263">
        <v>18.90218732187418</v>
      </c>
      <c r="V65" s="263">
        <v>17.478621099785052</v>
      </c>
      <c r="W65" s="263">
        <v>19.35367671507759</v>
      </c>
      <c r="DA65" s="70" t="s">
        <v>401</v>
      </c>
    </row>
    <row r="66" spans="1:105" ht="12" customHeight="1" x14ac:dyDescent="0.25">
      <c r="A66" s="18" t="s">
        <v>30</v>
      </c>
      <c r="B66" s="232">
        <v>29.96954749554116</v>
      </c>
      <c r="C66" s="232">
        <v>38.186779854594093</v>
      </c>
      <c r="D66" s="232">
        <v>26.542851977145261</v>
      </c>
      <c r="E66" s="232">
        <v>16.111114161224108</v>
      </c>
      <c r="F66" s="232">
        <v>21.04590039604048</v>
      </c>
      <c r="G66" s="232">
        <v>29.69406874499844</v>
      </c>
      <c r="H66" s="232">
        <v>27.89887335967051</v>
      </c>
      <c r="I66" s="232">
        <v>32.154742639917771</v>
      </c>
      <c r="J66" s="232">
        <v>26.413972482787031</v>
      </c>
      <c r="K66" s="232">
        <v>17.45621624868658</v>
      </c>
      <c r="L66" s="232">
        <v>4.12512948744296</v>
      </c>
      <c r="M66" s="232">
        <v>4.733742738964402</v>
      </c>
      <c r="N66" s="232">
        <v>6.1190807569178114</v>
      </c>
      <c r="O66" s="232">
        <v>6.8793895821774758</v>
      </c>
      <c r="P66" s="232">
        <v>3.3182050573552262</v>
      </c>
      <c r="Q66" s="232">
        <v>2.4170863885124452</v>
      </c>
      <c r="R66" s="232">
        <v>2.907219965344785</v>
      </c>
      <c r="S66" s="232">
        <v>2.0634879254523901</v>
      </c>
      <c r="T66" s="232">
        <v>1.7301871152725941</v>
      </c>
      <c r="U66" s="232">
        <v>1.796046409246763</v>
      </c>
      <c r="V66" s="232">
        <v>3.0380296522109762</v>
      </c>
      <c r="W66" s="232">
        <v>3.2567302956531679</v>
      </c>
      <c r="DA66" s="71" t="s">
        <v>402</v>
      </c>
    </row>
    <row r="67" spans="1:105" ht="12" customHeight="1" x14ac:dyDescent="0.25">
      <c r="A67" s="18" t="s">
        <v>70</v>
      </c>
      <c r="B67" s="232">
        <v>0.85385103277600771</v>
      </c>
      <c r="C67" s="232">
        <v>0.5282730594509677</v>
      </c>
      <c r="D67" s="232">
        <v>0.78088623201061935</v>
      </c>
      <c r="E67" s="232">
        <v>0.75952973340036045</v>
      </c>
      <c r="F67" s="232">
        <v>1.0608255133657409</v>
      </c>
      <c r="G67" s="232">
        <v>0.89524761739667302</v>
      </c>
      <c r="H67" s="232">
        <v>0.38503808955773577</v>
      </c>
      <c r="I67" s="232">
        <v>0.51383847436755192</v>
      </c>
      <c r="J67" s="232">
        <v>0.33814299785414742</v>
      </c>
      <c r="K67" s="232">
        <v>0.14456763813131779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0.85095596134244211</v>
      </c>
      <c r="C68" s="232">
        <v>0.95410772665228649</v>
      </c>
      <c r="D68" s="232">
        <v>1.3662906663777521</v>
      </c>
      <c r="E68" s="232">
        <v>1.2301518450373961</v>
      </c>
      <c r="F68" s="232">
        <v>1.386341591692428</v>
      </c>
      <c r="G68" s="232">
        <v>1.4592956305014031</v>
      </c>
      <c r="H68" s="232">
        <v>1.438087577335007</v>
      </c>
      <c r="I68" s="232">
        <v>1.6221969508134759</v>
      </c>
      <c r="J68" s="232">
        <v>1.5890487723908671</v>
      </c>
      <c r="K68" s="232">
        <v>1.1184471099034481</v>
      </c>
      <c r="L68" s="232">
        <v>2.5766422713503121</v>
      </c>
      <c r="M68" s="232">
        <v>2.4061423200023242</v>
      </c>
      <c r="N68" s="232">
        <v>1.412311102777875</v>
      </c>
      <c r="O68" s="232">
        <v>1.4479784802112079</v>
      </c>
      <c r="P68" s="232">
        <v>1.4102238843330419</v>
      </c>
      <c r="Q68" s="232">
        <v>1.5272148497725531</v>
      </c>
      <c r="R68" s="232">
        <v>1.1860825512602671</v>
      </c>
      <c r="S68" s="232">
        <v>1.2118293950540859</v>
      </c>
      <c r="T68" s="232">
        <v>1.107862105048611</v>
      </c>
      <c r="U68" s="232">
        <v>1.0717063573818471</v>
      </c>
      <c r="V68" s="232">
        <v>0.7779087708027379</v>
      </c>
      <c r="W68" s="232">
        <v>0.92915591234825023</v>
      </c>
      <c r="DA68" s="71" t="s">
        <v>404</v>
      </c>
    </row>
    <row r="69" spans="1:105" ht="12" customHeight="1" x14ac:dyDescent="0.25">
      <c r="A69" s="18" t="s">
        <v>36</v>
      </c>
      <c r="B69" s="232">
        <v>59.132360990825838</v>
      </c>
      <c r="C69" s="232">
        <v>74.771618001946095</v>
      </c>
      <c r="D69" s="232">
        <v>49.662706558760163</v>
      </c>
      <c r="E69" s="232">
        <v>44.929912444627412</v>
      </c>
      <c r="F69" s="232">
        <v>42.856160024772507</v>
      </c>
      <c r="G69" s="232">
        <v>49.157933204238191</v>
      </c>
      <c r="H69" s="232">
        <v>49.095166618080107</v>
      </c>
      <c r="I69" s="232">
        <v>49.048665684249791</v>
      </c>
      <c r="J69" s="232">
        <v>56.055726481434107</v>
      </c>
      <c r="K69" s="232">
        <v>29.454275464078972</v>
      </c>
      <c r="L69" s="232">
        <v>30.673131610372071</v>
      </c>
      <c r="M69" s="232">
        <v>31.498256657039629</v>
      </c>
      <c r="N69" s="232">
        <v>27.26001897872295</v>
      </c>
      <c r="O69" s="232">
        <v>23.37686461798873</v>
      </c>
      <c r="P69" s="232">
        <v>24.30717991519953</v>
      </c>
      <c r="Q69" s="232">
        <v>24.92722898094625</v>
      </c>
      <c r="R69" s="232">
        <v>18.706706709731272</v>
      </c>
      <c r="S69" s="232">
        <v>18.128390555714748</v>
      </c>
      <c r="T69" s="232">
        <v>18.849284061397391</v>
      </c>
      <c r="U69" s="232">
        <v>16.034434555245571</v>
      </c>
      <c r="V69" s="232">
        <v>13.66268267677134</v>
      </c>
      <c r="W69" s="232">
        <v>15.16779050707617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46.688516045879247</v>
      </c>
      <c r="C72" s="263">
        <v>50.00899948352712</v>
      </c>
      <c r="D72" s="263">
        <v>40.310736450112053</v>
      </c>
      <c r="E72" s="263">
        <v>32.719692983032658</v>
      </c>
      <c r="F72" s="263">
        <v>40.72454269731422</v>
      </c>
      <c r="G72" s="263">
        <v>45.027597083794802</v>
      </c>
      <c r="H72" s="263">
        <v>36.612681069994068</v>
      </c>
      <c r="I72" s="263">
        <v>42.783485853604361</v>
      </c>
      <c r="J72" s="263">
        <v>39.799996611926318</v>
      </c>
      <c r="K72" s="263">
        <v>21.825695880935189</v>
      </c>
      <c r="L72" s="263">
        <v>23.063012233940899</v>
      </c>
      <c r="M72" s="263">
        <v>22.79477890322903</v>
      </c>
      <c r="N72" s="263">
        <v>17.555392385343641</v>
      </c>
      <c r="O72" s="263">
        <v>17.38974478719792</v>
      </c>
      <c r="P72" s="263">
        <v>14.78721082855804</v>
      </c>
      <c r="Q72" s="263">
        <v>14.79114221860058</v>
      </c>
      <c r="R72" s="263">
        <v>11.563775058774651</v>
      </c>
      <c r="S72" s="263">
        <v>11.025741672993609</v>
      </c>
      <c r="T72" s="263">
        <v>10.800179705786849</v>
      </c>
      <c r="U72" s="263">
        <v>9.4504126496379079</v>
      </c>
      <c r="V72" s="263">
        <v>8.3850383624877143</v>
      </c>
      <c r="W72" s="263">
        <v>10.052226760732751</v>
      </c>
      <c r="DA72" s="70" t="s">
        <v>407</v>
      </c>
    </row>
    <row r="73" spans="1:105" ht="12" customHeight="1" x14ac:dyDescent="0.25">
      <c r="A73" s="60" t="s">
        <v>183</v>
      </c>
      <c r="B73" s="264">
        <v>46.688516045879247</v>
      </c>
      <c r="C73" s="264">
        <v>50.00899948352712</v>
      </c>
      <c r="D73" s="264">
        <v>40.310736450112053</v>
      </c>
      <c r="E73" s="264">
        <v>32.719692983032658</v>
      </c>
      <c r="F73" s="264">
        <v>40.72454269731422</v>
      </c>
      <c r="G73" s="264">
        <v>45.027597083794802</v>
      </c>
      <c r="H73" s="264">
        <v>36.612681069994068</v>
      </c>
      <c r="I73" s="264">
        <v>42.783485853604361</v>
      </c>
      <c r="J73" s="264">
        <v>39.799996611926318</v>
      </c>
      <c r="K73" s="264">
        <v>21.825695880935189</v>
      </c>
      <c r="L73" s="264">
        <v>23.063012233940899</v>
      </c>
      <c r="M73" s="264">
        <v>22.79477890322903</v>
      </c>
      <c r="N73" s="264">
        <v>17.555392385343641</v>
      </c>
      <c r="O73" s="264">
        <v>17.38974478719792</v>
      </c>
      <c r="P73" s="264">
        <v>14.78721082855804</v>
      </c>
      <c r="Q73" s="264">
        <v>14.79114221860058</v>
      </c>
      <c r="R73" s="264">
        <v>11.563775058774651</v>
      </c>
      <c r="S73" s="264">
        <v>11.025741672993609</v>
      </c>
      <c r="T73" s="264">
        <v>10.800179705786849</v>
      </c>
      <c r="U73" s="264">
        <v>9.4504126496379079</v>
      </c>
      <c r="V73" s="264">
        <v>8.3850383624877143</v>
      </c>
      <c r="W73" s="264">
        <v>10.052226760732751</v>
      </c>
      <c r="DA73" s="72" t="s">
        <v>408</v>
      </c>
    </row>
    <row r="74" spans="1:105" ht="12" customHeight="1" x14ac:dyDescent="0.25">
      <c r="A74" s="59" t="s">
        <v>33</v>
      </c>
      <c r="B74" s="232">
        <v>0.28085305035571229</v>
      </c>
      <c r="C74" s="232">
        <v>0.31515055562186473</v>
      </c>
      <c r="D74" s="232">
        <v>0.25406450842046452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1.370084591241757</v>
      </c>
      <c r="C75" s="232">
        <v>1.219126159199645</v>
      </c>
      <c r="D75" s="232">
        <v>0.98300363734504181</v>
      </c>
      <c r="E75" s="232">
        <v>0.23802276589988841</v>
      </c>
      <c r="F75" s="232">
        <v>0.24735095756623179</v>
      </c>
      <c r="G75" s="232">
        <v>0.30744412522428932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22.557030189867071</v>
      </c>
      <c r="C76" s="232">
        <v>17.27483946306215</v>
      </c>
      <c r="D76" s="232">
        <v>14.2103287511689</v>
      </c>
      <c r="E76" s="232">
        <v>12.399368113860771</v>
      </c>
      <c r="F76" s="232">
        <v>17.546508212769151</v>
      </c>
      <c r="G76" s="232">
        <v>17.00355702598166</v>
      </c>
      <c r="H76" s="232">
        <v>7.7324767177481446</v>
      </c>
      <c r="I76" s="232">
        <v>10.291871024226429</v>
      </c>
      <c r="J76" s="232">
        <v>6.9832646531230624</v>
      </c>
      <c r="K76" s="232">
        <v>2.4982204752468808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22.480548214414711</v>
      </c>
      <c r="C77" s="232">
        <v>31.199883305643461</v>
      </c>
      <c r="D77" s="232">
        <v>24.863339553177649</v>
      </c>
      <c r="E77" s="232">
        <v>20.082302103271999</v>
      </c>
      <c r="F77" s="232">
        <v>22.930683526978829</v>
      </c>
      <c r="G77" s="232">
        <v>27.716595932588849</v>
      </c>
      <c r="H77" s="232">
        <v>28.880204352245929</v>
      </c>
      <c r="I77" s="232">
        <v>32.49161482937793</v>
      </c>
      <c r="J77" s="232">
        <v>32.816731958803253</v>
      </c>
      <c r="K77" s="232">
        <v>19.327475405688311</v>
      </c>
      <c r="L77" s="232">
        <v>23.063012233940899</v>
      </c>
      <c r="M77" s="232">
        <v>22.79477890322903</v>
      </c>
      <c r="N77" s="232">
        <v>17.555392385343641</v>
      </c>
      <c r="O77" s="232">
        <v>17.38974478719792</v>
      </c>
      <c r="P77" s="232">
        <v>14.78721082855804</v>
      </c>
      <c r="Q77" s="232">
        <v>14.79114221860058</v>
      </c>
      <c r="R77" s="232">
        <v>11.563775058774651</v>
      </c>
      <c r="S77" s="232">
        <v>11.025741672993609</v>
      </c>
      <c r="T77" s="232">
        <v>10.800179705786849</v>
      </c>
      <c r="U77" s="232">
        <v>9.4504126496379079</v>
      </c>
      <c r="V77" s="232">
        <v>8.3850383624877143</v>
      </c>
      <c r="W77" s="232">
        <v>10.052226760732751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19.9510088855032</v>
      </c>
      <c r="C79" s="263">
        <f t="shared" si="3"/>
        <v>27.359308407163574</v>
      </c>
      <c r="D79" s="263">
        <f t="shared" si="3"/>
        <v>18.434437038911412</v>
      </c>
      <c r="E79" s="263">
        <f t="shared" si="3"/>
        <v>14.540622295182215</v>
      </c>
      <c r="F79" s="263">
        <f t="shared" si="3"/>
        <v>15.62628830406836</v>
      </c>
      <c r="G79" s="263">
        <f t="shared" si="3"/>
        <v>21.09010474257548</v>
      </c>
      <c r="H79" s="263">
        <f t="shared" si="3"/>
        <v>20.098181147160496</v>
      </c>
      <c r="I79" s="263">
        <f t="shared" si="3"/>
        <v>22.687781698413502</v>
      </c>
      <c r="J79" s="263">
        <f t="shared" si="3"/>
        <v>23.353016388023576</v>
      </c>
      <c r="K79" s="263">
        <f t="shared" si="3"/>
        <v>13.141513142183797</v>
      </c>
      <c r="L79" s="263">
        <f t="shared" si="3"/>
        <v>8.4420940882001716</v>
      </c>
      <c r="M79" s="263">
        <f t="shared" si="3"/>
        <v>7.4833680245136964</v>
      </c>
      <c r="N79" s="263">
        <f t="shared" si="3"/>
        <v>6.0803280109455171</v>
      </c>
      <c r="O79" s="263">
        <f t="shared" si="3"/>
        <v>6.3039085044567473</v>
      </c>
      <c r="P79" s="263">
        <f t="shared" si="3"/>
        <v>6.0566702986492906</v>
      </c>
      <c r="Q79" s="263">
        <f t="shared" si="3"/>
        <v>6.1533195168092512</v>
      </c>
      <c r="R79" s="263">
        <f t="shared" si="3"/>
        <v>4.722651755515888</v>
      </c>
      <c r="S79" s="263">
        <f t="shared" si="3"/>
        <v>4.2819839961877157</v>
      </c>
      <c r="T79" s="263">
        <f t="shared" si="3"/>
        <v>4.5688638891233317</v>
      </c>
      <c r="U79" s="263">
        <f t="shared" si="3"/>
        <v>3.6542526702102043</v>
      </c>
      <c r="V79" s="263">
        <f t="shared" si="3"/>
        <v>3.6146213524654609</v>
      </c>
      <c r="W79" s="263">
        <f t="shared" si="3"/>
        <v>4.3102061718516422</v>
      </c>
      <c r="DA79" s="70"/>
    </row>
    <row r="80" spans="1:105" ht="12" customHeight="1" x14ac:dyDescent="0.25">
      <c r="A80" s="60" t="s">
        <v>192</v>
      </c>
      <c r="B80" s="264">
        <v>5.9793219282199708</v>
      </c>
      <c r="C80" s="264">
        <v>7.384108280027613</v>
      </c>
      <c r="D80" s="264">
        <v>5.8149391068847116</v>
      </c>
      <c r="E80" s="264">
        <v>4.5975527336327566</v>
      </c>
      <c r="F80" s="264">
        <v>5.4986737457015913</v>
      </c>
      <c r="G80" s="264">
        <v>6.3818802595297788</v>
      </c>
      <c r="H80" s="264">
        <v>5.972212342048655</v>
      </c>
      <c r="I80" s="264">
        <v>6.8478299179581743</v>
      </c>
      <c r="J80" s="264">
        <v>6.6851356528474559</v>
      </c>
      <c r="K80" s="264">
        <v>3.8188548492695888</v>
      </c>
      <c r="L80" s="264">
        <v>4.3757712074396</v>
      </c>
      <c r="M80" s="264">
        <v>4.3248789964179499</v>
      </c>
      <c r="N80" s="264">
        <v>3.3308043093365161</v>
      </c>
      <c r="O80" s="264">
        <v>3.2993758045429882</v>
      </c>
      <c r="P80" s="264">
        <v>2.8055941143160381</v>
      </c>
      <c r="Q80" s="264">
        <v>2.8063400213631682</v>
      </c>
      <c r="R80" s="264">
        <v>2.194008026281479</v>
      </c>
      <c r="S80" s="264">
        <v>2.091926347866671</v>
      </c>
      <c r="T80" s="264">
        <v>2.0491302225563688</v>
      </c>
      <c r="U80" s="264">
        <v>1.793037403407836</v>
      </c>
      <c r="V80" s="264">
        <v>1.59090274365174</v>
      </c>
      <c r="W80" s="264">
        <v>1.907220270452592</v>
      </c>
      <c r="DA80" s="72" t="s">
        <v>414</v>
      </c>
    </row>
    <row r="81" spans="1:105" ht="12" customHeight="1" x14ac:dyDescent="0.25">
      <c r="A81" s="59" t="s">
        <v>33</v>
      </c>
      <c r="B81" s="232">
        <v>6.9590029085630917E-2</v>
      </c>
      <c r="C81" s="232">
        <v>7.1091050626252136E-2</v>
      </c>
      <c r="D81" s="232">
        <v>5.6603316803569337E-2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0.33948082968488708</v>
      </c>
      <c r="C82" s="232">
        <v>0.27500811265406938</v>
      </c>
      <c r="D82" s="232">
        <v>0.21900448295445801</v>
      </c>
      <c r="E82" s="232">
        <v>5.3853578871175693E-2</v>
      </c>
      <c r="F82" s="232">
        <v>5.8680653756490578E-2</v>
      </c>
      <c r="G82" s="232">
        <v>7.0013873432580503E-2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5.5702510694494523</v>
      </c>
      <c r="C83" s="232">
        <v>7.0380091167472916</v>
      </c>
      <c r="D83" s="232">
        <v>5.5393313071266839</v>
      </c>
      <c r="E83" s="232">
        <v>4.5436991547615806</v>
      </c>
      <c r="F83" s="232">
        <v>5.4399930919451007</v>
      </c>
      <c r="G83" s="232">
        <v>6.311866386097198</v>
      </c>
      <c r="H83" s="232">
        <v>5.972212342048655</v>
      </c>
      <c r="I83" s="232">
        <v>6.8478299179581743</v>
      </c>
      <c r="J83" s="232">
        <v>6.6851356528474559</v>
      </c>
      <c r="K83" s="232">
        <v>3.8188548492695888</v>
      </c>
      <c r="L83" s="232">
        <v>4.3757712074396</v>
      </c>
      <c r="M83" s="232">
        <v>4.3248789964179499</v>
      </c>
      <c r="N83" s="232">
        <v>3.3308043093365161</v>
      </c>
      <c r="O83" s="232">
        <v>3.2993758045429882</v>
      </c>
      <c r="P83" s="232">
        <v>2.8055941143160381</v>
      </c>
      <c r="Q83" s="232">
        <v>2.8063400213631682</v>
      </c>
      <c r="R83" s="232">
        <v>2.194008026281479</v>
      </c>
      <c r="S83" s="232">
        <v>2.091926347866671</v>
      </c>
      <c r="T83" s="232">
        <v>2.0491302225563688</v>
      </c>
      <c r="U83" s="232">
        <v>1.793037403407836</v>
      </c>
      <c r="V83" s="232">
        <v>1.59090274365174</v>
      </c>
      <c r="W83" s="232">
        <v>1.907220270452592</v>
      </c>
      <c r="DA83" s="71" t="s">
        <v>417</v>
      </c>
    </row>
    <row r="84" spans="1:105" ht="12" customHeight="1" x14ac:dyDescent="0.25">
      <c r="A84" s="60" t="s">
        <v>197</v>
      </c>
      <c r="B84" s="264">
        <v>13.971686957283231</v>
      </c>
      <c r="C84" s="264">
        <v>19.97520012713596</v>
      </c>
      <c r="D84" s="264">
        <v>12.6194979320267</v>
      </c>
      <c r="E84" s="264">
        <v>9.9430695615494589</v>
      </c>
      <c r="F84" s="264">
        <v>10.127614558366769</v>
      </c>
      <c r="G84" s="264">
        <v>14.708224483045701</v>
      </c>
      <c r="H84" s="264">
        <v>14.125968805111841</v>
      </c>
      <c r="I84" s="264">
        <v>15.83995178045533</v>
      </c>
      <c r="J84" s="264">
        <v>16.667880735176119</v>
      </c>
      <c r="K84" s="264">
        <v>9.3226582929142072</v>
      </c>
      <c r="L84" s="264">
        <v>4.0663228807605707</v>
      </c>
      <c r="M84" s="264">
        <v>3.1584890280957469</v>
      </c>
      <c r="N84" s="264">
        <v>2.7495237016090011</v>
      </c>
      <c r="O84" s="264">
        <v>3.0045326999137592</v>
      </c>
      <c r="P84" s="264">
        <v>3.2510761843332521</v>
      </c>
      <c r="Q84" s="264">
        <v>3.346979495446083</v>
      </c>
      <c r="R84" s="264">
        <v>2.5286437292344091</v>
      </c>
      <c r="S84" s="264">
        <v>2.1900576483210452</v>
      </c>
      <c r="T84" s="264">
        <v>2.519733666566963</v>
      </c>
      <c r="U84" s="264">
        <v>1.861215266802368</v>
      </c>
      <c r="V84" s="264">
        <v>2.0237186088137209</v>
      </c>
      <c r="W84" s="264">
        <v>2.4029859013990502</v>
      </c>
      <c r="DA84" s="72" t="s">
        <v>418</v>
      </c>
    </row>
    <row r="85" spans="1:105" ht="12" customHeight="1" x14ac:dyDescent="0.25">
      <c r="A85" s="64" t="s">
        <v>30</v>
      </c>
      <c r="B85" s="231">
        <v>4.581276403691918</v>
      </c>
      <c r="C85" s="231">
        <v>6.6365933886545676</v>
      </c>
      <c r="D85" s="231">
        <v>4.2712880950562688</v>
      </c>
      <c r="E85" s="231">
        <v>2.540934190386666</v>
      </c>
      <c r="F85" s="231">
        <v>3.2117440657998109</v>
      </c>
      <c r="G85" s="231">
        <v>5.3771526327177641</v>
      </c>
      <c r="H85" s="231">
        <v>5.0001622305642437</v>
      </c>
      <c r="I85" s="231">
        <v>6.1115067489663861</v>
      </c>
      <c r="J85" s="231">
        <v>5.182644058300018</v>
      </c>
      <c r="K85" s="231">
        <v>3.3601593994121011</v>
      </c>
      <c r="L85" s="231">
        <v>0.44332114164231939</v>
      </c>
      <c r="M85" s="231">
        <v>0.38133503911578648</v>
      </c>
      <c r="N85" s="231">
        <v>0.48170787315733332</v>
      </c>
      <c r="O85" s="231">
        <v>0.65194294917886753</v>
      </c>
      <c r="P85" s="231">
        <v>0.37153474169847372</v>
      </c>
      <c r="Q85" s="231">
        <v>0.28020470406810272</v>
      </c>
      <c r="R85" s="231">
        <v>0.32242634035352258</v>
      </c>
      <c r="S85" s="231">
        <v>0.21113900168557989</v>
      </c>
      <c r="T85" s="231">
        <v>0.20102105995151001</v>
      </c>
      <c r="U85" s="231">
        <v>0.176848792145194</v>
      </c>
      <c r="V85" s="231">
        <v>0.35175069624816319</v>
      </c>
      <c r="W85" s="231">
        <v>0.40436125395320521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1.6251207731542931E-3</v>
      </c>
      <c r="C87" s="231">
        <v>1.674922408385762E-3</v>
      </c>
      <c r="D87" s="231">
        <v>2.246668111030907E-3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7.9278217821937974E-3</v>
      </c>
      <c r="C88" s="231">
        <v>6.4792578856906454E-3</v>
      </c>
      <c r="D88" s="231">
        <v>8.6926070027678257E-3</v>
      </c>
      <c r="E88" s="231">
        <v>2.299490215249909E-3</v>
      </c>
      <c r="F88" s="231">
        <v>2.2821294102155919E-3</v>
      </c>
      <c r="G88" s="231">
        <v>2.9312458487419468E-3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0.1305234117834673</v>
      </c>
      <c r="C89" s="231">
        <v>9.1810137097350197E-2</v>
      </c>
      <c r="D89" s="231">
        <v>0.12566057593404981</v>
      </c>
      <c r="E89" s="231">
        <v>0.1197878091421589</v>
      </c>
      <c r="F89" s="231">
        <v>0.16188901321810209</v>
      </c>
      <c r="G89" s="231">
        <v>0.1621159809441628</v>
      </c>
      <c r="H89" s="231">
        <v>6.9008267391839254E-2</v>
      </c>
      <c r="I89" s="231">
        <v>9.7662958747410336E-2</v>
      </c>
      <c r="J89" s="231">
        <v>6.6346506563015953E-2</v>
      </c>
      <c r="K89" s="231">
        <v>2.7827926808268361E-2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0.13008085847339251</v>
      </c>
      <c r="C91" s="231">
        <v>0.16581720309687301</v>
      </c>
      <c r="D91" s="231">
        <v>0.21986413000045091</v>
      </c>
      <c r="E91" s="231">
        <v>0.19401109390346899</v>
      </c>
      <c r="F91" s="231">
        <v>0.21156492696921239</v>
      </c>
      <c r="G91" s="231">
        <v>0.2642566570735056</v>
      </c>
      <c r="H91" s="231">
        <v>0.2577405580409094</v>
      </c>
      <c r="I91" s="231">
        <v>0.30832364992222511</v>
      </c>
      <c r="J91" s="231">
        <v>0.31178476406557948</v>
      </c>
      <c r="K91" s="231">
        <v>0.21529067442494251</v>
      </c>
      <c r="L91" s="231">
        <v>0.27690766964189117</v>
      </c>
      <c r="M91" s="231">
        <v>0.19383106060321451</v>
      </c>
      <c r="N91" s="231">
        <v>0.1111803234148353</v>
      </c>
      <c r="O91" s="231">
        <v>0.1372213841736861</v>
      </c>
      <c r="P91" s="231">
        <v>0.15790077995369789</v>
      </c>
      <c r="Q91" s="231">
        <v>0.17704488638169619</v>
      </c>
      <c r="R91" s="231">
        <v>0.13154293824294891</v>
      </c>
      <c r="S91" s="231">
        <v>0.1239960968653913</v>
      </c>
      <c r="T91" s="231">
        <v>0.12871649122291351</v>
      </c>
      <c r="U91" s="231">
        <v>0.1055262123860104</v>
      </c>
      <c r="V91" s="231">
        <v>9.0068229435574118E-2</v>
      </c>
      <c r="W91" s="231">
        <v>0.1153656016086587</v>
      </c>
      <c r="DA91" s="73" t="s">
        <v>425</v>
      </c>
    </row>
    <row r="92" spans="1:105" ht="12" customHeight="1" x14ac:dyDescent="0.25">
      <c r="A92" s="64" t="s">
        <v>36</v>
      </c>
      <c r="B92" s="231">
        <v>9.0392319117319797</v>
      </c>
      <c r="C92" s="231">
        <v>12.994780591090381</v>
      </c>
      <c r="D92" s="231">
        <v>7.9917458559221277</v>
      </c>
      <c r="E92" s="231">
        <v>7.0860369779019141</v>
      </c>
      <c r="F92" s="231">
        <v>6.5401344229694267</v>
      </c>
      <c r="G92" s="231">
        <v>8.9017679664615219</v>
      </c>
      <c r="H92" s="231">
        <v>8.7990577491148496</v>
      </c>
      <c r="I92" s="231">
        <v>9.3224584228193113</v>
      </c>
      <c r="J92" s="231">
        <v>10.998606058668919</v>
      </c>
      <c r="K92" s="231">
        <v>5.6696742950205454</v>
      </c>
      <c r="L92" s="231">
        <v>3.2963929410332939</v>
      </c>
      <c r="M92" s="231">
        <v>2.537397910436304</v>
      </c>
      <c r="N92" s="231">
        <v>2.1459703321652932</v>
      </c>
      <c r="O92" s="231">
        <v>2.2153683665612061</v>
      </c>
      <c r="P92" s="231">
        <v>2.7216406626810801</v>
      </c>
      <c r="Q92" s="231">
        <v>2.8897299049962841</v>
      </c>
      <c r="R92" s="231">
        <v>2.074674450637938</v>
      </c>
      <c r="S92" s="231">
        <v>1.8549225497700741</v>
      </c>
      <c r="T92" s="231">
        <v>2.1899961153925389</v>
      </c>
      <c r="U92" s="231">
        <v>1.578840262271163</v>
      </c>
      <c r="V92" s="231">
        <v>1.5818996831299841</v>
      </c>
      <c r="W92" s="231">
        <v>1.8832590458371861</v>
      </c>
      <c r="DA92" s="73" t="s">
        <v>426</v>
      </c>
    </row>
    <row r="93" spans="1:105" ht="12" customHeight="1" x14ac:dyDescent="0.25">
      <c r="A93" s="64" t="s">
        <v>73</v>
      </c>
      <c r="B93" s="231">
        <v>8.1021429047125754E-2</v>
      </c>
      <c r="C93" s="231">
        <v>7.804462690271724E-2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0.1084993475785816</v>
      </c>
      <c r="K93" s="231">
        <v>4.9705997248351508E-2</v>
      </c>
      <c r="L93" s="231">
        <v>4.9701128443066088E-2</v>
      </c>
      <c r="M93" s="231">
        <v>4.5925017940442972E-2</v>
      </c>
      <c r="N93" s="231">
        <v>1.0665172871539549E-2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37.14478454915654</v>
      </c>
      <c r="C96" s="281">
        <v>38.023890902573918</v>
      </c>
      <c r="D96" s="281">
        <v>34.836004217757612</v>
      </c>
      <c r="E96" s="281">
        <v>31.54019187524576</v>
      </c>
      <c r="F96" s="281">
        <v>36.153830984239526</v>
      </c>
      <c r="G96" s="281">
        <v>38.092798553582782</v>
      </c>
      <c r="H96" s="281">
        <v>40.122672178023187</v>
      </c>
      <c r="I96" s="281">
        <v>46.731487565338597</v>
      </c>
      <c r="J96" s="281">
        <v>46.057937961817288</v>
      </c>
      <c r="K96" s="281">
        <v>25.869473276146628</v>
      </c>
      <c r="L96" s="281">
        <v>31.554843548070121</v>
      </c>
      <c r="M96" s="281">
        <v>31.682114982825031</v>
      </c>
      <c r="N96" s="281">
        <v>27.451464956703319</v>
      </c>
      <c r="O96" s="281">
        <v>27.33557056434201</v>
      </c>
      <c r="P96" s="281">
        <v>26.010550529087851</v>
      </c>
      <c r="Q96" s="281">
        <v>25.9269341112016</v>
      </c>
      <c r="R96" s="281">
        <v>21.62182618748016</v>
      </c>
      <c r="S96" s="281">
        <v>18.564305286999531</v>
      </c>
      <c r="T96" s="281">
        <v>18.629917832337689</v>
      </c>
      <c r="U96" s="281">
        <v>17.684123147847011</v>
      </c>
      <c r="V96" s="281">
        <v>15.211960500100179</v>
      </c>
      <c r="W96" s="281">
        <v>16.918620310218589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1</v>
      </c>
      <c r="L100" s="234">
        <f t="shared" si="4"/>
        <v>0.99999999999999989</v>
      </c>
      <c r="M100" s="234">
        <f t="shared" si="4"/>
        <v>1</v>
      </c>
      <c r="N100" s="234">
        <f t="shared" si="4"/>
        <v>0.99999999999999989</v>
      </c>
      <c r="O100" s="234">
        <f t="shared" si="4"/>
        <v>1</v>
      </c>
      <c r="P100" s="234">
        <f t="shared" si="4"/>
        <v>1</v>
      </c>
      <c r="Q100" s="234">
        <f t="shared" si="4"/>
        <v>1</v>
      </c>
      <c r="R100" s="234">
        <f t="shared" si="4"/>
        <v>1</v>
      </c>
      <c r="S100" s="234">
        <f t="shared" si="4"/>
        <v>1</v>
      </c>
      <c r="T100" s="234">
        <f t="shared" si="4"/>
        <v>0.99999999999999978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1.5774858985543539E-4</v>
      </c>
      <c r="C105" s="270">
        <f t="shared" si="9"/>
        <v>1.6406357511210783E-4</v>
      </c>
      <c r="D105" s="270">
        <f t="shared" si="9"/>
        <v>1.7186042037112528E-4</v>
      </c>
      <c r="E105" s="270">
        <f t="shared" si="9"/>
        <v>1.5804662691116524E-4</v>
      </c>
      <c r="F105" s="270">
        <f t="shared" si="9"/>
        <v>1.7253522270226863E-4</v>
      </c>
      <c r="G105" s="270">
        <f t="shared" si="9"/>
        <v>1.7109553511804985E-4</v>
      </c>
      <c r="H105" s="270">
        <f t="shared" si="9"/>
        <v>1.5085513837483885E-4</v>
      </c>
      <c r="I105" s="270">
        <f t="shared" si="9"/>
        <v>1.6461478959545837E-4</v>
      </c>
      <c r="J105" s="270">
        <f t="shared" si="9"/>
        <v>1.6149761633576804E-4</v>
      </c>
      <c r="K105" s="270">
        <f t="shared" si="9"/>
        <v>1.6095079794245848E-4</v>
      </c>
      <c r="L105" s="270">
        <f t="shared" si="9"/>
        <v>1.7313950398394943E-4</v>
      </c>
      <c r="M105" s="270">
        <f t="shared" si="9"/>
        <v>1.5078945892620723E-4</v>
      </c>
      <c r="N105" s="270">
        <f t="shared" si="9"/>
        <v>1.1828411133381482E-4</v>
      </c>
      <c r="O105" s="270">
        <f t="shared" si="9"/>
        <v>1.1148770619148983E-4</v>
      </c>
      <c r="P105" s="270">
        <f t="shared" si="9"/>
        <v>9.5585662248929591E-5</v>
      </c>
      <c r="Q105" s="270">
        <f t="shared" si="9"/>
        <v>8.9011121903185834E-5</v>
      </c>
      <c r="R105" s="270">
        <f t="shared" si="9"/>
        <v>7.9652787819474834E-5</v>
      </c>
      <c r="S105" s="270">
        <f t="shared" si="9"/>
        <v>7.8932909982066095E-5</v>
      </c>
      <c r="T105" s="270">
        <f t="shared" si="9"/>
        <v>6.9696238393975436E-5</v>
      </c>
      <c r="U105" s="270">
        <f t="shared" si="9"/>
        <v>6.0226880648658186E-5</v>
      </c>
      <c r="V105" s="270">
        <f t="shared" si="9"/>
        <v>5.060925318507708E-5</v>
      </c>
      <c r="W105" s="270">
        <f t="shared" si="9"/>
        <v>5.3678122281414124E-5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0.16216245031005616</v>
      </c>
      <c r="C106" s="271">
        <f t="shared" si="10"/>
        <v>0.17490124934701146</v>
      </c>
      <c r="D106" s="271">
        <f t="shared" si="10"/>
        <v>0.15377771659382294</v>
      </c>
      <c r="E106" s="271">
        <f t="shared" si="10"/>
        <v>0.14387038559205831</v>
      </c>
      <c r="F106" s="271">
        <f t="shared" si="10"/>
        <v>0.14191679959763154</v>
      </c>
      <c r="G106" s="271">
        <f t="shared" si="10"/>
        <v>0.15162435557379189</v>
      </c>
      <c r="H106" s="271">
        <f t="shared" si="10"/>
        <v>0.14188201418549476</v>
      </c>
      <c r="I106" s="271">
        <f t="shared" si="10"/>
        <v>0.13349463812023132</v>
      </c>
      <c r="J106" s="271">
        <f t="shared" si="10"/>
        <v>0.13870970389642756</v>
      </c>
      <c r="K106" s="271">
        <f t="shared" si="10"/>
        <v>0.14089146616231935</v>
      </c>
      <c r="L106" s="271">
        <f t="shared" si="10"/>
        <v>0.10184203719455188</v>
      </c>
      <c r="M106" s="271">
        <f t="shared" si="10"/>
        <v>0.10161951981771682</v>
      </c>
      <c r="N106" s="271">
        <f t="shared" si="10"/>
        <v>0.10462773969033423</v>
      </c>
      <c r="O106" s="271">
        <f t="shared" si="10"/>
        <v>9.9179933841280224E-2</v>
      </c>
      <c r="P106" s="271">
        <f t="shared" si="10"/>
        <v>9.3480545070690313E-2</v>
      </c>
      <c r="Q106" s="271">
        <f t="shared" si="10"/>
        <v>9.1511764180972871E-2</v>
      </c>
      <c r="R106" s="271">
        <f t="shared" si="10"/>
        <v>9.0609056603430452E-2</v>
      </c>
      <c r="S106" s="271">
        <f t="shared" si="10"/>
        <v>9.3836792307194924E-2</v>
      </c>
      <c r="T106" s="271">
        <f t="shared" si="10"/>
        <v>9.6572751913237179E-2</v>
      </c>
      <c r="U106" s="271">
        <f t="shared" si="10"/>
        <v>9.0135487782744508E-2</v>
      </c>
      <c r="V106" s="271">
        <f t="shared" si="10"/>
        <v>9.5713591365571962E-2</v>
      </c>
      <c r="W106" s="271">
        <f t="shared" si="10"/>
        <v>9.8992259220741466E-2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0.30083257474084063</v>
      </c>
      <c r="C107" s="271">
        <f t="shared" si="11"/>
        <v>0.32747430295336444</v>
      </c>
      <c r="D107" s="271">
        <f t="shared" si="11"/>
        <v>0.30151297306142977</v>
      </c>
      <c r="E107" s="271">
        <f t="shared" si="11"/>
        <v>0.2791052847292973</v>
      </c>
      <c r="F107" s="271">
        <f t="shared" si="11"/>
        <v>0.26676378310946808</v>
      </c>
      <c r="G107" s="271">
        <f t="shared" si="11"/>
        <v>0.2906025487279309</v>
      </c>
      <c r="H107" s="271">
        <f t="shared" si="11"/>
        <v>0.27216737789474782</v>
      </c>
      <c r="I107" s="271">
        <f t="shared" si="11"/>
        <v>0.25526902646896216</v>
      </c>
      <c r="J107" s="271">
        <f t="shared" si="11"/>
        <v>0.25959052360629881</v>
      </c>
      <c r="K107" s="271">
        <f t="shared" si="11"/>
        <v>0.28112385649575</v>
      </c>
      <c r="L107" s="271">
        <f t="shared" si="11"/>
        <v>0.22046421022750806</v>
      </c>
      <c r="M107" s="271">
        <f t="shared" si="11"/>
        <v>0.22468467664293362</v>
      </c>
      <c r="N107" s="271">
        <f t="shared" si="11"/>
        <v>0.22418392110518848</v>
      </c>
      <c r="O107" s="271">
        <f t="shared" si="11"/>
        <v>0.21170673967962536</v>
      </c>
      <c r="P107" s="271">
        <f t="shared" si="11"/>
        <v>0.20277326054506506</v>
      </c>
      <c r="Q107" s="271">
        <f t="shared" si="11"/>
        <v>0.20479342273136378</v>
      </c>
      <c r="R107" s="271">
        <f t="shared" si="11"/>
        <v>0.1940017070499174</v>
      </c>
      <c r="S107" s="271">
        <f t="shared" si="11"/>
        <v>0.22025508888523992</v>
      </c>
      <c r="T107" s="271">
        <f t="shared" si="11"/>
        <v>0.21278176735716767</v>
      </c>
      <c r="U107" s="271">
        <f t="shared" si="11"/>
        <v>0.20419542277650946</v>
      </c>
      <c r="V107" s="271">
        <f t="shared" si="11"/>
        <v>0.21028498362845841</v>
      </c>
      <c r="W107" s="271">
        <f t="shared" si="11"/>
        <v>0.208804299494946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4.1023427025384709E-2</v>
      </c>
      <c r="C108" s="271">
        <f t="shared" si="12"/>
        <v>3.7240545167783405E-2</v>
      </c>
      <c r="D108" s="271">
        <f t="shared" si="12"/>
        <v>4.0420725800440732E-2</v>
      </c>
      <c r="E108" s="271">
        <f t="shared" si="12"/>
        <v>3.8423939808372255E-2</v>
      </c>
      <c r="F108" s="271">
        <f t="shared" si="12"/>
        <v>4.4147282298873165E-2</v>
      </c>
      <c r="G108" s="271">
        <f t="shared" si="12"/>
        <v>4.2449560656077245E-2</v>
      </c>
      <c r="H108" s="271">
        <f t="shared" si="12"/>
        <v>3.3434964276394932E-2</v>
      </c>
      <c r="I108" s="271">
        <f t="shared" si="12"/>
        <v>3.4524804592725639E-2</v>
      </c>
      <c r="J108" s="271">
        <f t="shared" si="12"/>
        <v>3.3009347018027546E-2</v>
      </c>
      <c r="K108" s="271">
        <f t="shared" si="12"/>
        <v>3.3150734785349995E-2</v>
      </c>
      <c r="L108" s="271">
        <f t="shared" si="12"/>
        <v>3.4433320307815984E-2</v>
      </c>
      <c r="M108" s="271">
        <f t="shared" si="12"/>
        <v>3.2944875833624529E-2</v>
      </c>
      <c r="N108" s="271">
        <f t="shared" si="12"/>
        <v>2.8295315706193216E-2</v>
      </c>
      <c r="O108" s="271">
        <f t="shared" si="12"/>
        <v>2.9124836821122858E-2</v>
      </c>
      <c r="P108" s="271">
        <f t="shared" si="12"/>
        <v>2.6237393455787246E-2</v>
      </c>
      <c r="Q108" s="271">
        <f t="shared" si="12"/>
        <v>2.6239617763610574E-2</v>
      </c>
      <c r="R108" s="271">
        <f t="shared" si="12"/>
        <v>2.5674460319952123E-2</v>
      </c>
      <c r="S108" s="271">
        <f t="shared" si="12"/>
        <v>2.7386276717477068E-2</v>
      </c>
      <c r="T108" s="271">
        <f t="shared" si="12"/>
        <v>2.6837481019772479E-2</v>
      </c>
      <c r="U108" s="271">
        <f t="shared" si="12"/>
        <v>2.5827289207681375E-2</v>
      </c>
      <c r="V108" s="271">
        <f t="shared" si="12"/>
        <v>2.5457258776912829E-2</v>
      </c>
      <c r="W108" s="271">
        <f t="shared" si="12"/>
        <v>2.8068008979741436E-2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4.1023427025384709E-2</v>
      </c>
      <c r="C109" s="272">
        <f t="shared" si="13"/>
        <v>3.7240545167783405E-2</v>
      </c>
      <c r="D109" s="272">
        <f t="shared" si="13"/>
        <v>4.0420725800440732E-2</v>
      </c>
      <c r="E109" s="272">
        <f t="shared" si="13"/>
        <v>3.8423939808372255E-2</v>
      </c>
      <c r="F109" s="272">
        <f t="shared" si="13"/>
        <v>4.4147282298873165E-2</v>
      </c>
      <c r="G109" s="272">
        <f t="shared" si="13"/>
        <v>4.2449560656077245E-2</v>
      </c>
      <c r="H109" s="272">
        <f t="shared" si="13"/>
        <v>3.3434964276394932E-2</v>
      </c>
      <c r="I109" s="272">
        <f t="shared" si="13"/>
        <v>3.4524804592725639E-2</v>
      </c>
      <c r="J109" s="272">
        <f t="shared" si="13"/>
        <v>3.3009347018027546E-2</v>
      </c>
      <c r="K109" s="272">
        <f t="shared" si="13"/>
        <v>3.3150734785349995E-2</v>
      </c>
      <c r="L109" s="272">
        <f t="shared" si="13"/>
        <v>3.4433320307815984E-2</v>
      </c>
      <c r="M109" s="272">
        <f t="shared" si="13"/>
        <v>3.2944875833624529E-2</v>
      </c>
      <c r="N109" s="272">
        <f t="shared" si="13"/>
        <v>2.8295315706193216E-2</v>
      </c>
      <c r="O109" s="272">
        <f t="shared" si="13"/>
        <v>2.9124836821122858E-2</v>
      </c>
      <c r="P109" s="272">
        <f t="shared" si="13"/>
        <v>2.6237393455787246E-2</v>
      </c>
      <c r="Q109" s="272">
        <f t="shared" si="13"/>
        <v>2.6239617763610574E-2</v>
      </c>
      <c r="R109" s="272">
        <f t="shared" si="13"/>
        <v>2.5674460319952123E-2</v>
      </c>
      <c r="S109" s="272">
        <f t="shared" si="13"/>
        <v>2.7386276717477068E-2</v>
      </c>
      <c r="T109" s="272">
        <f t="shared" si="13"/>
        <v>2.6837481019772479E-2</v>
      </c>
      <c r="U109" s="272">
        <f t="shared" si="13"/>
        <v>2.5827289207681375E-2</v>
      </c>
      <c r="V109" s="272">
        <f t="shared" si="13"/>
        <v>2.5457258776912829E-2</v>
      </c>
      <c r="W109" s="272">
        <f t="shared" si="13"/>
        <v>2.8068008979741436E-2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2.7769831055337205E-2</v>
      </c>
      <c r="C111" s="271">
        <f t="shared" si="15"/>
        <v>3.2274497375289826E-2</v>
      </c>
      <c r="D111" s="271">
        <f t="shared" si="15"/>
        <v>2.9281934357993238E-2</v>
      </c>
      <c r="E111" s="271">
        <f t="shared" si="15"/>
        <v>2.7049682701453047E-2</v>
      </c>
      <c r="F111" s="271">
        <f t="shared" si="15"/>
        <v>2.6834289352547395E-2</v>
      </c>
      <c r="G111" s="271">
        <f t="shared" si="15"/>
        <v>3.1496309789473806E-2</v>
      </c>
      <c r="H111" s="271">
        <f t="shared" si="15"/>
        <v>2.9074522810684705E-2</v>
      </c>
      <c r="I111" s="271">
        <f t="shared" si="15"/>
        <v>2.9002377808348898E-2</v>
      </c>
      <c r="J111" s="271">
        <f t="shared" si="15"/>
        <v>3.0681980572590244E-2</v>
      </c>
      <c r="K111" s="271">
        <f t="shared" si="15"/>
        <v>3.1619641491929348E-2</v>
      </c>
      <c r="L111" s="271">
        <f t="shared" si="15"/>
        <v>1.9966390905476541E-2</v>
      </c>
      <c r="M111" s="271">
        <f t="shared" si="15"/>
        <v>1.7133106052617173E-2</v>
      </c>
      <c r="N111" s="271">
        <f t="shared" si="15"/>
        <v>1.5524496357391924E-2</v>
      </c>
      <c r="O111" s="271">
        <f t="shared" si="15"/>
        <v>1.6725022162073562E-2</v>
      </c>
      <c r="P111" s="271">
        <f t="shared" si="15"/>
        <v>1.7023735558649965E-2</v>
      </c>
      <c r="Q111" s="271">
        <f t="shared" si="15"/>
        <v>1.729226038839108E-2</v>
      </c>
      <c r="R111" s="271">
        <f t="shared" si="15"/>
        <v>1.6610171589347817E-2</v>
      </c>
      <c r="S111" s="271">
        <f t="shared" si="15"/>
        <v>1.684832483772743E-2</v>
      </c>
      <c r="T111" s="271">
        <f t="shared" si="15"/>
        <v>1.7984795210761666E-2</v>
      </c>
      <c r="U111" s="271">
        <f t="shared" si="15"/>
        <v>1.5820242442400465E-2</v>
      </c>
      <c r="V111" s="271">
        <f t="shared" si="15"/>
        <v>1.7384247699901954E-2</v>
      </c>
      <c r="W111" s="271">
        <f t="shared" si="15"/>
        <v>1.9064871507641259E-2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8.3226247216396723E-3</v>
      </c>
      <c r="C112" s="272">
        <f t="shared" si="16"/>
        <v>8.7106874105124538E-3</v>
      </c>
      <c r="D112" s="272">
        <f t="shared" si="16"/>
        <v>9.2366620615598159E-3</v>
      </c>
      <c r="E112" s="272">
        <f t="shared" si="16"/>
        <v>8.5527524285648731E-3</v>
      </c>
      <c r="F112" s="272">
        <f t="shared" si="16"/>
        <v>9.4426135929538847E-3</v>
      </c>
      <c r="G112" s="272">
        <f t="shared" si="16"/>
        <v>9.5308050930491151E-3</v>
      </c>
      <c r="H112" s="272">
        <f t="shared" si="16"/>
        <v>8.6395491561025387E-3</v>
      </c>
      <c r="I112" s="272">
        <f t="shared" si="16"/>
        <v>8.7537579957332589E-3</v>
      </c>
      <c r="J112" s="272">
        <f t="shared" si="16"/>
        <v>8.78315669452393E-3</v>
      </c>
      <c r="K112" s="272">
        <f t="shared" si="16"/>
        <v>9.1885021106142273E-3</v>
      </c>
      <c r="L112" s="272">
        <f t="shared" si="16"/>
        <v>1.0349133464739067E-2</v>
      </c>
      <c r="M112" s="272">
        <f t="shared" si="16"/>
        <v>9.9017728738766044E-3</v>
      </c>
      <c r="N112" s="272">
        <f t="shared" si="16"/>
        <v>8.5043207001983916E-3</v>
      </c>
      <c r="O112" s="272">
        <f t="shared" si="16"/>
        <v>8.7536380664437075E-3</v>
      </c>
      <c r="P112" s="272">
        <f t="shared" si="16"/>
        <v>7.8858002717553336E-3</v>
      </c>
      <c r="Q112" s="272">
        <f t="shared" si="16"/>
        <v>7.8864688003295273E-3</v>
      </c>
      <c r="R112" s="272">
        <f t="shared" si="16"/>
        <v>7.7166074636728791E-3</v>
      </c>
      <c r="S112" s="272">
        <f t="shared" si="16"/>
        <v>8.2311037773232683E-3</v>
      </c>
      <c r="T112" s="272">
        <f t="shared" si="16"/>
        <v>8.0661600579942302E-3</v>
      </c>
      <c r="U112" s="272">
        <f t="shared" si="16"/>
        <v>7.7625410693268971E-3</v>
      </c>
      <c r="V112" s="272">
        <f t="shared" si="16"/>
        <v>7.6513262843510435E-3</v>
      </c>
      <c r="W112" s="272">
        <f t="shared" si="16"/>
        <v>8.436002349587619E-3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1.9447206333697533E-2</v>
      </c>
      <c r="C113" s="272">
        <f t="shared" si="17"/>
        <v>2.3563809964777371E-2</v>
      </c>
      <c r="D113" s="272">
        <f t="shared" si="17"/>
        <v>2.0045272296433422E-2</v>
      </c>
      <c r="E113" s="272">
        <f t="shared" si="17"/>
        <v>1.8496930272888176E-2</v>
      </c>
      <c r="F113" s="272">
        <f t="shared" si="17"/>
        <v>1.7391675759593512E-2</v>
      </c>
      <c r="G113" s="272">
        <f t="shared" si="17"/>
        <v>2.1965504696424692E-2</v>
      </c>
      <c r="H113" s="272">
        <f t="shared" si="17"/>
        <v>2.0434973654582168E-2</v>
      </c>
      <c r="I113" s="272">
        <f t="shared" si="17"/>
        <v>2.0248619812615637E-2</v>
      </c>
      <c r="J113" s="272">
        <f t="shared" si="17"/>
        <v>2.1898823878066315E-2</v>
      </c>
      <c r="K113" s="272">
        <f t="shared" si="17"/>
        <v>2.2431139381315125E-2</v>
      </c>
      <c r="L113" s="272">
        <f t="shared" si="17"/>
        <v>9.6172574407374766E-3</v>
      </c>
      <c r="M113" s="272">
        <f t="shared" si="17"/>
        <v>7.2313331787405679E-3</v>
      </c>
      <c r="N113" s="272">
        <f t="shared" si="17"/>
        <v>7.0201756571935305E-3</v>
      </c>
      <c r="O113" s="272">
        <f t="shared" si="17"/>
        <v>7.9713840956298562E-3</v>
      </c>
      <c r="P113" s="272">
        <f t="shared" si="17"/>
        <v>9.1379352868946311E-3</v>
      </c>
      <c r="Q113" s="272">
        <f t="shared" si="17"/>
        <v>9.4057915880615545E-3</v>
      </c>
      <c r="R113" s="272">
        <f t="shared" si="17"/>
        <v>8.8935641256749388E-3</v>
      </c>
      <c r="S113" s="272">
        <f t="shared" si="17"/>
        <v>8.6172210604041621E-3</v>
      </c>
      <c r="T113" s="272">
        <f t="shared" si="17"/>
        <v>9.9186351527674362E-3</v>
      </c>
      <c r="U113" s="272">
        <f t="shared" si="17"/>
        <v>8.0577013730735673E-3</v>
      </c>
      <c r="V113" s="272">
        <f t="shared" si="17"/>
        <v>9.7329214155509134E-3</v>
      </c>
      <c r="W113" s="272">
        <f t="shared" si="17"/>
        <v>1.0628869158053642E-2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0.46805396827852586</v>
      </c>
      <c r="C115" s="283">
        <f t="shared" si="19"/>
        <v>0.42794534158143877</v>
      </c>
      <c r="D115" s="283">
        <f t="shared" si="19"/>
        <v>0.47483478976594218</v>
      </c>
      <c r="E115" s="283">
        <f t="shared" si="19"/>
        <v>0.51139266054190791</v>
      </c>
      <c r="F115" s="283">
        <f t="shared" si="19"/>
        <v>0.52016531041877767</v>
      </c>
      <c r="G115" s="283">
        <f t="shared" si="19"/>
        <v>0.48365612971760813</v>
      </c>
      <c r="H115" s="283">
        <f t="shared" si="19"/>
        <v>0.52329026569430293</v>
      </c>
      <c r="I115" s="283">
        <f t="shared" si="19"/>
        <v>0.5475445382201366</v>
      </c>
      <c r="J115" s="283">
        <f t="shared" si="19"/>
        <v>0.53784694729032001</v>
      </c>
      <c r="K115" s="283">
        <f t="shared" si="19"/>
        <v>0.51305335026670895</v>
      </c>
      <c r="L115" s="283">
        <f t="shared" si="19"/>
        <v>0.62312090186066349</v>
      </c>
      <c r="M115" s="283">
        <f t="shared" si="19"/>
        <v>0.62346703219418165</v>
      </c>
      <c r="N115" s="283">
        <f t="shared" si="19"/>
        <v>0.62725024302955823</v>
      </c>
      <c r="O115" s="283">
        <f t="shared" si="19"/>
        <v>0.64315197978970651</v>
      </c>
      <c r="P115" s="283">
        <f t="shared" si="19"/>
        <v>0.66038947970755846</v>
      </c>
      <c r="Q115" s="283">
        <f t="shared" si="19"/>
        <v>0.66007392381375851</v>
      </c>
      <c r="R115" s="283">
        <f t="shared" si="19"/>
        <v>0.67302495164953269</v>
      </c>
      <c r="S115" s="283">
        <f t="shared" si="19"/>
        <v>0.64159458434237859</v>
      </c>
      <c r="T115" s="283">
        <f t="shared" si="19"/>
        <v>0.64575350826066691</v>
      </c>
      <c r="U115" s="283">
        <f t="shared" si="19"/>
        <v>0.66396133091001552</v>
      </c>
      <c r="V115" s="283">
        <f t="shared" si="19"/>
        <v>0.65110930927596977</v>
      </c>
      <c r="W115" s="283">
        <f t="shared" si="19"/>
        <v>0.64501688267464852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1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0.99999999999999989</v>
      </c>
      <c r="R117" s="234">
        <f t="shared" si="20"/>
        <v>1</v>
      </c>
      <c r="S117" s="234">
        <f t="shared" si="20"/>
        <v>1.0000000000000002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7.0774512423030776E-4</v>
      </c>
      <c r="C122" s="270">
        <f t="shared" si="25"/>
        <v>7.3531944856183244E-4</v>
      </c>
      <c r="D122" s="270">
        <f t="shared" si="25"/>
        <v>7.6464928899365936E-4</v>
      </c>
      <c r="E122" s="270">
        <f t="shared" si="25"/>
        <v>7.2789385035918711E-4</v>
      </c>
      <c r="F122" s="270">
        <f t="shared" si="25"/>
        <v>7.6853174817567303E-4</v>
      </c>
      <c r="G122" s="270">
        <f t="shared" si="25"/>
        <v>7.5081328168333553E-4</v>
      </c>
      <c r="H122" s="270">
        <f t="shared" si="25"/>
        <v>7.2142472019087679E-4</v>
      </c>
      <c r="I122" s="270">
        <f t="shared" si="25"/>
        <v>8.0018276312805346E-4</v>
      </c>
      <c r="J122" s="270">
        <f t="shared" si="25"/>
        <v>7.7146753263450992E-4</v>
      </c>
      <c r="K122" s="270">
        <f t="shared" si="25"/>
        <v>7.4565953939582203E-4</v>
      </c>
      <c r="L122" s="270">
        <f t="shared" si="25"/>
        <v>8.8557964502061824E-4</v>
      </c>
      <c r="M122" s="270">
        <f t="shared" si="25"/>
        <v>7.9550942964115286E-4</v>
      </c>
      <c r="N122" s="270">
        <f t="shared" si="25"/>
        <v>6.5556569856082907E-4</v>
      </c>
      <c r="O122" s="270">
        <f t="shared" si="25"/>
        <v>6.1726394953901605E-4</v>
      </c>
      <c r="P122" s="270">
        <f t="shared" si="25"/>
        <v>5.446286755565518E-4</v>
      </c>
      <c r="Q122" s="270">
        <f t="shared" si="25"/>
        <v>5.0826378303312479E-4</v>
      </c>
      <c r="R122" s="270">
        <f t="shared" si="25"/>
        <v>4.5343816641375264E-4</v>
      </c>
      <c r="S122" s="270">
        <f t="shared" si="25"/>
        <v>4.4113377099389342E-4</v>
      </c>
      <c r="T122" s="270">
        <f t="shared" si="25"/>
        <v>3.8649681141493688E-4</v>
      </c>
      <c r="U122" s="270">
        <f t="shared" si="25"/>
        <v>3.4033022032499015E-4</v>
      </c>
      <c r="V122" s="270">
        <f t="shared" si="25"/>
        <v>2.8625287794107788E-4</v>
      </c>
      <c r="W122" s="270">
        <f t="shared" si="25"/>
        <v>2.9136439727808848E-4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0.46632390927861139</v>
      </c>
      <c r="C123" s="271">
        <f t="shared" si="26"/>
        <v>0.49756405450688107</v>
      </c>
      <c r="D123" s="271">
        <f t="shared" si="26"/>
        <v>0.45536579515067849</v>
      </c>
      <c r="E123" s="271">
        <f t="shared" si="26"/>
        <v>0.4440829782740644</v>
      </c>
      <c r="F123" s="271">
        <f t="shared" si="26"/>
        <v>0.41735355830399001</v>
      </c>
      <c r="G123" s="271">
        <f t="shared" si="26"/>
        <v>0.43763815776421988</v>
      </c>
      <c r="H123" s="271">
        <f t="shared" si="26"/>
        <v>0.44839163735252113</v>
      </c>
      <c r="I123" s="271">
        <f t="shared" si="26"/>
        <v>0.42585568458159812</v>
      </c>
      <c r="J123" s="271">
        <f t="shared" si="26"/>
        <v>0.43558040074494514</v>
      </c>
      <c r="K123" s="271">
        <f t="shared" si="26"/>
        <v>0.44158794672040858</v>
      </c>
      <c r="L123" s="271">
        <f t="shared" si="26"/>
        <v>0.37180125933480973</v>
      </c>
      <c r="M123" s="271">
        <f t="shared" si="26"/>
        <v>0.38377750857001591</v>
      </c>
      <c r="N123" s="271">
        <f t="shared" si="26"/>
        <v>0.40485760509375573</v>
      </c>
      <c r="O123" s="271">
        <f t="shared" si="26"/>
        <v>0.38297279150383057</v>
      </c>
      <c r="P123" s="271">
        <f t="shared" si="26"/>
        <v>0.3823926701772023</v>
      </c>
      <c r="Q123" s="271">
        <f t="shared" si="26"/>
        <v>0.380984170600632</v>
      </c>
      <c r="R123" s="271">
        <f t="shared" si="26"/>
        <v>0.3753965275159406</v>
      </c>
      <c r="S123" s="271">
        <f t="shared" si="26"/>
        <v>0.3870462237098391</v>
      </c>
      <c r="T123" s="271">
        <f t="shared" si="26"/>
        <v>0.38930496830248656</v>
      </c>
      <c r="U123" s="271">
        <f t="shared" si="26"/>
        <v>0.38026531047242457</v>
      </c>
      <c r="V123" s="271">
        <f t="shared" si="26"/>
        <v>0.3909940353889087</v>
      </c>
      <c r="W123" s="271">
        <f t="shared" si="26"/>
        <v>0.38211002130001764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0.2397616872907426</v>
      </c>
      <c r="C125" s="271">
        <f t="shared" si="28"/>
        <v>0.21742844499997477</v>
      </c>
      <c r="D125" s="271">
        <f t="shared" si="28"/>
        <v>0.23427555470744316</v>
      </c>
      <c r="E125" s="271">
        <f t="shared" si="28"/>
        <v>0.23052666115751957</v>
      </c>
      <c r="F125" s="271">
        <f t="shared" si="28"/>
        <v>0.25616775716641921</v>
      </c>
      <c r="G125" s="271">
        <f t="shared" si="28"/>
        <v>0.24266263991977846</v>
      </c>
      <c r="H125" s="271">
        <f t="shared" si="28"/>
        <v>0.20828990586717488</v>
      </c>
      <c r="I125" s="271">
        <f t="shared" si="28"/>
        <v>0.21861905764299291</v>
      </c>
      <c r="J125" s="271">
        <f t="shared" si="28"/>
        <v>0.20541157764228601</v>
      </c>
      <c r="K125" s="271">
        <f t="shared" si="28"/>
        <v>0.20006773303182407</v>
      </c>
      <c r="L125" s="271">
        <f t="shared" si="28"/>
        <v>0.22942820501598113</v>
      </c>
      <c r="M125" s="271">
        <f t="shared" si="28"/>
        <v>0.22641159919607551</v>
      </c>
      <c r="N125" s="271">
        <f t="shared" si="28"/>
        <v>0.2042870336767991</v>
      </c>
      <c r="O125" s="271">
        <f t="shared" si="28"/>
        <v>0.21006025194908115</v>
      </c>
      <c r="P125" s="271">
        <f t="shared" si="28"/>
        <v>0.19474435893787664</v>
      </c>
      <c r="Q125" s="271">
        <f t="shared" si="28"/>
        <v>0.1951815857212843</v>
      </c>
      <c r="R125" s="271">
        <f t="shared" si="28"/>
        <v>0.19039470374534539</v>
      </c>
      <c r="S125" s="271">
        <f t="shared" si="28"/>
        <v>0.19938001877111181</v>
      </c>
      <c r="T125" s="271">
        <f t="shared" si="28"/>
        <v>0.19387185890515912</v>
      </c>
      <c r="U125" s="271">
        <f t="shared" si="28"/>
        <v>0.19011895497133241</v>
      </c>
      <c r="V125" s="271">
        <f t="shared" si="28"/>
        <v>0.1875720039654728</v>
      </c>
      <c r="W125" s="271">
        <f t="shared" si="28"/>
        <v>0.19846650526428408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0.2397616872907426</v>
      </c>
      <c r="C126" s="272">
        <f t="shared" si="29"/>
        <v>0.21742844499997477</v>
      </c>
      <c r="D126" s="272">
        <f t="shared" si="29"/>
        <v>0.23427555470744316</v>
      </c>
      <c r="E126" s="272">
        <f t="shared" si="29"/>
        <v>0.23052666115751957</v>
      </c>
      <c r="F126" s="272">
        <f t="shared" si="29"/>
        <v>0.25616775716641921</v>
      </c>
      <c r="G126" s="272">
        <f t="shared" si="29"/>
        <v>0.24266263991977846</v>
      </c>
      <c r="H126" s="272">
        <f t="shared" si="29"/>
        <v>0.20828990586717488</v>
      </c>
      <c r="I126" s="272">
        <f t="shared" si="29"/>
        <v>0.21861905764299291</v>
      </c>
      <c r="J126" s="272">
        <f t="shared" si="29"/>
        <v>0.20541157764228601</v>
      </c>
      <c r="K126" s="272">
        <f t="shared" si="29"/>
        <v>0.20006773303182407</v>
      </c>
      <c r="L126" s="272">
        <f t="shared" si="29"/>
        <v>0.22942820501598113</v>
      </c>
      <c r="M126" s="272">
        <f t="shared" si="29"/>
        <v>0.22641159919607551</v>
      </c>
      <c r="N126" s="272">
        <f t="shared" si="29"/>
        <v>0.2042870336767991</v>
      </c>
      <c r="O126" s="272">
        <f t="shared" si="29"/>
        <v>0.21006025194908115</v>
      </c>
      <c r="P126" s="272">
        <f t="shared" si="29"/>
        <v>0.19474435893787664</v>
      </c>
      <c r="Q126" s="272">
        <f t="shared" si="29"/>
        <v>0.1951815857212843</v>
      </c>
      <c r="R126" s="272">
        <f t="shared" si="29"/>
        <v>0.19039470374534539</v>
      </c>
      <c r="S126" s="272">
        <f t="shared" si="29"/>
        <v>0.19938001877111181</v>
      </c>
      <c r="T126" s="272">
        <f t="shared" si="29"/>
        <v>0.19387185890515912</v>
      </c>
      <c r="U126" s="272">
        <f t="shared" si="29"/>
        <v>0.19011895497133241</v>
      </c>
      <c r="V126" s="272">
        <f t="shared" si="29"/>
        <v>0.1875720039654728</v>
      </c>
      <c r="W126" s="272">
        <f t="shared" si="29"/>
        <v>0.19846650526428408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0.1024553350301447</v>
      </c>
      <c r="C128" s="271">
        <f t="shared" si="31"/>
        <v>0.1189524274566581</v>
      </c>
      <c r="D128" s="271">
        <f t="shared" si="31"/>
        <v>0.10713617123704029</v>
      </c>
      <c r="E128" s="271">
        <f t="shared" si="31"/>
        <v>0.1024459829314163</v>
      </c>
      <c r="F128" s="271">
        <f t="shared" si="31"/>
        <v>9.8293337691746127E-2</v>
      </c>
      <c r="G128" s="271">
        <f t="shared" si="31"/>
        <v>0.11365875206473916</v>
      </c>
      <c r="H128" s="271">
        <f t="shared" si="31"/>
        <v>0.11433875195428748</v>
      </c>
      <c r="I128" s="271">
        <f t="shared" si="31"/>
        <v>0.11593214895787272</v>
      </c>
      <c r="J128" s="271">
        <f t="shared" si="31"/>
        <v>0.12052714440514896</v>
      </c>
      <c r="K128" s="271">
        <f t="shared" si="31"/>
        <v>0.12046318052389079</v>
      </c>
      <c r="L128" s="271">
        <f t="shared" si="31"/>
        <v>8.3980985379758899E-2</v>
      </c>
      <c r="M128" s="271">
        <f t="shared" si="31"/>
        <v>7.432935976241957E-2</v>
      </c>
      <c r="N128" s="271">
        <f t="shared" si="31"/>
        <v>7.0755021925629116E-2</v>
      </c>
      <c r="O128" s="271">
        <f t="shared" si="31"/>
        <v>7.6148363585243475E-2</v>
      </c>
      <c r="P128" s="271">
        <f t="shared" si="31"/>
        <v>7.976503400699482E-2</v>
      </c>
      <c r="Q128" s="271">
        <f t="shared" si="31"/>
        <v>8.1198236281591715E-2</v>
      </c>
      <c r="R128" s="271">
        <f t="shared" si="31"/>
        <v>7.7757296152314012E-2</v>
      </c>
      <c r="S128" s="271">
        <f t="shared" si="31"/>
        <v>7.7431711612531068E-2</v>
      </c>
      <c r="T128" s="271">
        <f t="shared" si="31"/>
        <v>8.2014758957611428E-2</v>
      </c>
      <c r="U128" s="271">
        <f t="shared" si="31"/>
        <v>7.3514535779364523E-2</v>
      </c>
      <c r="V128" s="271">
        <f t="shared" si="31"/>
        <v>8.0858517438813629E-2</v>
      </c>
      <c r="W128" s="271">
        <f t="shared" si="31"/>
        <v>8.5098712579538702E-2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3.0705887352594236E-2</v>
      </c>
      <c r="C129" s="272">
        <f t="shared" si="32"/>
        <v>3.2104525137854362E-2</v>
      </c>
      <c r="D129" s="272">
        <f t="shared" si="32"/>
        <v>3.3794919290084886E-2</v>
      </c>
      <c r="E129" s="272">
        <f t="shared" si="32"/>
        <v>3.2392066812167025E-2</v>
      </c>
      <c r="F129" s="272">
        <f t="shared" si="32"/>
        <v>3.4588059865903562E-2</v>
      </c>
      <c r="G129" s="272">
        <f t="shared" si="32"/>
        <v>3.4393216865369128E-2</v>
      </c>
      <c r="H129" s="272">
        <f t="shared" si="32"/>
        <v>3.3975975268404346E-2</v>
      </c>
      <c r="I129" s="272">
        <f t="shared" si="32"/>
        <v>3.4991681806530193E-2</v>
      </c>
      <c r="J129" s="272">
        <f t="shared" si="32"/>
        <v>3.4502622565364752E-2</v>
      </c>
      <c r="K129" s="272">
        <f t="shared" si="32"/>
        <v>3.5005968956909043E-2</v>
      </c>
      <c r="L129" s="272">
        <f t="shared" si="32"/>
        <v>4.3529670951049655E-2</v>
      </c>
      <c r="M129" s="272">
        <f t="shared" si="32"/>
        <v>4.2957326941644329E-2</v>
      </c>
      <c r="N129" s="272">
        <f t="shared" si="32"/>
        <v>3.8759608283112555E-2</v>
      </c>
      <c r="O129" s="272">
        <f t="shared" si="32"/>
        <v>3.9854967468368419E-2</v>
      </c>
      <c r="P129" s="272">
        <f t="shared" si="32"/>
        <v>3.694906588990831E-2</v>
      </c>
      <c r="Q129" s="272">
        <f t="shared" si="32"/>
        <v>3.7032021418464151E-2</v>
      </c>
      <c r="R129" s="272">
        <f t="shared" si="32"/>
        <v>3.612380092622075E-2</v>
      </c>
      <c r="S129" s="272">
        <f t="shared" si="32"/>
        <v>3.7828594835216757E-2</v>
      </c>
      <c r="T129" s="272">
        <f t="shared" si="32"/>
        <v>3.6783525479014478E-2</v>
      </c>
      <c r="U129" s="272">
        <f t="shared" si="32"/>
        <v>3.607148280170288E-2</v>
      </c>
      <c r="V129" s="272">
        <f t="shared" si="32"/>
        <v>3.5588246927518212E-2</v>
      </c>
      <c r="W129" s="272">
        <f t="shared" si="32"/>
        <v>3.7655272891828073E-2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7.1749447677550468E-2</v>
      </c>
      <c r="C130" s="272">
        <f t="shared" si="33"/>
        <v>8.6847902318803738E-2</v>
      </c>
      <c r="D130" s="272">
        <f t="shared" si="33"/>
        <v>7.3341251946955413E-2</v>
      </c>
      <c r="E130" s="272">
        <f t="shared" si="33"/>
        <v>7.0053916119249271E-2</v>
      </c>
      <c r="F130" s="272">
        <f t="shared" si="33"/>
        <v>6.3705277825842566E-2</v>
      </c>
      <c r="G130" s="272">
        <f t="shared" si="33"/>
        <v>7.9265535199370032E-2</v>
      </c>
      <c r="H130" s="272">
        <f t="shared" si="33"/>
        <v>8.0362776685883139E-2</v>
      </c>
      <c r="I130" s="272">
        <f t="shared" si="33"/>
        <v>8.0940467151342538E-2</v>
      </c>
      <c r="J130" s="272">
        <f t="shared" si="33"/>
        <v>8.6024521839784207E-2</v>
      </c>
      <c r="K130" s="272">
        <f t="shared" si="33"/>
        <v>8.5457211566981744E-2</v>
      </c>
      <c r="L130" s="272">
        <f t="shared" si="33"/>
        <v>4.0451314428709244E-2</v>
      </c>
      <c r="M130" s="272">
        <f t="shared" si="33"/>
        <v>3.1372032820775247E-2</v>
      </c>
      <c r="N130" s="272">
        <f t="shared" si="33"/>
        <v>3.1995413642516561E-2</v>
      </c>
      <c r="O130" s="272">
        <f t="shared" si="33"/>
        <v>3.6293396116875057E-2</v>
      </c>
      <c r="P130" s="272">
        <f t="shared" si="33"/>
        <v>4.2815968117086503E-2</v>
      </c>
      <c r="Q130" s="272">
        <f t="shared" si="33"/>
        <v>4.4166214863127558E-2</v>
      </c>
      <c r="R130" s="272">
        <f t="shared" si="33"/>
        <v>4.1633495226093255E-2</v>
      </c>
      <c r="S130" s="272">
        <f t="shared" si="33"/>
        <v>3.9603116777314325E-2</v>
      </c>
      <c r="T130" s="272">
        <f t="shared" si="33"/>
        <v>4.5231233478596949E-2</v>
      </c>
      <c r="U130" s="272">
        <f t="shared" si="33"/>
        <v>3.7443052977661637E-2</v>
      </c>
      <c r="V130" s="272">
        <f t="shared" si="33"/>
        <v>4.5270270511295417E-2</v>
      </c>
      <c r="W130" s="272">
        <f t="shared" si="33"/>
        <v>4.7443439687710628E-2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0.19075132327627098</v>
      </c>
      <c r="C132" s="283">
        <f t="shared" si="35"/>
        <v>0.16531975358792422</v>
      </c>
      <c r="D132" s="283">
        <f t="shared" si="35"/>
        <v>0.20245782961584438</v>
      </c>
      <c r="E132" s="283">
        <f t="shared" si="35"/>
        <v>0.2222164837866405</v>
      </c>
      <c r="F132" s="283">
        <f t="shared" si="35"/>
        <v>0.22741681508966891</v>
      </c>
      <c r="G132" s="283">
        <f t="shared" si="35"/>
        <v>0.20528963696957916</v>
      </c>
      <c r="H132" s="283">
        <f t="shared" si="35"/>
        <v>0.22825828010582566</v>
      </c>
      <c r="I132" s="283">
        <f t="shared" si="35"/>
        <v>0.23879292605440819</v>
      </c>
      <c r="J132" s="283">
        <f t="shared" si="35"/>
        <v>0.23770940967498541</v>
      </c>
      <c r="K132" s="283">
        <f t="shared" si="35"/>
        <v>0.2371354801844808</v>
      </c>
      <c r="L132" s="283">
        <f t="shared" si="35"/>
        <v>0.31390397062442948</v>
      </c>
      <c r="M132" s="283">
        <f t="shared" si="35"/>
        <v>0.3146860230418479</v>
      </c>
      <c r="N132" s="283">
        <f t="shared" si="35"/>
        <v>0.31944477360525525</v>
      </c>
      <c r="O132" s="283">
        <f t="shared" si="35"/>
        <v>0.33020132901230576</v>
      </c>
      <c r="P132" s="283">
        <f t="shared" si="35"/>
        <v>0.34255330820236979</v>
      </c>
      <c r="Q132" s="283">
        <f t="shared" si="35"/>
        <v>0.34212774361345877</v>
      </c>
      <c r="R132" s="283">
        <f t="shared" si="35"/>
        <v>0.35599803441998618</v>
      </c>
      <c r="S132" s="283">
        <f t="shared" si="35"/>
        <v>0.33570091213552428</v>
      </c>
      <c r="T132" s="283">
        <f t="shared" si="35"/>
        <v>0.33442191702332796</v>
      </c>
      <c r="U132" s="283">
        <f t="shared" si="35"/>
        <v>0.35576086855655359</v>
      </c>
      <c r="V132" s="283">
        <f t="shared" si="35"/>
        <v>0.34028919032886384</v>
      </c>
      <c r="W132" s="283">
        <f t="shared" si="35"/>
        <v>0.33403339645888153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4.0397499901621208</v>
      </c>
      <c r="C136" s="274">
        <f>IF(C$5=0,0,(C$5-C$52)/ISI_fec!C$5)</f>
        <v>4.1376827886068872</v>
      </c>
      <c r="D136" s="274">
        <f>IF(D$5=0,0,(D$5-D$52)/ISI_fec!D$5)</f>
        <v>3.8789669154304498</v>
      </c>
      <c r="E136" s="274">
        <f>IF(E$5=0,0,(E$5-E$52)/ISI_fec!E$5)</f>
        <v>3.9699949291957828</v>
      </c>
      <c r="F136" s="274">
        <f>IF(F$5=0,0,(F$5-F$52)/ISI_fec!F$5)</f>
        <v>3.8791536244562779</v>
      </c>
      <c r="G136" s="274">
        <f>IF(G$5=0,0,(G$5-G$52)/ISI_fec!G$5)</f>
        <v>3.9059425605589841</v>
      </c>
      <c r="H136" s="274">
        <f>IF(H$5=0,0,(H$5-H$52)/ISI_fec!H$5)</f>
        <v>3.9379064334746388</v>
      </c>
      <c r="I136" s="274">
        <f>IF(I$5=0,0,(I$5-I$52)/ISI_fec!I$5)</f>
        <v>3.9069927776150646</v>
      </c>
      <c r="J136" s="274">
        <f>IF(J$5=0,0,(J$5-J$52)/ISI_fec!J$5)</f>
        <v>3.9825716397922206</v>
      </c>
      <c r="K136" s="274">
        <f>IF(K$5=0,0,(K$5-K$52)/ISI_fec!K$5)</f>
        <v>3.7594592922722678</v>
      </c>
      <c r="L136" s="274">
        <f>IF(L$5=0,0,(L$5-L$52)/ISI_fec!L$5)</f>
        <v>3.4613602938367833</v>
      </c>
      <c r="M136" s="274">
        <f>IF(M$5=0,0,(M$5-M$52)/ISI_fec!M$5)</f>
        <v>3.2965263817899793</v>
      </c>
      <c r="N136" s="274">
        <f>IF(N$5=0,0,(N$5-N$52)/ISI_fec!N$5)</f>
        <v>3.3413331494515397</v>
      </c>
      <c r="O136" s="274">
        <f>IF(O$5=0,0,(O$5-O$52)/ISI_fec!O$5)</f>
        <v>3.3202636545709097</v>
      </c>
      <c r="P136" s="274">
        <f>IF(P$5=0,0,(P$5-P$52)/ISI_fec!P$5)</f>
        <v>3.4280099016930512</v>
      </c>
      <c r="Q136" s="274">
        <f>IF(Q$5=0,0,(Q$5-Q$52)/ISI_fec!Q$5)</f>
        <v>3.4101053464546833</v>
      </c>
      <c r="R136" s="274">
        <f>IF(R$5=0,0,(R$5-R$52)/ISI_fec!R$5)</f>
        <v>3.4043547345180647</v>
      </c>
      <c r="S136" s="274">
        <f>IF(S$5=0,0,(S$5-S$52)/ISI_fec!S$5)</f>
        <v>3.3478595882289306</v>
      </c>
      <c r="T136" s="274">
        <f>IF(T$5=0,0,(T$5-T$52)/ISI_fec!T$5)</f>
        <v>3.4774407795921847</v>
      </c>
      <c r="U136" s="274">
        <f>IF(U$5=0,0,(U$5-U$52)/ISI_fec!U$5)</f>
        <v>3.3016030285682385</v>
      </c>
      <c r="V136" s="274">
        <f>IF(V$5=0,0,(V$5-V$52)/ISI_fec!V$5)</f>
        <v>3.3816444754129718</v>
      </c>
      <c r="W136" s="274">
        <f>IF(W$5=0,0,(W$5-W$52)/ISI_fec!W$5)</f>
        <v>3.4576431797115132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1.248029915018247</v>
      </c>
      <c r="C141" s="277">
        <f>IF(C$10=0,0,C$10/ISI_fec!C$10)</f>
        <v>1.3387274030873628</v>
      </c>
      <c r="D141" s="277">
        <f>IF(D$10=0,0,D$10/ISI_fec!D$10)</f>
        <v>1.1411058122917381</v>
      </c>
      <c r="E141" s="277">
        <f>IF(E$10=0,0,E$10/ISI_fec!E$10)</f>
        <v>1.0990455039117657</v>
      </c>
      <c r="F141" s="277">
        <f>IF(F$10=0,0,F$10/ISI_fec!F$10)</f>
        <v>1.1308752984671369</v>
      </c>
      <c r="G141" s="277">
        <f>IF(G$10=0,0,G$10/ISI_fec!G$10)</f>
        <v>1.0944989907669647</v>
      </c>
      <c r="H141" s="277">
        <f>IF(H$10=0,0,H$10/ISI_fec!H$10)</f>
        <v>1.0419398681158398</v>
      </c>
      <c r="I141" s="277">
        <f>IF(I$10=0,0,I$10/ISI_fec!I$10)</f>
        <v>1.263547161258336</v>
      </c>
      <c r="J141" s="277">
        <f>IF(J$10=0,0,J$10/ISI_fec!J$10)</f>
        <v>1.1891818019133511</v>
      </c>
      <c r="K141" s="277">
        <f>IF(K$10=0,0,K$10/ISI_fec!K$10)</f>
        <v>0.98477445086315563</v>
      </c>
      <c r="L141" s="277">
        <f>IF(L$10=0,0,L$10/ISI_fec!L$10)</f>
        <v>1.0547087864529525</v>
      </c>
      <c r="M141" s="277">
        <f>IF(M$10=0,0,M$10/ISI_fec!M$10)</f>
        <v>0.84045731678878843</v>
      </c>
      <c r="N141" s="277">
        <f>IF(N$10=0,0,N$10/ISI_fec!N$10)</f>
        <v>0.67197749292336395</v>
      </c>
      <c r="O141" s="277">
        <f>IF(O$10=0,0,O$10/ISI_fec!O$10)</f>
        <v>0.57246489925141641</v>
      </c>
      <c r="P141" s="277">
        <f>IF(P$10=0,0,P$10/ISI_fec!P$10)</f>
        <v>0.48690993665163884</v>
      </c>
      <c r="Q141" s="277">
        <f>IF(Q$10=0,0,Q$10/ISI_fec!Q$10)</f>
        <v>0.41613368424788222</v>
      </c>
      <c r="R141" s="277">
        <f>IF(R$10=0,0,R$10/ISI_fec!R$10)</f>
        <v>0.34205164706500124</v>
      </c>
      <c r="S141" s="277">
        <f>IF(S$10=0,0,S$10/ISI_fec!S$10)</f>
        <v>0.29876178193133268</v>
      </c>
      <c r="T141" s="277">
        <f>IF(T$10=0,0,T$10/ISI_fec!T$10)</f>
        <v>0.24518443391125541</v>
      </c>
      <c r="U141" s="277">
        <f>IF(U$10=0,0,U$10/ISI_fec!U$10)</f>
        <v>0.18675774144364607</v>
      </c>
      <c r="V141" s="277">
        <f>IF(V$10=0,0,V$10/ISI_fec!V$10)</f>
        <v>0.13701418219246733</v>
      </c>
      <c r="W141" s="277">
        <f>IF(W$10=0,0,W$10/ISI_fec!W$10)</f>
        <v>0.13601980588303919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5.3658248609927259</v>
      </c>
      <c r="C142" s="278">
        <f>IF(C$16=0,0,C$16/ISI_fec!C$16)</f>
        <v>5.3692694213075587</v>
      </c>
      <c r="D142" s="278">
        <f>IF(D$16=0,0,D$16/ISI_fec!D$16)</f>
        <v>5.2996650504256637</v>
      </c>
      <c r="E142" s="278">
        <f>IF(E$16=0,0,E$16/ISI_fec!E$16)</f>
        <v>5.5681637029359319</v>
      </c>
      <c r="F142" s="278">
        <f>IF(F$16=0,0,F$16/ISI_fec!F$16)</f>
        <v>5.3315205956345499</v>
      </c>
      <c r="G142" s="278">
        <f>IF(G$16=0,0,G$16/ISI_fec!G$16)</f>
        <v>5.2155391398164088</v>
      </c>
      <c r="H142" s="278">
        <f>IF(H$16=0,0,H$16/ISI_fec!H$16)</f>
        <v>5.3137326967632763</v>
      </c>
      <c r="I142" s="278">
        <f>IF(I$16=0,0,I$16/ISI_fec!I$16)</f>
        <v>5.1795640709610922</v>
      </c>
      <c r="J142" s="278">
        <f>IF(J$16=0,0,J$16/ISI_fec!J$16)</f>
        <v>5.2913243543456225</v>
      </c>
      <c r="K142" s="278">
        <f>IF(K$16=0,0,K$16/ISI_fec!K$16)</f>
        <v>5.0608324174708637</v>
      </c>
      <c r="L142" s="278">
        <f>IF(L$16=0,0,L$16/ISI_fec!L$16)</f>
        <v>5.0944582940625951</v>
      </c>
      <c r="M142" s="278">
        <f>IF(M$16=0,0,M$16/ISI_fec!M$16)</f>
        <v>4.932125398352782</v>
      </c>
      <c r="N142" s="278">
        <f>IF(N$16=0,0,N$16/ISI_fec!N$16)</f>
        <v>4.9894265977862382</v>
      </c>
      <c r="O142" s="278">
        <f>IF(O$16=0,0,O$16/ISI_fec!O$16)</f>
        <v>4.8107033980261402</v>
      </c>
      <c r="P142" s="278">
        <f>IF(P$16=0,0,P$16/ISI_fec!P$16)</f>
        <v>4.995834115718516</v>
      </c>
      <c r="Q142" s="278">
        <f>IF(Q$16=0,0,Q$16/ISI_fec!Q$16)</f>
        <v>4.9501112785835844</v>
      </c>
      <c r="R142" s="278">
        <f>IF(R$16=0,0,R$16/ISI_fec!R$16)</f>
        <v>5.0081861468284039</v>
      </c>
      <c r="S142" s="278">
        <f>IF(S$16=0,0,S$16/ISI_fec!S$16)</f>
        <v>4.9031750141078536</v>
      </c>
      <c r="T142" s="278">
        <f>IF(T$16=0,0,T$16/ISI_fec!T$16)</f>
        <v>5.1239794068076652</v>
      </c>
      <c r="U142" s="278">
        <f>IF(U$16=0,0,U$16/ISI_fec!U$16)</f>
        <v>4.896180421055834</v>
      </c>
      <c r="V142" s="278">
        <f>IF(V$16=0,0,V$16/ISI_fec!V$16)</f>
        <v>4.9001778811972541</v>
      </c>
      <c r="W142" s="278">
        <f>IF(W$16=0,0,W$16/ISI_fec!W$16)</f>
        <v>5.0074710920380729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5.1140513986802336</v>
      </c>
      <c r="C143" s="278">
        <f>IF(C$22=0,0,C$22/ISI_fec!C$22)</f>
        <v>5.0325015554529111</v>
      </c>
      <c r="D143" s="278">
        <f>IF(D$22=0,0,D$22/ISI_fec!D$22)</f>
        <v>5.0642044908251158</v>
      </c>
      <c r="E143" s="278">
        <f>IF(E$22=0,0,E$22/ISI_fec!E$22)</f>
        <v>5.2314811852065892</v>
      </c>
      <c r="F143" s="278">
        <f>IF(F$22=0,0,F$22/ISI_fec!F$22)</f>
        <v>5.2500328289227589</v>
      </c>
      <c r="G143" s="278">
        <f>IF(G$22=0,0,G$22/ISI_fec!G$22)</f>
        <v>5.0712616127527692</v>
      </c>
      <c r="H143" s="278">
        <f>IF(H$22=0,0,H$22/ISI_fec!H$22)</f>
        <v>5.120319366835731</v>
      </c>
      <c r="I143" s="278">
        <f>IF(I$22=0,0,I$22/ISI_fec!I$22)</f>
        <v>5.0509022710937295</v>
      </c>
      <c r="J143" s="278">
        <f>IF(J$22=0,0,J$22/ISI_fec!J$22)</f>
        <v>5.2027363359174084</v>
      </c>
      <c r="K143" s="278">
        <f>IF(K$22=0,0,K$22/ISI_fec!K$22)</f>
        <v>4.9870082922483894</v>
      </c>
      <c r="L143" s="278">
        <f>IF(L$22=0,0,L$22/ISI_fec!L$22)</f>
        <v>5.0425069178166213</v>
      </c>
      <c r="M143" s="278">
        <f>IF(M$22=0,0,M$22/ISI_fec!M$22)</f>
        <v>4.9350312966156649</v>
      </c>
      <c r="N143" s="278">
        <f>IF(N$22=0,0,N$22/ISI_fec!N$22)</f>
        <v>4.9086559112448604</v>
      </c>
      <c r="O143" s="278">
        <f>IF(O$22=0,0,O$22/ISI_fec!O$22)</f>
        <v>4.8605110324605985</v>
      </c>
      <c r="P143" s="278">
        <f>IF(P$22=0,0,P$22/ISI_fec!P$22)</f>
        <v>4.9893508055379474</v>
      </c>
      <c r="Q143" s="278">
        <f>IF(Q$22=0,0,Q$22/ISI_fec!Q$22)</f>
        <v>4.9533008097689786</v>
      </c>
      <c r="R143" s="278">
        <f>IF(R$22=0,0,R$22/ISI_fec!R$22)</f>
        <v>5.0994634985433143</v>
      </c>
      <c r="S143" s="278">
        <f>IF(S$22=0,0,S$22/ISI_fec!S$22)</f>
        <v>4.8752299177176184</v>
      </c>
      <c r="T143" s="278">
        <f>IF(T$22=0,0,T$22/ISI_fec!T$22)</f>
        <v>5.0239336606704317</v>
      </c>
      <c r="U143" s="278">
        <f>IF(U$22=0,0,U$22/ISI_fec!U$22)</f>
        <v>4.9877519219073809</v>
      </c>
      <c r="V143" s="278">
        <f>IF(V$22=0,0,V$22/ISI_fec!V$22)</f>
        <v>4.9365631141707231</v>
      </c>
      <c r="W143" s="278">
        <f>IF(W$22=0,0,W$22/ISI_fec!W$22)</f>
        <v>5.0440327897835697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1.8039128716003763</v>
      </c>
      <c r="C144" s="278">
        <f>IF(C$28=0,0,C$28/ISI_fec!C$28)</f>
        <v>1.7292197361538373</v>
      </c>
      <c r="D144" s="278">
        <f>IF(D$28=0,0,D$28/ISI_fec!D$28)</f>
        <v>1.5542383188923898</v>
      </c>
      <c r="E144" s="278">
        <f>IF(E$28=0,0,E$28/ISI_fec!E$28)</f>
        <v>1.5652823789789405</v>
      </c>
      <c r="F144" s="278">
        <f>IF(F$28=0,0,F$28/ISI_fec!F$28)</f>
        <v>1.7021763932541183</v>
      </c>
      <c r="G144" s="278">
        <f>IF(G$28=0,0,G$28/ISI_fec!G$28)</f>
        <v>1.6331464357258365</v>
      </c>
      <c r="H144" s="278">
        <f>IF(H$28=0,0,H$28/ISI_fec!H$28)</f>
        <v>1.4498273956476668</v>
      </c>
      <c r="I144" s="278">
        <f>IF(I$28=0,0,I$28/ISI_fec!I$28)</f>
        <v>1.5407119079995388</v>
      </c>
      <c r="J144" s="278">
        <f>IF(J$28=0,0,J$28/ISI_fec!J$28)</f>
        <v>1.4530234888102347</v>
      </c>
      <c r="K144" s="278">
        <f>IF(K$28=0,0,K$28/ISI_fec!K$28)</f>
        <v>1.2789793305660171</v>
      </c>
      <c r="L144" s="278">
        <f>IF(L$28=0,0,L$28/ISI_fec!L$28)</f>
        <v>1.3923940663415728</v>
      </c>
      <c r="M144" s="278">
        <f>IF(M$28=0,0,M$28/ISI_fec!M$28)</f>
        <v>1.3382721292582735</v>
      </c>
      <c r="N144" s="278">
        <f>IF(N$28=0,0,N$28/ISI_fec!N$28)</f>
        <v>1.2818187123788936</v>
      </c>
      <c r="O144" s="278">
        <f>IF(O$28=0,0,O$28/ISI_fec!O$28)</f>
        <v>1.3015434079117463</v>
      </c>
      <c r="P144" s="278">
        <f>IF(P$28=0,0,P$28/ISI_fec!P$28)</f>
        <v>1.2218050267588518</v>
      </c>
      <c r="Q144" s="278">
        <f>IF(Q$28=0,0,Q$28/ISI_fec!Q$28)</f>
        <v>1.2037713491602591</v>
      </c>
      <c r="R144" s="278">
        <f>IF(R$28=0,0,R$28/ISI_fec!R$28)</f>
        <v>1.1821885432112609</v>
      </c>
      <c r="S144" s="278">
        <f>IF(S$28=0,0,S$28/ISI_fec!S$28)</f>
        <v>1.1956545806841494</v>
      </c>
      <c r="T144" s="278">
        <f>IF(T$28=0,0,T$28/ISI_fec!T$28)</f>
        <v>1.207545054603091</v>
      </c>
      <c r="U144" s="278">
        <f>IF(U$28=0,0,U$28/ISI_fec!U$28)</f>
        <v>1.1397768875633207</v>
      </c>
      <c r="V144" s="278">
        <f>IF(V$28=0,0,V$28/ISI_fec!V$28)</f>
        <v>1.1484746007918247</v>
      </c>
      <c r="W144" s="278">
        <f>IF(W$28=0,0,W$28/ISI_fec!W$28)</f>
        <v>1.2316303295993878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1.6268182447743751</v>
      </c>
      <c r="C145" s="279">
        <f>IF(C$35=0,0,C$35/ISI_fec!C$35)</f>
        <v>1.9684056276829689</v>
      </c>
      <c r="D145" s="279">
        <f>IF(D$35=0,0,D$35/ISI_fec!D$35)</f>
        <v>1.6759338422332002</v>
      </c>
      <c r="E145" s="279">
        <f>IF(E$35=0,0,E$35/ISI_fec!E$35)</f>
        <v>1.6741222167453236</v>
      </c>
      <c r="F145" s="279">
        <f>IF(F$35=0,0,F$35/ISI_fec!F$35)</f>
        <v>1.5780063960447348</v>
      </c>
      <c r="G145" s="279">
        <f>IF(G$35=0,0,G$35/ISI_fec!G$35)</f>
        <v>1.9091173218728359</v>
      </c>
      <c r="H145" s="279">
        <f>IF(H$35=0,0,H$35/ISI_fec!H$35)</f>
        <v>1.9216654629379444</v>
      </c>
      <c r="I145" s="279">
        <f>IF(I$35=0,0,I$35/ISI_fec!I$35)</f>
        <v>2.04206760545107</v>
      </c>
      <c r="J145" s="279">
        <f>IF(J$35=0,0,J$35/ISI_fec!J$35)</f>
        <v>2.1511333847322032</v>
      </c>
      <c r="K145" s="279">
        <f>IF(K$35=0,0,K$35/ISI_fec!K$35)</f>
        <v>1.9837060296323576</v>
      </c>
      <c r="L145" s="279">
        <f>IF(L$35=0,0,L$35/ISI_fec!L$35)</f>
        <v>1.1663663391931745</v>
      </c>
      <c r="M145" s="279">
        <f>IF(M$35=0,0,M$35/ISI_fec!M$35)</f>
        <v>0.85035492806790725</v>
      </c>
      <c r="N145" s="279">
        <f>IF(N$35=0,0,N$35/ISI_fec!N$35)</f>
        <v>0.78194604988233618</v>
      </c>
      <c r="O145" s="279">
        <f>IF(O$35=0,0,O$35/ISI_fec!O$35)</f>
        <v>0.93573496354954899</v>
      </c>
      <c r="P145" s="279">
        <f>IF(P$35=0,0,P$35/ISI_fec!P$35)</f>
        <v>1.1142605138810673</v>
      </c>
      <c r="Q145" s="279">
        <f>IF(Q$35=0,0,Q$35/ISI_fec!Q$35)</f>
        <v>1.1508919363097259</v>
      </c>
      <c r="R145" s="279">
        <f>IF(R$35=0,0,R$35/ISI_fec!R$35)</f>
        <v>1.0974484644171174</v>
      </c>
      <c r="S145" s="279">
        <f>IF(S$35=0,0,S$35/ISI_fec!S$35)</f>
        <v>1.0145183256091324</v>
      </c>
      <c r="T145" s="279">
        <f>IF(T$35=0,0,T$35/ISI_fec!T$35)</f>
        <v>1.1768271806493975</v>
      </c>
      <c r="U145" s="279">
        <f>IF(U$35=0,0,U$35/ISI_fec!U$35)</f>
        <v>0.95900986461346949</v>
      </c>
      <c r="V145" s="279">
        <f>IF(V$35=0,0,V$35/ISI_fec!V$35)</f>
        <v>1.1122719871623563</v>
      </c>
      <c r="W145" s="279">
        <f>IF(W$35=0,0,W$35/ISI_fec!W$35)</f>
        <v>1.2409134607573049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1.9873846372128636</v>
      </c>
      <c r="C147" s="274">
        <f>IF(C$54=0,0,(C$54-C$96)/ISI_fec!C$54)</f>
        <v>2.1027121873860537</v>
      </c>
      <c r="D147" s="274">
        <f>IF(D$54=0,0,(D$54-D$96)/ISI_fec!D$54)</f>
        <v>1.7884600550817356</v>
      </c>
      <c r="E147" s="274">
        <f>IF(E$54=0,0,(E$54-E$96)/ISI_fec!E$54)</f>
        <v>1.8066652710379099</v>
      </c>
      <c r="F147" s="274">
        <f>IF(F$54=0,0,(F$54-F$96)/ISI_fec!F$54)</f>
        <v>1.7752795356006734</v>
      </c>
      <c r="G147" s="274">
        <f>IF(G$54=0,0,(G$54-G$96)/ISI_fec!G$54)</f>
        <v>1.8296813720465512</v>
      </c>
      <c r="H147" s="274">
        <f>IF(H$54=0,0,(H$54-H$96)/ISI_fec!H$54)</f>
        <v>1.804986474223444</v>
      </c>
      <c r="I147" s="274">
        <f>IF(I$54=0,0,(I$54-I$96)/ISI_fec!I$54)</f>
        <v>1.8221372845620525</v>
      </c>
      <c r="J147" s="274">
        <f>IF(J$54=0,0,(J$54-J$96)/ISI_fec!J$54)</f>
        <v>1.8265199339619427</v>
      </c>
      <c r="K147" s="274">
        <f>IF(K$54=0,0,(K$54-K$96)/ISI_fec!K$54)</f>
        <v>1.6609492893120981</v>
      </c>
      <c r="L147" s="274">
        <f>IF(L$54=0,0,(L$54-L$96)/ISI_fec!L$54)</f>
        <v>1.4571551977717181</v>
      </c>
      <c r="M147" s="274">
        <f>IF(M$54=0,0,(M$54-M$96)/ISI_fec!M$54)</f>
        <v>1.3708106106227473</v>
      </c>
      <c r="N147" s="274">
        <f>IF(N$54=0,0,(N$54-N$96)/ISI_fec!N$54)</f>
        <v>1.3945055437681595</v>
      </c>
      <c r="O147" s="274">
        <f>IF(O$54=0,0,(O$54-O$96)/ISI_fec!O$54)</f>
        <v>1.3902936100014371</v>
      </c>
      <c r="P147" s="274">
        <f>IF(P$54=0,0,(P$54-P$96)/ISI_fec!P$54)</f>
        <v>1.4134635313829216</v>
      </c>
      <c r="Q147" s="274">
        <f>IF(Q$54=0,0,(Q$54-Q$96)/ISI_fec!Q$54)</f>
        <v>1.4009933949599243</v>
      </c>
      <c r="R147" s="274">
        <f>IF(R$54=0,0,(R$54-R$96)/ISI_fec!R$54)</f>
        <v>1.3790758605952953</v>
      </c>
      <c r="S147" s="274">
        <f>IF(S$54=0,0,(S$54-S$96)/ISI_fec!S$54)</f>
        <v>1.3656062482187969</v>
      </c>
      <c r="T147" s="274">
        <f>IF(T$54=0,0,(T$54-T$96)/ISI_fec!T$54)</f>
        <v>1.4297365048400128</v>
      </c>
      <c r="U147" s="274">
        <f>IF(U$54=0,0,(U$54-U$96)/ISI_fec!U$54)</f>
        <v>1.3241936164340549</v>
      </c>
      <c r="V147" s="274">
        <f>IF(V$54=0,0,(V$54-V$96)/ISI_fec!V$54)</f>
        <v>1.3768275709635178</v>
      </c>
      <c r="W147" s="274">
        <f>IF(W$54=0,0,(W$54-W$96)/ISI_fec!W$54)</f>
        <v>1.4242603158058482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1.2480299150182477</v>
      </c>
      <c r="C152" s="277">
        <f>IF(C$59=0,0,C$59/ISI_fec!C$59)</f>
        <v>1.3387274030873635</v>
      </c>
      <c r="D152" s="277">
        <f>IF(D$59=0,0,D$59/ISI_fec!D$59)</f>
        <v>1.1411058122917375</v>
      </c>
      <c r="E152" s="277">
        <f>IF(E$59=0,0,E$59/ISI_fec!E$59)</f>
        <v>1.0990455039117659</v>
      </c>
      <c r="F152" s="277">
        <f>IF(F$59=0,0,F$59/ISI_fec!F$59)</f>
        <v>1.1308752984671371</v>
      </c>
      <c r="G152" s="277">
        <f>IF(G$59=0,0,G$59/ISI_fec!G$59)</f>
        <v>1.0944989907669649</v>
      </c>
      <c r="H152" s="277">
        <f>IF(H$59=0,0,H$59/ISI_fec!H$59)</f>
        <v>1.0419398681158392</v>
      </c>
      <c r="I152" s="277">
        <f>IF(I$59=0,0,I$59/ISI_fec!I$59)</f>
        <v>1.2635471612583358</v>
      </c>
      <c r="J152" s="277">
        <f>IF(J$59=0,0,J$59/ISI_fec!J$59)</f>
        <v>1.1891818019133513</v>
      </c>
      <c r="K152" s="277">
        <f>IF(K$59=0,0,K$59/ISI_fec!K$59)</f>
        <v>0.98477445086315585</v>
      </c>
      <c r="L152" s="277">
        <f>IF(L$59=0,0,L$59/ISI_fec!L$59)</f>
        <v>1.0547087864529523</v>
      </c>
      <c r="M152" s="277">
        <f>IF(M$59=0,0,M$59/ISI_fec!M$59)</f>
        <v>0.84045731678878799</v>
      </c>
      <c r="N152" s="277">
        <f>IF(N$59=0,0,N$59/ISI_fec!N$59)</f>
        <v>0.67197749292336384</v>
      </c>
      <c r="O152" s="277">
        <f>IF(O$59=0,0,O$59/ISI_fec!O$59)</f>
        <v>0.5724648992514163</v>
      </c>
      <c r="P152" s="277">
        <f>IF(P$59=0,0,P$59/ISI_fec!P$59)</f>
        <v>0.48690993665163901</v>
      </c>
      <c r="Q152" s="277">
        <f>IF(Q$59=0,0,Q$59/ISI_fec!Q$59)</f>
        <v>0.41613368424788222</v>
      </c>
      <c r="R152" s="277">
        <f>IF(R$59=0,0,R$59/ISI_fec!R$59)</f>
        <v>0.3420516470650013</v>
      </c>
      <c r="S152" s="277">
        <f>IF(S$59=0,0,S$59/ISI_fec!S$59)</f>
        <v>0.29876178193133268</v>
      </c>
      <c r="T152" s="277">
        <f>IF(T$59=0,0,T$59/ISI_fec!T$59)</f>
        <v>0.24518443391125533</v>
      </c>
      <c r="U152" s="277">
        <f>IF(U$59=0,0,U$59/ISI_fec!U$59)</f>
        <v>0.18675774144364607</v>
      </c>
      <c r="V152" s="277">
        <f>IF(V$59=0,0,V$59/ISI_fec!V$59)</f>
        <v>0.13701418219246736</v>
      </c>
      <c r="W152" s="277">
        <f>IF(W$59=0,0,W$59/ISI_fec!W$59)</f>
        <v>0.13601980588303916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5.4735882793665542</v>
      </c>
      <c r="C153" s="278">
        <f>IF(C$65=0,0,C$65/ISI_fec!C$65)</f>
        <v>5.4457906036033368</v>
      </c>
      <c r="D153" s="278">
        <f>IF(D$65=0,0,D$65/ISI_fec!D$65)</f>
        <v>5.5160117236519683</v>
      </c>
      <c r="E153" s="278">
        <f>IF(E$65=0,0,E$65/ISI_fec!E$65)</f>
        <v>5.8349839031397588</v>
      </c>
      <c r="F153" s="278">
        <f>IF(F$65=0,0,F$65/ISI_fec!F$65)</f>
        <v>5.5658989558811127</v>
      </c>
      <c r="G153" s="278">
        <f>IF(G$65=0,0,G$65/ISI_fec!G$65)</f>
        <v>5.4061089147781258</v>
      </c>
      <c r="H153" s="278">
        <f>IF(H$65=0,0,H$65/ISI_fec!H$65)</f>
        <v>5.5092486639260132</v>
      </c>
      <c r="I153" s="278">
        <f>IF(I$65=0,0,I$65/ISI_fec!I$65)</f>
        <v>5.3584610978300669</v>
      </c>
      <c r="J153" s="278">
        <f>IF(J$65=0,0,J$65/ISI_fec!J$65)</f>
        <v>5.4786801547854225</v>
      </c>
      <c r="K153" s="278">
        <f>IF(K$65=0,0,K$65/ISI_fec!K$65)</f>
        <v>5.3217675032990908</v>
      </c>
      <c r="L153" s="278">
        <f>IF(L$65=0,0,L$65/ISI_fec!L$65)</f>
        <v>5.6775931303616085</v>
      </c>
      <c r="M153" s="278">
        <f>IF(M$65=0,0,M$65/ISI_fec!M$65)</f>
        <v>5.4724814776171131</v>
      </c>
      <c r="N153" s="278">
        <f>IF(N$65=0,0,N$65/ISI_fec!N$65)</f>
        <v>5.3752519857225245</v>
      </c>
      <c r="O153" s="278">
        <f>IF(O$65=0,0,O$65/ISI_fec!O$65)</f>
        <v>5.2022582038116125</v>
      </c>
      <c r="P153" s="278">
        <f>IF(P$65=0,0,P$65/ISI_fec!P$65)</f>
        <v>5.5220158627728653</v>
      </c>
      <c r="Q153" s="278">
        <f>IF(Q$65=0,0,Q$65/ISI_fec!Q$65)</f>
        <v>5.5372863097087306</v>
      </c>
      <c r="R153" s="278">
        <f>IF(R$65=0,0,R$65/ISI_fec!R$65)</f>
        <v>5.6237591228652866</v>
      </c>
      <c r="S153" s="278">
        <f>IF(S$65=0,0,S$65/ISI_fec!S$65)</f>
        <v>5.5339859706028314</v>
      </c>
      <c r="T153" s="278">
        <f>IF(T$65=0,0,T$65/ISI_fec!T$65)</f>
        <v>5.7271773229510137</v>
      </c>
      <c r="U153" s="278">
        <f>IF(U$65=0,0,U$65/ISI_fec!U$65)</f>
        <v>5.5979933189098094</v>
      </c>
      <c r="V153" s="278">
        <f>IF(V$65=0,0,V$65/ISI_fec!V$65)</f>
        <v>5.4268116955067054</v>
      </c>
      <c r="W153" s="278">
        <f>IF(W$65=0,0,W$65/ISI_fec!W$65)</f>
        <v>5.5199426825478461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1.8039128716003761</v>
      </c>
      <c r="C155" s="278">
        <f>IF(C$72=0,0,C$72/ISI_fec!C$72)</f>
        <v>1.7292197361538373</v>
      </c>
      <c r="D155" s="278">
        <f>IF(D$72=0,0,D$72/ISI_fec!D$72)</f>
        <v>1.5542383188923898</v>
      </c>
      <c r="E155" s="278">
        <f>IF(E$72=0,0,E$72/ISI_fec!E$72)</f>
        <v>1.5652823789789405</v>
      </c>
      <c r="F155" s="278">
        <f>IF(F$72=0,0,F$72/ISI_fec!F$72)</f>
        <v>1.7021763932541185</v>
      </c>
      <c r="G155" s="278">
        <f>IF(G$72=0,0,G$72/ISI_fec!G$72)</f>
        <v>1.6331464357258367</v>
      </c>
      <c r="H155" s="278">
        <f>IF(H$72=0,0,H$72/ISI_fec!H$72)</f>
        <v>1.4498273956476664</v>
      </c>
      <c r="I155" s="278">
        <f>IF(I$72=0,0,I$72/ISI_fec!I$72)</f>
        <v>1.5407119079995384</v>
      </c>
      <c r="J155" s="278">
        <f>IF(J$72=0,0,J$72/ISI_fec!J$72)</f>
        <v>1.4530234888102354</v>
      </c>
      <c r="K155" s="278">
        <f>IF(K$72=0,0,K$72/ISI_fec!K$72)</f>
        <v>1.2789793305660166</v>
      </c>
      <c r="L155" s="278">
        <f>IF(L$72=0,0,L$72/ISI_fec!L$72)</f>
        <v>1.3923940663415721</v>
      </c>
      <c r="M155" s="278">
        <f>IF(M$72=0,0,M$72/ISI_fec!M$72)</f>
        <v>1.3382721292582738</v>
      </c>
      <c r="N155" s="278">
        <f>IF(N$72=0,0,N$72/ISI_fec!N$72)</f>
        <v>1.2818187123788931</v>
      </c>
      <c r="O155" s="278">
        <f>IF(O$72=0,0,O$72/ISI_fec!O$72)</f>
        <v>1.3015434079117465</v>
      </c>
      <c r="P155" s="278">
        <f>IF(P$72=0,0,P$72/ISI_fec!P$72)</f>
        <v>1.2218050267588516</v>
      </c>
      <c r="Q155" s="278">
        <f>IF(Q$72=0,0,Q$72/ISI_fec!Q$72)</f>
        <v>1.2037713491602597</v>
      </c>
      <c r="R155" s="278">
        <f>IF(R$72=0,0,R$72/ISI_fec!R$72)</f>
        <v>1.1821885432112609</v>
      </c>
      <c r="S155" s="278">
        <f>IF(S$72=0,0,S$72/ISI_fec!S$72)</f>
        <v>1.1956545806841499</v>
      </c>
      <c r="T155" s="278">
        <f>IF(T$72=0,0,T$72/ISI_fec!T$72)</f>
        <v>1.2075450546030908</v>
      </c>
      <c r="U155" s="278">
        <f>IF(U$72=0,0,U$72/ISI_fec!U$72)</f>
        <v>1.1397768875633207</v>
      </c>
      <c r="V155" s="278">
        <f>IF(V$72=0,0,V$72/ISI_fec!V$72)</f>
        <v>1.148474600791825</v>
      </c>
      <c r="W155" s="278">
        <f>IF(W$72=0,0,W$72/ISI_fec!W$72)</f>
        <v>1.2316303295993873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1.6268182447743751</v>
      </c>
      <c r="C156" s="279">
        <f>IF(C$79=0,0,C$79/ISI_fec!C$79)</f>
        <v>1.9684056276829689</v>
      </c>
      <c r="D156" s="279">
        <f>IF(D$79=0,0,D$79/ISI_fec!D$79)</f>
        <v>1.6759338422332002</v>
      </c>
      <c r="E156" s="279">
        <f>IF(E$79=0,0,E$79/ISI_fec!E$79)</f>
        <v>1.6741222167453236</v>
      </c>
      <c r="F156" s="279">
        <f>IF(F$79=0,0,F$79/ISI_fec!F$79)</f>
        <v>1.578006396044735</v>
      </c>
      <c r="G156" s="279">
        <f>IF(G$79=0,0,G$79/ISI_fec!G$79)</f>
        <v>1.909117321872837</v>
      </c>
      <c r="H156" s="279">
        <f>IF(H$79=0,0,H$79/ISI_fec!H$79)</f>
        <v>1.9216654629379442</v>
      </c>
      <c r="I156" s="279">
        <f>IF(I$79=0,0,I$79/ISI_fec!I$79)</f>
        <v>2.0420676054510691</v>
      </c>
      <c r="J156" s="279">
        <f>IF(J$79=0,0,J$79/ISI_fec!J$79)</f>
        <v>2.1511333847322041</v>
      </c>
      <c r="K156" s="279">
        <f>IF(K$79=0,0,K$79/ISI_fec!K$79)</f>
        <v>1.9837060296323588</v>
      </c>
      <c r="L156" s="279">
        <f>IF(L$79=0,0,L$79/ISI_fec!L$79)</f>
        <v>1.1663663391931749</v>
      </c>
      <c r="M156" s="279">
        <f>IF(M$79=0,0,M$79/ISI_fec!M$79)</f>
        <v>0.85035492806790736</v>
      </c>
      <c r="N156" s="279">
        <f>IF(N$79=0,0,N$79/ISI_fec!N$79)</f>
        <v>0.78194604988233629</v>
      </c>
      <c r="O156" s="279">
        <f>IF(O$79=0,0,O$79/ISI_fec!O$79)</f>
        <v>0.9357349635495491</v>
      </c>
      <c r="P156" s="279">
        <f>IF(P$79=0,0,P$79/ISI_fec!P$79)</f>
        <v>1.1142605138810673</v>
      </c>
      <c r="Q156" s="279">
        <f>IF(Q$79=0,0,Q$79/ISI_fec!Q$79)</f>
        <v>1.1508919363097263</v>
      </c>
      <c r="R156" s="279">
        <f>IF(R$79=0,0,R$79/ISI_fec!R$79)</f>
        <v>1.097448464417117</v>
      </c>
      <c r="S156" s="279">
        <f>IF(S$79=0,0,S$79/ISI_fec!S$79)</f>
        <v>1.0145183256091321</v>
      </c>
      <c r="T156" s="279">
        <f>IF(T$79=0,0,T$79/ISI_fec!T$79)</f>
        <v>1.1768271806493973</v>
      </c>
      <c r="U156" s="279">
        <f>IF(U$79=0,0,U$79/ISI_fec!U$79)</f>
        <v>0.95900986461346938</v>
      </c>
      <c r="V156" s="279">
        <f>IF(V$79=0,0,V$79/ISI_fec!V$79)</f>
        <v>1.1122719871623563</v>
      </c>
      <c r="W156" s="279">
        <f>IF(W$79=0,0,W$79/ISI_fec!W$79)</f>
        <v>1.2409134607573047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CZ: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60.933208018223468</v>
      </c>
      <c r="C3" s="205">
        <f t="shared" si="0"/>
        <v>44.806381451254538</v>
      </c>
      <c r="D3" s="205">
        <f t="shared" si="0"/>
        <v>68.388265669816519</v>
      </c>
      <c r="E3" s="205">
        <f t="shared" si="0"/>
        <v>57.862138712107928</v>
      </c>
      <c r="F3" s="205">
        <f t="shared" si="0"/>
        <v>69.799794197905626</v>
      </c>
      <c r="G3" s="205">
        <f t="shared" si="0"/>
        <v>105.59174978701549</v>
      </c>
      <c r="H3" s="205">
        <f t="shared" si="0"/>
        <v>109.30683864273465</v>
      </c>
      <c r="I3" s="205">
        <f t="shared" si="0"/>
        <v>122.86720148408403</v>
      </c>
      <c r="J3" s="205">
        <f t="shared" si="0"/>
        <v>119.09138838193712</v>
      </c>
      <c r="K3" s="205">
        <f t="shared" si="0"/>
        <v>137.80848769142639</v>
      </c>
      <c r="L3" s="205">
        <f t="shared" si="0"/>
        <v>156.57560942838512</v>
      </c>
      <c r="M3" s="205">
        <f t="shared" si="0"/>
        <v>160.88333417049358</v>
      </c>
      <c r="N3" s="205">
        <f t="shared" si="0"/>
        <v>192.2367767441134</v>
      </c>
      <c r="O3" s="205">
        <f t="shared" si="0"/>
        <v>176.28992683799987</v>
      </c>
      <c r="P3" s="205">
        <f t="shared" si="0"/>
        <v>184.09576592068063</v>
      </c>
      <c r="Q3" s="205">
        <f t="shared" si="0"/>
        <v>210.6879865128933</v>
      </c>
      <c r="R3" s="205">
        <f t="shared" si="0"/>
        <v>215.24880243099096</v>
      </c>
      <c r="S3" s="205">
        <f t="shared" si="0"/>
        <v>241.23199372912921</v>
      </c>
      <c r="T3" s="205">
        <f t="shared" si="0"/>
        <v>191.34431327157267</v>
      </c>
      <c r="U3" s="205">
        <f t="shared" si="0"/>
        <v>180.34197230163232</v>
      </c>
      <c r="V3" s="205">
        <f t="shared" si="0"/>
        <v>179.53006728745234</v>
      </c>
      <c r="W3" s="205">
        <f t="shared" si="0"/>
        <v>224.3218885387422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26.90862381697815</v>
      </c>
      <c r="C5" s="284">
        <f t="shared" si="1"/>
        <v>12.433519803072061</v>
      </c>
      <c r="D5" s="284">
        <f t="shared" si="1"/>
        <v>9.8195222920015262</v>
      </c>
      <c r="E5" s="284">
        <f t="shared" si="1"/>
        <v>14.230709353413481</v>
      </c>
      <c r="F5" s="284">
        <f t="shared" si="1"/>
        <v>14.75405186818681</v>
      </c>
      <c r="G5" s="284">
        <f t="shared" si="1"/>
        <v>31.396319675654269</v>
      </c>
      <c r="H5" s="284">
        <f t="shared" si="1"/>
        <v>34.571319571946489</v>
      </c>
      <c r="I5" s="284">
        <f t="shared" si="1"/>
        <v>38.860160445225169</v>
      </c>
      <c r="J5" s="284">
        <f t="shared" si="1"/>
        <v>35.727416514581087</v>
      </c>
      <c r="K5" s="284">
        <f t="shared" si="1"/>
        <v>25</v>
      </c>
      <c r="L5" s="284">
        <f t="shared" si="1"/>
        <v>37</v>
      </c>
      <c r="M5" s="284">
        <f t="shared" si="1"/>
        <v>48.265000251148088</v>
      </c>
      <c r="N5" s="284">
        <f t="shared" si="1"/>
        <v>57.671033023234003</v>
      </c>
      <c r="O5" s="284">
        <f t="shared" si="1"/>
        <v>52.886978051399993</v>
      </c>
      <c r="P5" s="284">
        <f t="shared" si="1"/>
        <v>55.228729776204148</v>
      </c>
      <c r="Q5" s="284">
        <f t="shared" si="1"/>
        <v>61.791690847487423</v>
      </c>
      <c r="R5" s="284">
        <f t="shared" si="1"/>
        <v>76.42099409552327</v>
      </c>
      <c r="S5" s="284">
        <f t="shared" si="1"/>
        <v>59.358209691502218</v>
      </c>
      <c r="T5" s="284">
        <f t="shared" si="1"/>
        <v>60.563573973052883</v>
      </c>
      <c r="U5" s="284">
        <f t="shared" si="1"/>
        <v>58.969656059143517</v>
      </c>
      <c r="V5" s="284">
        <f t="shared" si="1"/>
        <v>72.261610307324645</v>
      </c>
      <c r="W5" s="284">
        <f t="shared" si="1"/>
        <v>72.799325696481588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26.90862381697815</v>
      </c>
      <c r="C7" s="284">
        <v>12.433519803072061</v>
      </c>
      <c r="D7" s="284">
        <v>9.8195222920015262</v>
      </c>
      <c r="E7" s="284">
        <v>14.230709353413481</v>
      </c>
      <c r="F7" s="284">
        <v>14.75405186818681</v>
      </c>
      <c r="G7" s="284">
        <v>31.396319675654269</v>
      </c>
      <c r="H7" s="284">
        <v>34.571319571946489</v>
      </c>
      <c r="I7" s="284">
        <v>38.860160445225169</v>
      </c>
      <c r="J7" s="284">
        <v>35.727416514581087</v>
      </c>
      <c r="K7" s="284">
        <v>25</v>
      </c>
      <c r="L7" s="284">
        <v>37</v>
      </c>
      <c r="M7" s="284">
        <v>48.265000251148088</v>
      </c>
      <c r="N7" s="284">
        <v>57.671033023234003</v>
      </c>
      <c r="O7" s="284">
        <v>52.886978051399993</v>
      </c>
      <c r="P7" s="284">
        <v>55.228729776204148</v>
      </c>
      <c r="Q7" s="284">
        <v>61.791690847487423</v>
      </c>
      <c r="R7" s="284">
        <v>76.42099409552327</v>
      </c>
      <c r="S7" s="284">
        <v>59.358209691502218</v>
      </c>
      <c r="T7" s="284">
        <v>60.563573973052883</v>
      </c>
      <c r="U7" s="284">
        <v>58.969656059143517</v>
      </c>
      <c r="V7" s="284">
        <v>72.261610307324645</v>
      </c>
      <c r="W7" s="284">
        <v>72.799325696481588</v>
      </c>
      <c r="DA7" s="94" t="s">
        <v>437</v>
      </c>
    </row>
    <row r="8" spans="1:105" ht="12" customHeight="1" x14ac:dyDescent="0.25">
      <c r="A8" s="49" t="s">
        <v>45</v>
      </c>
      <c r="B8" s="244">
        <v>34.024584201245318</v>
      </c>
      <c r="C8" s="244">
        <v>32.372861648182479</v>
      </c>
      <c r="D8" s="244">
        <v>58.568743377814997</v>
      </c>
      <c r="E8" s="244">
        <v>43.631429358694447</v>
      </c>
      <c r="F8" s="244">
        <v>55.045742329718813</v>
      </c>
      <c r="G8" s="244">
        <v>74.195430111361219</v>
      </c>
      <c r="H8" s="244">
        <v>74.735519070788158</v>
      </c>
      <c r="I8" s="244">
        <v>84.007041038858858</v>
      </c>
      <c r="J8" s="244">
        <v>83.363971867356028</v>
      </c>
      <c r="K8" s="244">
        <v>112.80848769142639</v>
      </c>
      <c r="L8" s="244">
        <v>119.57560942838511</v>
      </c>
      <c r="M8" s="244">
        <v>112.6183339193455</v>
      </c>
      <c r="N8" s="244">
        <v>134.5657437208794</v>
      </c>
      <c r="O8" s="244">
        <v>123.40294878659989</v>
      </c>
      <c r="P8" s="244">
        <v>128.86703614447649</v>
      </c>
      <c r="Q8" s="244">
        <v>148.89629566540589</v>
      </c>
      <c r="R8" s="244">
        <v>138.82780833546769</v>
      </c>
      <c r="S8" s="244">
        <v>181.87378403762699</v>
      </c>
      <c r="T8" s="244">
        <v>130.78073929851979</v>
      </c>
      <c r="U8" s="244">
        <v>121.37231624248879</v>
      </c>
      <c r="V8" s="244">
        <v>107.2684569801277</v>
      </c>
      <c r="W8" s="244">
        <v>151.52256284226061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40</v>
      </c>
      <c r="C12" s="284">
        <f t="shared" si="2"/>
        <v>20</v>
      </c>
      <c r="D12" s="284">
        <f t="shared" si="2"/>
        <v>20</v>
      </c>
      <c r="E12" s="284">
        <f t="shared" si="2"/>
        <v>20</v>
      </c>
      <c r="F12" s="284">
        <f t="shared" si="2"/>
        <v>25</v>
      </c>
      <c r="G12" s="284">
        <f t="shared" si="2"/>
        <v>30</v>
      </c>
      <c r="H12" s="284">
        <f t="shared" si="2"/>
        <v>40</v>
      </c>
      <c r="I12" s="284">
        <f t="shared" si="2"/>
        <v>48</v>
      </c>
      <c r="J12" s="284">
        <f t="shared" si="2"/>
        <v>47.427</v>
      </c>
      <c r="K12" s="284">
        <f t="shared" si="2"/>
        <v>26.734999999999999</v>
      </c>
      <c r="L12" s="284">
        <f t="shared" si="2"/>
        <v>39.902000000000001</v>
      </c>
      <c r="M12" s="284">
        <f t="shared" si="2"/>
        <v>50.185000000000002</v>
      </c>
      <c r="N12" s="284">
        <f t="shared" si="2"/>
        <v>64</v>
      </c>
      <c r="O12" s="284">
        <f t="shared" si="2"/>
        <v>64</v>
      </c>
      <c r="P12" s="284">
        <f t="shared" si="2"/>
        <v>64</v>
      </c>
      <c r="Q12" s="284">
        <f t="shared" si="2"/>
        <v>64</v>
      </c>
      <c r="R12" s="284">
        <f t="shared" si="2"/>
        <v>79</v>
      </c>
      <c r="S12" s="284">
        <f t="shared" si="2"/>
        <v>62</v>
      </c>
      <c r="T12" s="284">
        <f t="shared" si="2"/>
        <v>66</v>
      </c>
      <c r="U12" s="284">
        <f t="shared" si="2"/>
        <v>66</v>
      </c>
      <c r="V12" s="284">
        <f t="shared" si="2"/>
        <v>75.646000000000001</v>
      </c>
      <c r="W12" s="284">
        <f t="shared" si="2"/>
        <v>75.954824897453761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40</v>
      </c>
      <c r="C14" s="284">
        <v>20</v>
      </c>
      <c r="D14" s="284">
        <v>20</v>
      </c>
      <c r="E14" s="284">
        <v>20</v>
      </c>
      <c r="F14" s="284">
        <v>25</v>
      </c>
      <c r="G14" s="284">
        <v>30</v>
      </c>
      <c r="H14" s="284">
        <v>40</v>
      </c>
      <c r="I14" s="284">
        <v>48</v>
      </c>
      <c r="J14" s="284">
        <v>47.427</v>
      </c>
      <c r="K14" s="284">
        <v>26.734999999999999</v>
      </c>
      <c r="L14" s="284">
        <v>39.902000000000001</v>
      </c>
      <c r="M14" s="284">
        <v>50.185000000000002</v>
      </c>
      <c r="N14" s="284">
        <v>64</v>
      </c>
      <c r="O14" s="284">
        <v>64</v>
      </c>
      <c r="P14" s="284">
        <v>64</v>
      </c>
      <c r="Q14" s="284">
        <v>64</v>
      </c>
      <c r="R14" s="284">
        <v>79</v>
      </c>
      <c r="S14" s="284">
        <v>62</v>
      </c>
      <c r="T14" s="284">
        <v>66</v>
      </c>
      <c r="U14" s="284">
        <v>66</v>
      </c>
      <c r="V14" s="284">
        <v>75.646000000000001</v>
      </c>
      <c r="W14" s="284">
        <v>75.954824897453761</v>
      </c>
      <c r="DA14" s="94" t="s">
        <v>444</v>
      </c>
    </row>
    <row r="15" spans="1:105" ht="12" customHeight="1" x14ac:dyDescent="0.25">
      <c r="A15" s="49" t="s">
        <v>445</v>
      </c>
      <c r="B15" s="244">
        <v>93.5</v>
      </c>
      <c r="C15" s="244">
        <v>110.7166666666667</v>
      </c>
      <c r="D15" s="244">
        <v>118.8</v>
      </c>
      <c r="E15" s="244">
        <v>134.08333333333329</v>
      </c>
      <c r="F15" s="244">
        <v>129.08333333333329</v>
      </c>
      <c r="G15" s="244">
        <v>134.08333333333329</v>
      </c>
      <c r="H15" s="244">
        <v>145</v>
      </c>
      <c r="I15" s="244">
        <v>170</v>
      </c>
      <c r="J15" s="244">
        <v>144</v>
      </c>
      <c r="K15" s="244">
        <v>145</v>
      </c>
      <c r="L15" s="244">
        <v>150</v>
      </c>
      <c r="M15" s="244">
        <v>160</v>
      </c>
      <c r="N15" s="244">
        <v>164</v>
      </c>
      <c r="O15" s="244">
        <v>168</v>
      </c>
      <c r="P15" s="244">
        <v>176</v>
      </c>
      <c r="Q15" s="244">
        <v>180</v>
      </c>
      <c r="R15" s="244">
        <v>215</v>
      </c>
      <c r="S15" s="244">
        <v>225</v>
      </c>
      <c r="T15" s="244">
        <v>225</v>
      </c>
      <c r="U15" s="244">
        <v>225</v>
      </c>
      <c r="V15" s="244">
        <v>175.81395348837211</v>
      </c>
      <c r="W15" s="244">
        <v>219.76744186046511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126.43678160919541</v>
      </c>
      <c r="C19" s="284">
        <f t="shared" si="3"/>
        <v>113.8813030297559</v>
      </c>
      <c r="D19" s="284">
        <f t="shared" si="3"/>
        <v>113.8813030297559</v>
      </c>
      <c r="E19" s="284">
        <f t="shared" si="3"/>
        <v>113.8813030297559</v>
      </c>
      <c r="F19" s="284">
        <f t="shared" si="3"/>
        <v>101.3258244503163</v>
      </c>
      <c r="G19" s="284">
        <f t="shared" si="3"/>
        <v>101.3258244503163</v>
      </c>
      <c r="H19" s="284">
        <f t="shared" si="3"/>
        <v>101.3258244503163</v>
      </c>
      <c r="I19" s="284">
        <f t="shared" si="3"/>
        <v>88.770345870876795</v>
      </c>
      <c r="J19" s="284">
        <f t="shared" si="3"/>
        <v>88.770345870876795</v>
      </c>
      <c r="K19" s="284">
        <f t="shared" si="3"/>
        <v>88.770345870876795</v>
      </c>
      <c r="L19" s="284">
        <f t="shared" si="3"/>
        <v>76.214867291437258</v>
      </c>
      <c r="M19" s="284">
        <f t="shared" si="3"/>
        <v>76.214867291437258</v>
      </c>
      <c r="N19" s="284">
        <f t="shared" si="3"/>
        <v>76.214867291437258</v>
      </c>
      <c r="O19" s="284">
        <f t="shared" si="3"/>
        <v>76.214867291437258</v>
      </c>
      <c r="P19" s="284">
        <f t="shared" si="3"/>
        <v>76.214867291437258</v>
      </c>
      <c r="Q19" s="284">
        <f t="shared" si="3"/>
        <v>76.214867291437258</v>
      </c>
      <c r="R19" s="284">
        <f t="shared" si="3"/>
        <v>88.770345870876795</v>
      </c>
      <c r="S19" s="284">
        <f t="shared" si="3"/>
        <v>88.770345870876795</v>
      </c>
      <c r="T19" s="284">
        <f t="shared" si="3"/>
        <v>88.770345870876795</v>
      </c>
      <c r="U19" s="284">
        <f t="shared" si="3"/>
        <v>76.214867291437258</v>
      </c>
      <c r="V19" s="284">
        <f t="shared" si="3"/>
        <v>88.770345870876795</v>
      </c>
      <c r="W19" s="284">
        <f t="shared" si="3"/>
        <v>88.770345870876795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126.43678160919541</v>
      </c>
      <c r="C21" s="284">
        <v>113.8813030297559</v>
      </c>
      <c r="D21" s="284">
        <v>113.8813030297559</v>
      </c>
      <c r="E21" s="284">
        <v>113.8813030297559</v>
      </c>
      <c r="F21" s="284">
        <v>101.3258244503163</v>
      </c>
      <c r="G21" s="284">
        <v>101.3258244503163</v>
      </c>
      <c r="H21" s="284">
        <v>101.3258244503163</v>
      </c>
      <c r="I21" s="284">
        <v>88.770345870876795</v>
      </c>
      <c r="J21" s="284">
        <v>88.770345870876795</v>
      </c>
      <c r="K21" s="284">
        <v>88.770345870876795</v>
      </c>
      <c r="L21" s="284">
        <v>76.214867291437258</v>
      </c>
      <c r="M21" s="284">
        <v>76.214867291437258</v>
      </c>
      <c r="N21" s="284">
        <v>76.214867291437258</v>
      </c>
      <c r="O21" s="284">
        <v>76.214867291437258</v>
      </c>
      <c r="P21" s="284">
        <v>76.214867291437258</v>
      </c>
      <c r="Q21" s="284">
        <v>76.214867291437258</v>
      </c>
      <c r="R21" s="284">
        <v>88.770345870876795</v>
      </c>
      <c r="S21" s="284">
        <v>88.770345870876795</v>
      </c>
      <c r="T21" s="284">
        <v>88.770345870876795</v>
      </c>
      <c r="U21" s="284">
        <v>76.214867291437258</v>
      </c>
      <c r="V21" s="284">
        <v>88.770345870876795</v>
      </c>
      <c r="W21" s="284">
        <v>88.770345870876795</v>
      </c>
      <c r="DA21" s="94" t="s">
        <v>450</v>
      </c>
    </row>
    <row r="22" spans="1:105" ht="12" customHeight="1" x14ac:dyDescent="0.25">
      <c r="A22" s="49" t="s">
        <v>445</v>
      </c>
      <c r="B22" s="244">
        <v>114.94252873563219</v>
      </c>
      <c r="C22" s="244">
        <v>123.6598865937916</v>
      </c>
      <c r="D22" s="244">
        <v>132.37724445195099</v>
      </c>
      <c r="E22" s="244">
        <v>149.81196016826991</v>
      </c>
      <c r="F22" s="244">
        <v>149.81196016826991</v>
      </c>
      <c r="G22" s="244">
        <v>149.81196016826991</v>
      </c>
      <c r="H22" s="244">
        <v>158.52931802642931</v>
      </c>
      <c r="I22" s="244">
        <v>184.6813916009076</v>
      </c>
      <c r="J22" s="244">
        <v>184.6813916009076</v>
      </c>
      <c r="K22" s="244">
        <v>175.9640337427482</v>
      </c>
      <c r="L22" s="244">
        <v>175.9640337427482</v>
      </c>
      <c r="M22" s="244">
        <v>175.9640337427482</v>
      </c>
      <c r="N22" s="244">
        <v>175.9640337427482</v>
      </c>
      <c r="O22" s="244">
        <v>184.6813916009076</v>
      </c>
      <c r="P22" s="244">
        <v>193.39874945906709</v>
      </c>
      <c r="Q22" s="244">
        <v>193.39874945906709</v>
      </c>
      <c r="R22" s="244">
        <v>228.26818089170479</v>
      </c>
      <c r="S22" s="244">
        <v>236.98553874986419</v>
      </c>
      <c r="T22" s="244">
        <v>236.98553874986419</v>
      </c>
      <c r="U22" s="244">
        <v>236.98553874986419</v>
      </c>
      <c r="V22" s="244">
        <v>236.98553874986419</v>
      </c>
      <c r="W22" s="244">
        <v>236.98553874986419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12.555478579439541</v>
      </c>
      <c r="P25" s="284">
        <f t="shared" si="4"/>
        <v>0</v>
      </c>
      <c r="Q25" s="284">
        <f t="shared" si="4"/>
        <v>0</v>
      </c>
      <c r="R25" s="284">
        <f t="shared" si="4"/>
        <v>25.110957158879081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12.555478579439541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12.555478579439541</v>
      </c>
      <c r="P27" s="284">
        <v>0</v>
      </c>
      <c r="Q27" s="284">
        <v>0</v>
      </c>
      <c r="R27" s="284">
        <v>25.110957158879081</v>
      </c>
      <c r="S27" s="284">
        <v>0</v>
      </c>
      <c r="T27" s="284">
        <v>0</v>
      </c>
      <c r="U27" s="284">
        <v>0</v>
      </c>
      <c r="V27" s="284">
        <v>12.555478579439541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8.7173578581594295</v>
      </c>
      <c r="D28" s="244">
        <v>17.434715716318859</v>
      </c>
      <c r="E28" s="244">
        <v>17.434715716318859</v>
      </c>
      <c r="F28" s="244">
        <v>0</v>
      </c>
      <c r="G28" s="244">
        <v>8.7173578581594295</v>
      </c>
      <c r="H28" s="244">
        <v>8.7173578581594295</v>
      </c>
      <c r="I28" s="244">
        <v>34.869431432637718</v>
      </c>
      <c r="J28" s="244">
        <v>0</v>
      </c>
      <c r="K28" s="244">
        <v>0</v>
      </c>
      <c r="L28" s="244">
        <v>0</v>
      </c>
      <c r="M28" s="244">
        <v>0</v>
      </c>
      <c r="N28" s="244">
        <v>8.7173578581594295</v>
      </c>
      <c r="O28" s="244">
        <v>8.7173578581594295</v>
      </c>
      <c r="P28" s="244">
        <v>17.434715716318859</v>
      </c>
      <c r="Q28" s="244">
        <v>0</v>
      </c>
      <c r="R28" s="244">
        <v>43.586789290797149</v>
      </c>
      <c r="S28" s="244">
        <v>8.7173578581594295</v>
      </c>
      <c r="T28" s="244">
        <v>8.7173578581594295</v>
      </c>
      <c r="U28" s="244">
        <v>0</v>
      </c>
      <c r="V28" s="244">
        <v>0</v>
      </c>
      <c r="W28" s="244">
        <v>8.7173578581594295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12.555478579439509</v>
      </c>
      <c r="D31" s="284">
        <f t="shared" si="6"/>
        <v>0</v>
      </c>
      <c r="E31" s="284">
        <f t="shared" si="6"/>
        <v>0</v>
      </c>
      <c r="F31" s="284">
        <f t="shared" si="6"/>
        <v>12.555478579439594</v>
      </c>
      <c r="G31" s="284">
        <f t="shared" si="6"/>
        <v>0</v>
      </c>
      <c r="H31" s="284">
        <f t="shared" si="6"/>
        <v>0</v>
      </c>
      <c r="I31" s="284">
        <f t="shared" si="6"/>
        <v>12.555478579439509</v>
      </c>
      <c r="J31" s="284">
        <f t="shared" si="6"/>
        <v>0</v>
      </c>
      <c r="K31" s="284">
        <f t="shared" si="6"/>
        <v>0</v>
      </c>
      <c r="L31" s="284">
        <f t="shared" si="6"/>
        <v>12.555478579439537</v>
      </c>
      <c r="M31" s="284">
        <f t="shared" si="6"/>
        <v>0</v>
      </c>
      <c r="N31" s="284">
        <f t="shared" si="6"/>
        <v>0</v>
      </c>
      <c r="O31" s="284">
        <f t="shared" si="6"/>
        <v>12.555478579439537</v>
      </c>
      <c r="P31" s="284">
        <f t="shared" si="6"/>
        <v>0</v>
      </c>
      <c r="Q31" s="284">
        <f t="shared" si="6"/>
        <v>0</v>
      </c>
      <c r="R31" s="284">
        <f t="shared" si="6"/>
        <v>12.555478579439537</v>
      </c>
      <c r="S31" s="284">
        <f t="shared" si="6"/>
        <v>0</v>
      </c>
      <c r="T31" s="284">
        <f t="shared" si="6"/>
        <v>0</v>
      </c>
      <c r="U31" s="284">
        <f t="shared" si="6"/>
        <v>12.555478579439537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12.555478579439509</v>
      </c>
      <c r="D33" s="284">
        <f t="shared" si="8"/>
        <v>0</v>
      </c>
      <c r="E33" s="284">
        <f t="shared" si="8"/>
        <v>0</v>
      </c>
      <c r="F33" s="284">
        <f t="shared" si="8"/>
        <v>12.555478579439594</v>
      </c>
      <c r="G33" s="284">
        <f t="shared" si="8"/>
        <v>0</v>
      </c>
      <c r="H33" s="284">
        <f t="shared" si="8"/>
        <v>0</v>
      </c>
      <c r="I33" s="284">
        <f t="shared" si="8"/>
        <v>12.555478579439509</v>
      </c>
      <c r="J33" s="284">
        <f t="shared" si="8"/>
        <v>0</v>
      </c>
      <c r="K33" s="284">
        <f t="shared" si="8"/>
        <v>0</v>
      </c>
      <c r="L33" s="284">
        <f t="shared" si="8"/>
        <v>12.555478579439537</v>
      </c>
      <c r="M33" s="284">
        <f t="shared" si="8"/>
        <v>0</v>
      </c>
      <c r="N33" s="284">
        <f t="shared" si="8"/>
        <v>0</v>
      </c>
      <c r="O33" s="284">
        <f t="shared" si="8"/>
        <v>12.555478579439537</v>
      </c>
      <c r="P33" s="284">
        <f t="shared" si="8"/>
        <v>0</v>
      </c>
      <c r="Q33" s="284">
        <f t="shared" si="8"/>
        <v>0</v>
      </c>
      <c r="R33" s="284">
        <f t="shared" si="8"/>
        <v>12.555478579439537</v>
      </c>
      <c r="S33" s="284">
        <f t="shared" si="8"/>
        <v>0</v>
      </c>
      <c r="T33" s="284">
        <f t="shared" si="8"/>
        <v>0</v>
      </c>
      <c r="U33" s="284">
        <f t="shared" si="8"/>
        <v>12.555478579439537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8.7173578581594597</v>
      </c>
      <c r="E34" s="244">
        <f t="shared" si="9"/>
        <v>0</v>
      </c>
      <c r="F34" s="244">
        <f t="shared" si="9"/>
        <v>0</v>
      </c>
      <c r="G34" s="244">
        <f t="shared" si="9"/>
        <v>8.7173578581594313</v>
      </c>
      <c r="H34" s="244">
        <f t="shared" si="9"/>
        <v>0</v>
      </c>
      <c r="I34" s="244">
        <f t="shared" si="9"/>
        <v>8.7173578581594313</v>
      </c>
      <c r="J34" s="244">
        <f t="shared" si="9"/>
        <v>0</v>
      </c>
      <c r="K34" s="244">
        <f t="shared" si="9"/>
        <v>8.7173578581594029</v>
      </c>
      <c r="L34" s="244">
        <f t="shared" si="9"/>
        <v>0</v>
      </c>
      <c r="M34" s="244">
        <f t="shared" si="9"/>
        <v>0</v>
      </c>
      <c r="N34" s="244">
        <f t="shared" si="9"/>
        <v>8.7173578581594313</v>
      </c>
      <c r="O34" s="244">
        <f t="shared" si="9"/>
        <v>0</v>
      </c>
      <c r="P34" s="244">
        <f t="shared" si="9"/>
        <v>8.7173578581593745</v>
      </c>
      <c r="Q34" s="244">
        <f t="shared" si="9"/>
        <v>0</v>
      </c>
      <c r="R34" s="244">
        <f t="shared" si="9"/>
        <v>8.7173578581594597</v>
      </c>
      <c r="S34" s="244">
        <f t="shared" si="9"/>
        <v>0</v>
      </c>
      <c r="T34" s="244">
        <f t="shared" si="9"/>
        <v>8.7173578581594313</v>
      </c>
      <c r="U34" s="244">
        <f t="shared" si="9"/>
        <v>0</v>
      </c>
      <c r="V34" s="244">
        <f t="shared" si="9"/>
        <v>0</v>
      </c>
      <c r="W34" s="244">
        <f t="shared" si="9"/>
        <v>8.7173578581594313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86.436781609195407</v>
      </c>
      <c r="C37" s="284">
        <f t="shared" si="11"/>
        <v>93.881303029755898</v>
      </c>
      <c r="D37" s="284">
        <f t="shared" si="11"/>
        <v>93.881303029755898</v>
      </c>
      <c r="E37" s="284">
        <f t="shared" si="11"/>
        <v>93.881303029755898</v>
      </c>
      <c r="F37" s="284">
        <f t="shared" si="11"/>
        <v>76.325824450316304</v>
      </c>
      <c r="G37" s="284">
        <f t="shared" si="11"/>
        <v>71.325824450316304</v>
      </c>
      <c r="H37" s="284">
        <f t="shared" si="11"/>
        <v>61.325824450316304</v>
      </c>
      <c r="I37" s="284">
        <f t="shared" si="11"/>
        <v>40.770345870876795</v>
      </c>
      <c r="J37" s="284">
        <f t="shared" si="11"/>
        <v>41.343345870876796</v>
      </c>
      <c r="K37" s="284">
        <f t="shared" si="11"/>
        <v>62.035345870876796</v>
      </c>
      <c r="L37" s="284">
        <f t="shared" si="11"/>
        <v>36.312867291437257</v>
      </c>
      <c r="M37" s="284">
        <f t="shared" si="11"/>
        <v>26.029867291437256</v>
      </c>
      <c r="N37" s="284">
        <f t="shared" si="11"/>
        <v>12.214867291437258</v>
      </c>
      <c r="O37" s="284">
        <f t="shared" si="11"/>
        <v>12.214867291437258</v>
      </c>
      <c r="P37" s="284">
        <f t="shared" si="11"/>
        <v>12.214867291437258</v>
      </c>
      <c r="Q37" s="284">
        <f t="shared" si="11"/>
        <v>12.214867291437258</v>
      </c>
      <c r="R37" s="284">
        <f t="shared" si="11"/>
        <v>9.7703458708767954</v>
      </c>
      <c r="S37" s="284">
        <f t="shared" si="11"/>
        <v>26.770345870876795</v>
      </c>
      <c r="T37" s="284">
        <f t="shared" si="11"/>
        <v>22.770345870876795</v>
      </c>
      <c r="U37" s="284">
        <f t="shared" si="11"/>
        <v>10.214867291437258</v>
      </c>
      <c r="V37" s="284">
        <f t="shared" si="11"/>
        <v>13.124345870876795</v>
      </c>
      <c r="W37" s="284">
        <f t="shared" si="11"/>
        <v>12.815520973423034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86.436781609195407</v>
      </c>
      <c r="C39" s="284">
        <f t="shared" si="13"/>
        <v>93.881303029755898</v>
      </c>
      <c r="D39" s="284">
        <f t="shared" si="13"/>
        <v>93.881303029755898</v>
      </c>
      <c r="E39" s="284">
        <f t="shared" si="13"/>
        <v>93.881303029755898</v>
      </c>
      <c r="F39" s="284">
        <f t="shared" si="13"/>
        <v>76.325824450316304</v>
      </c>
      <c r="G39" s="284">
        <f t="shared" si="13"/>
        <v>71.325824450316304</v>
      </c>
      <c r="H39" s="284">
        <f t="shared" si="13"/>
        <v>61.325824450316304</v>
      </c>
      <c r="I39" s="284">
        <f t="shared" si="13"/>
        <v>40.770345870876795</v>
      </c>
      <c r="J39" s="284">
        <f t="shared" si="13"/>
        <v>41.343345870876796</v>
      </c>
      <c r="K39" s="284">
        <f t="shared" si="13"/>
        <v>62.035345870876796</v>
      </c>
      <c r="L39" s="284">
        <f t="shared" si="13"/>
        <v>36.312867291437257</v>
      </c>
      <c r="M39" s="284">
        <f t="shared" si="13"/>
        <v>26.029867291437256</v>
      </c>
      <c r="N39" s="284">
        <f t="shared" si="13"/>
        <v>12.214867291437258</v>
      </c>
      <c r="O39" s="284">
        <f t="shared" si="13"/>
        <v>12.214867291437258</v>
      </c>
      <c r="P39" s="284">
        <f t="shared" si="13"/>
        <v>12.214867291437258</v>
      </c>
      <c r="Q39" s="284">
        <f t="shared" si="13"/>
        <v>12.214867291437258</v>
      </c>
      <c r="R39" s="284">
        <f t="shared" si="13"/>
        <v>9.7703458708767954</v>
      </c>
      <c r="S39" s="284">
        <f t="shared" si="13"/>
        <v>26.770345870876795</v>
      </c>
      <c r="T39" s="284">
        <f t="shared" si="13"/>
        <v>22.770345870876795</v>
      </c>
      <c r="U39" s="284">
        <f t="shared" si="13"/>
        <v>10.214867291437258</v>
      </c>
      <c r="V39" s="284">
        <f t="shared" si="13"/>
        <v>13.124345870876795</v>
      </c>
      <c r="W39" s="284">
        <f t="shared" si="13"/>
        <v>12.815520973423034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21.442528735632195</v>
      </c>
      <c r="C40" s="244">
        <f t="shared" si="14"/>
        <v>12.9432199271249</v>
      </c>
      <c r="D40" s="244">
        <f t="shared" si="14"/>
        <v>13.577244451950989</v>
      </c>
      <c r="E40" s="244">
        <f t="shared" si="14"/>
        <v>15.72862683493662</v>
      </c>
      <c r="F40" s="244">
        <f t="shared" si="14"/>
        <v>20.72862683493662</v>
      </c>
      <c r="G40" s="244">
        <f t="shared" si="14"/>
        <v>15.72862683493662</v>
      </c>
      <c r="H40" s="244">
        <f t="shared" si="14"/>
        <v>13.529318026429308</v>
      </c>
      <c r="I40" s="244">
        <f t="shared" si="14"/>
        <v>14.681391600907602</v>
      </c>
      <c r="J40" s="244">
        <f t="shared" si="14"/>
        <v>40.681391600907602</v>
      </c>
      <c r="K40" s="244">
        <f t="shared" si="14"/>
        <v>30.9640337427482</v>
      </c>
      <c r="L40" s="244">
        <f t="shared" si="14"/>
        <v>25.9640337427482</v>
      </c>
      <c r="M40" s="244">
        <f t="shared" si="14"/>
        <v>15.9640337427482</v>
      </c>
      <c r="N40" s="244">
        <f t="shared" si="14"/>
        <v>11.9640337427482</v>
      </c>
      <c r="O40" s="244">
        <f t="shared" si="14"/>
        <v>16.681391600907602</v>
      </c>
      <c r="P40" s="244">
        <f t="shared" si="14"/>
        <v>17.398749459067091</v>
      </c>
      <c r="Q40" s="244">
        <f t="shared" si="14"/>
        <v>13.398749459067091</v>
      </c>
      <c r="R40" s="244">
        <f t="shared" si="14"/>
        <v>13.268180891704787</v>
      </c>
      <c r="S40" s="244">
        <f t="shared" si="14"/>
        <v>11.98553874986419</v>
      </c>
      <c r="T40" s="244">
        <f t="shared" si="14"/>
        <v>11.98553874986419</v>
      </c>
      <c r="U40" s="244">
        <f t="shared" si="14"/>
        <v>11.98553874986419</v>
      </c>
      <c r="V40" s="244">
        <f t="shared" si="14"/>
        <v>61.171585261492083</v>
      </c>
      <c r="W40" s="244">
        <f t="shared" si="14"/>
        <v>17.218096889399078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82.939516371076053</v>
      </c>
      <c r="C43" s="212">
        <v>85.140210271293412</v>
      </c>
      <c r="D43" s="212">
        <v>73.151382984672239</v>
      </c>
      <c r="E43" s="212">
        <v>88.755891629119475</v>
      </c>
      <c r="F43" s="212">
        <v>84.559377983731451</v>
      </c>
      <c r="G43" s="212">
        <v>89.903486896067733</v>
      </c>
      <c r="H43" s="212">
        <v>92.441457283855996</v>
      </c>
      <c r="I43" s="212">
        <v>89.455533728884546</v>
      </c>
      <c r="J43" s="212">
        <v>69.333097831122913</v>
      </c>
      <c r="K43" s="212">
        <v>59.672842665474683</v>
      </c>
      <c r="L43" s="212">
        <v>64.152603876528445</v>
      </c>
      <c r="M43" s="212">
        <v>64.217369543746941</v>
      </c>
      <c r="N43" s="212">
        <v>62.611251968512583</v>
      </c>
      <c r="O43" s="212">
        <v>74.315611068732807</v>
      </c>
      <c r="P43" s="212">
        <v>68.007695477226136</v>
      </c>
      <c r="Q43" s="212">
        <v>71.751796417924581</v>
      </c>
      <c r="R43" s="212">
        <v>86.142534484496792</v>
      </c>
      <c r="S43" s="212">
        <v>99.265269331744221</v>
      </c>
      <c r="T43" s="212">
        <v>92.838341279113621</v>
      </c>
      <c r="U43" s="212">
        <v>90.448088119432583</v>
      </c>
      <c r="V43" s="212">
        <v>81.938753852265194</v>
      </c>
      <c r="W43" s="212">
        <v>96.988197064354068</v>
      </c>
      <c r="DA43" s="109" t="s">
        <v>459</v>
      </c>
    </row>
    <row r="44" spans="1:105" ht="12" customHeight="1" x14ac:dyDescent="0.25">
      <c r="A44" s="24" t="s">
        <v>30</v>
      </c>
      <c r="B44" s="215">
        <v>7.0976784178847812</v>
      </c>
      <c r="C44" s="215">
        <v>5.1550300945829752</v>
      </c>
      <c r="D44" s="215">
        <v>6.4531384350816836</v>
      </c>
      <c r="E44" s="215">
        <v>6.8356835769561473</v>
      </c>
      <c r="F44" s="215">
        <v>0.67609630266552023</v>
      </c>
      <c r="G44" s="215">
        <v>0</v>
      </c>
      <c r="H44" s="215">
        <v>3.652364574376612</v>
      </c>
      <c r="I44" s="215">
        <v>2.2675838349097162</v>
      </c>
      <c r="J44" s="215">
        <v>4.2071367153912291</v>
      </c>
      <c r="K44" s="215">
        <v>3.3687016337059319</v>
      </c>
      <c r="L44" s="215">
        <v>3.3427343078245908</v>
      </c>
      <c r="M44" s="215">
        <v>3.343164230438521</v>
      </c>
      <c r="N44" s="215">
        <v>3.3921754084264828</v>
      </c>
      <c r="O44" s="215">
        <v>2.7195184866723991</v>
      </c>
      <c r="P44" s="215">
        <v>2.7186586414445402</v>
      </c>
      <c r="Q44" s="215">
        <v>2.736027515047291</v>
      </c>
      <c r="R44" s="215">
        <v>2.6861564918314702</v>
      </c>
      <c r="S44" s="215">
        <v>3.4717970765262249</v>
      </c>
      <c r="T44" s="215">
        <v>3.1709372312983661</v>
      </c>
      <c r="U44" s="215">
        <v>3.3711951848667239</v>
      </c>
      <c r="V44" s="215">
        <v>3.393465176268271</v>
      </c>
      <c r="W44" s="215">
        <v>3.5252794496990538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1.0196904557179709</v>
      </c>
      <c r="C45" s="206">
        <f t="shared" si="15"/>
        <v>1.0012037833190031</v>
      </c>
      <c r="D45" s="206">
        <f t="shared" si="15"/>
        <v>1.001719690455718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0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1.0196904557179709</v>
      </c>
      <c r="C48" s="206">
        <v>1.0012037833190031</v>
      </c>
      <c r="D48" s="206">
        <v>1.001719690455718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47.893379191745481</v>
      </c>
      <c r="C51" s="206">
        <f t="shared" si="16"/>
        <v>50.773860705073083</v>
      </c>
      <c r="D51" s="206">
        <f t="shared" si="16"/>
        <v>52.665520206362849</v>
      </c>
      <c r="E51" s="206">
        <f t="shared" si="16"/>
        <v>54.922613929492691</v>
      </c>
      <c r="F51" s="206">
        <f t="shared" si="16"/>
        <v>56.104901117798789</v>
      </c>
      <c r="G51" s="206">
        <f t="shared" si="16"/>
        <v>58.877901977644022</v>
      </c>
      <c r="H51" s="206">
        <f t="shared" si="16"/>
        <v>57.179707652622533</v>
      </c>
      <c r="I51" s="206">
        <f t="shared" si="16"/>
        <v>58.340498710232147</v>
      </c>
      <c r="J51" s="206">
        <f t="shared" si="16"/>
        <v>36.543422184006879</v>
      </c>
      <c r="K51" s="206">
        <f t="shared" si="16"/>
        <v>32.330180567497848</v>
      </c>
      <c r="L51" s="206">
        <f t="shared" si="16"/>
        <v>40.41272570937231</v>
      </c>
      <c r="M51" s="206">
        <f t="shared" si="16"/>
        <v>36.994840928632847</v>
      </c>
      <c r="N51" s="206">
        <f t="shared" si="16"/>
        <v>27.300085984522781</v>
      </c>
      <c r="O51" s="206">
        <f t="shared" si="16"/>
        <v>39.982803095442819</v>
      </c>
      <c r="P51" s="206">
        <f t="shared" si="16"/>
        <v>32.566638005159071</v>
      </c>
      <c r="Q51" s="206">
        <f t="shared" si="16"/>
        <v>36.263972484952703</v>
      </c>
      <c r="R51" s="206">
        <f t="shared" si="16"/>
        <v>47.098194325021488</v>
      </c>
      <c r="S51" s="206">
        <f t="shared" si="16"/>
        <v>58.920894239036969</v>
      </c>
      <c r="T51" s="206">
        <f t="shared" si="16"/>
        <v>52.778589853826311</v>
      </c>
      <c r="U51" s="206">
        <f t="shared" si="16"/>
        <v>51.175064488392088</v>
      </c>
      <c r="V51" s="206">
        <f t="shared" si="16"/>
        <v>45.787102321582111</v>
      </c>
      <c r="W51" s="206">
        <f t="shared" si="16"/>
        <v>56.621754084264829</v>
      </c>
      <c r="DA51" s="71"/>
    </row>
    <row r="52" spans="1:105" ht="12" customHeight="1" x14ac:dyDescent="0.25">
      <c r="A52" s="18" t="s">
        <v>72</v>
      </c>
      <c r="B52" s="206">
        <v>47.893379191745481</v>
      </c>
      <c r="C52" s="206">
        <v>50.773860705073083</v>
      </c>
      <c r="D52" s="206">
        <v>52.665520206362849</v>
      </c>
      <c r="E52" s="206">
        <v>54.922613929492691</v>
      </c>
      <c r="F52" s="206">
        <v>56.104901117798789</v>
      </c>
      <c r="G52" s="206">
        <v>58.877901977644022</v>
      </c>
      <c r="H52" s="206">
        <v>57.179707652622533</v>
      </c>
      <c r="I52" s="206">
        <v>58.340498710232147</v>
      </c>
      <c r="J52" s="206">
        <v>36.543422184006879</v>
      </c>
      <c r="K52" s="206">
        <v>32.330180567497848</v>
      </c>
      <c r="L52" s="206">
        <v>40.41272570937231</v>
      </c>
      <c r="M52" s="206">
        <v>36.994840928632847</v>
      </c>
      <c r="N52" s="206">
        <v>27.300085984522781</v>
      </c>
      <c r="O52" s="206">
        <v>39.982803095442819</v>
      </c>
      <c r="P52" s="206">
        <v>32.566638005159071</v>
      </c>
      <c r="Q52" s="206">
        <v>36.263972484952703</v>
      </c>
      <c r="R52" s="206">
        <v>47.098194325021488</v>
      </c>
      <c r="S52" s="206">
        <v>58.920894239036969</v>
      </c>
      <c r="T52" s="206">
        <v>52.778589853826311</v>
      </c>
      <c r="U52" s="206">
        <v>51.175064488392088</v>
      </c>
      <c r="V52" s="206">
        <v>45.787102321582111</v>
      </c>
      <c r="W52" s="206">
        <v>56.621754084264829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1.2532584363458251E-3</v>
      </c>
      <c r="C54" s="206">
        <f t="shared" si="17"/>
        <v>2.3770812676243468E-3</v>
      </c>
      <c r="D54" s="206">
        <f t="shared" si="17"/>
        <v>4.3494507083674206E-3</v>
      </c>
      <c r="E54" s="206">
        <f t="shared" si="17"/>
        <v>7.9982499277393218E-3</v>
      </c>
      <c r="F54" s="206">
        <f t="shared" si="17"/>
        <v>1.01948366979363E-2</v>
      </c>
      <c r="G54" s="206">
        <f t="shared" si="17"/>
        <v>1.3805038802039151E-2</v>
      </c>
      <c r="H54" s="206">
        <f t="shared" si="17"/>
        <v>1.9617215068374081E-2</v>
      </c>
      <c r="I54" s="206">
        <f t="shared" si="17"/>
        <v>4.4589223497308213E-3</v>
      </c>
      <c r="J54" s="206">
        <f t="shared" si="17"/>
        <v>7.0445207187850752E-3</v>
      </c>
      <c r="K54" s="206">
        <f t="shared" si="17"/>
        <v>1.2911453092907839E-2</v>
      </c>
      <c r="L54" s="206">
        <f t="shared" si="17"/>
        <v>2.36270923496073E-2</v>
      </c>
      <c r="M54" s="206">
        <f t="shared" si="17"/>
        <v>0.10945896765064095</v>
      </c>
      <c r="N54" s="206">
        <f t="shared" si="17"/>
        <v>0.11907656008609895</v>
      </c>
      <c r="O54" s="206">
        <f t="shared" si="17"/>
        <v>0.12386558292024941</v>
      </c>
      <c r="P54" s="206">
        <f t="shared" si="17"/>
        <v>0.12944956149096351</v>
      </c>
      <c r="Q54" s="206">
        <f t="shared" si="17"/>
        <v>0.14930286676379978</v>
      </c>
      <c r="R54" s="206">
        <f t="shared" si="17"/>
        <v>0.17305899008580247</v>
      </c>
      <c r="S54" s="206">
        <f t="shared" si="17"/>
        <v>0.28048859227734213</v>
      </c>
      <c r="T54" s="206">
        <f t="shared" si="17"/>
        <v>0.30162588788404199</v>
      </c>
      <c r="U54" s="206">
        <f t="shared" si="17"/>
        <v>0.30320419853834801</v>
      </c>
      <c r="V54" s="206">
        <f t="shared" si="17"/>
        <v>0.32078308700293034</v>
      </c>
      <c r="W54" s="206">
        <f t="shared" si="17"/>
        <v>0.33308098524831781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7.1625107480653469E-2</v>
      </c>
      <c r="N55" s="206">
        <v>7.1625107480653469E-2</v>
      </c>
      <c r="O55" s="206">
        <v>4.7807394668959592E-2</v>
      </c>
      <c r="P55" s="206">
        <v>4.7807394668959592E-2</v>
      </c>
      <c r="Q55" s="206">
        <v>4.7807394668959592E-2</v>
      </c>
      <c r="R55" s="206">
        <v>2.3903697334479789E-2</v>
      </c>
      <c r="S55" s="206">
        <v>9.561478933791917E-2</v>
      </c>
      <c r="T55" s="206">
        <v>9.4067067927773002E-2</v>
      </c>
      <c r="U55" s="206">
        <v>6.242476354256233E-2</v>
      </c>
      <c r="V55" s="206">
        <v>6.1134995700773853E-2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1.2532584363458251E-3</v>
      </c>
      <c r="C60" s="206">
        <v>2.3770812676243468E-3</v>
      </c>
      <c r="D60" s="206">
        <v>4.3494507083674206E-3</v>
      </c>
      <c r="E60" s="206">
        <v>7.9982499277393218E-3</v>
      </c>
      <c r="F60" s="206">
        <v>1.01948366979363E-2</v>
      </c>
      <c r="G60" s="206">
        <v>1.3805038802039151E-2</v>
      </c>
      <c r="H60" s="206">
        <v>1.9617215068374081E-2</v>
      </c>
      <c r="I60" s="206">
        <v>4.4589223497308213E-3</v>
      </c>
      <c r="J60" s="206">
        <v>7.0445207187850752E-3</v>
      </c>
      <c r="K60" s="206">
        <v>1.2911453092907839E-2</v>
      </c>
      <c r="L60" s="206">
        <v>2.36270923496073E-2</v>
      </c>
      <c r="M60" s="206">
        <v>3.7833860169987472E-2</v>
      </c>
      <c r="N60" s="206">
        <v>4.7451452605445477E-2</v>
      </c>
      <c r="O60" s="206">
        <v>7.6058188251289807E-2</v>
      </c>
      <c r="P60" s="206">
        <v>8.1642166822003925E-2</v>
      </c>
      <c r="Q60" s="206">
        <v>0.10149547209484019</v>
      </c>
      <c r="R60" s="206">
        <v>0.14915529275132269</v>
      </c>
      <c r="S60" s="206">
        <v>0.18487380293942299</v>
      </c>
      <c r="T60" s="206">
        <v>0.20755881995626899</v>
      </c>
      <c r="U60" s="206">
        <v>0.24077943499578569</v>
      </c>
      <c r="V60" s="206">
        <v>0.25964809130215649</v>
      </c>
      <c r="W60" s="206">
        <v>0.33308098524831781</v>
      </c>
      <c r="DA60" s="71" t="s">
        <v>473</v>
      </c>
    </row>
    <row r="61" spans="1:105" ht="12" customHeight="1" x14ac:dyDescent="0.25">
      <c r="A61" s="14" t="s">
        <v>79</v>
      </c>
      <c r="B61" s="206">
        <v>2.937833190025795</v>
      </c>
      <c r="C61" s="206">
        <v>4.1320722269991386</v>
      </c>
      <c r="D61" s="206">
        <v>4.08426483233018</v>
      </c>
      <c r="E61" s="206">
        <v>2.9139294926913162</v>
      </c>
      <c r="F61" s="206">
        <v>2.7466895958727431</v>
      </c>
      <c r="G61" s="206">
        <v>2.7228718830610492</v>
      </c>
      <c r="H61" s="206">
        <v>2.698968185726569</v>
      </c>
      <c r="I61" s="206">
        <v>2.5317282889079959</v>
      </c>
      <c r="J61" s="206">
        <v>2.00627687016337</v>
      </c>
      <c r="K61" s="206">
        <v>1.4331040412725711</v>
      </c>
      <c r="L61" s="206">
        <v>1.886844368013757</v>
      </c>
      <c r="M61" s="206">
        <v>1.241960447119518</v>
      </c>
      <c r="N61" s="206">
        <v>1.361392949269131</v>
      </c>
      <c r="O61" s="206">
        <v>1.4808254514187451</v>
      </c>
      <c r="P61" s="206">
        <v>1.1226139294926909</v>
      </c>
      <c r="Q61" s="206">
        <v>1.218142734307825</v>
      </c>
      <c r="R61" s="206">
        <v>1.361392949269131</v>
      </c>
      <c r="S61" s="206">
        <v>1.225537403267412</v>
      </c>
      <c r="T61" s="206">
        <v>1.026569217540843</v>
      </c>
      <c r="U61" s="206">
        <v>1.013671539122958</v>
      </c>
      <c r="V61" s="206">
        <v>0.87042132416165074</v>
      </c>
      <c r="W61" s="206">
        <v>0.91900257953568354</v>
      </c>
      <c r="DA61" s="71" t="s">
        <v>474</v>
      </c>
    </row>
    <row r="62" spans="1:105" ht="12" customHeight="1" x14ac:dyDescent="0.25">
      <c r="A62" s="21" t="s">
        <v>38</v>
      </c>
      <c r="B62" s="209">
        <v>23.98968185726569</v>
      </c>
      <c r="C62" s="209">
        <v>24.07566638005159</v>
      </c>
      <c r="D62" s="209">
        <v>8.942390369733447</v>
      </c>
      <c r="E62" s="209">
        <v>24.07566638005159</v>
      </c>
      <c r="F62" s="209">
        <v>25.02149613069647</v>
      </c>
      <c r="G62" s="209">
        <v>28.288907996560621</v>
      </c>
      <c r="H62" s="209">
        <v>28.890799656061908</v>
      </c>
      <c r="I62" s="209">
        <v>26.311263972484952</v>
      </c>
      <c r="J62" s="209">
        <v>26.569217540842651</v>
      </c>
      <c r="K62" s="209">
        <v>22.52794496990542</v>
      </c>
      <c r="L62" s="209">
        <v>18.486672398968189</v>
      </c>
      <c r="M62" s="209">
        <v>22.52794496990542</v>
      </c>
      <c r="N62" s="209">
        <v>30.438521066208079</v>
      </c>
      <c r="O62" s="209">
        <v>30.008598452278591</v>
      </c>
      <c r="P62" s="209">
        <v>31.470335339638861</v>
      </c>
      <c r="Q62" s="209">
        <v>31.384350816852969</v>
      </c>
      <c r="R62" s="209">
        <v>34.823731728288912</v>
      </c>
      <c r="S62" s="209">
        <v>35.366552020636277</v>
      </c>
      <c r="T62" s="209">
        <v>35.560619088564053</v>
      </c>
      <c r="U62" s="209">
        <v>34.584952708512468</v>
      </c>
      <c r="V62" s="209">
        <v>31.566981943250219</v>
      </c>
      <c r="W62" s="209">
        <v>35.589079965606189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82.939516371076024</v>
      </c>
      <c r="C63" s="286">
        <f t="shared" si="18"/>
        <v>85.140210271293398</v>
      </c>
      <c r="D63" s="286">
        <f t="shared" si="18"/>
        <v>73.151382984672253</v>
      </c>
      <c r="E63" s="286">
        <f t="shared" si="18"/>
        <v>88.755891629119461</v>
      </c>
      <c r="F63" s="286">
        <f t="shared" si="18"/>
        <v>84.559377983731423</v>
      </c>
      <c r="G63" s="286">
        <f t="shared" si="18"/>
        <v>89.903486896067733</v>
      </c>
      <c r="H63" s="286">
        <f t="shared" si="18"/>
        <v>92.441457283856025</v>
      </c>
      <c r="I63" s="286">
        <f t="shared" si="18"/>
        <v>89.455533728884546</v>
      </c>
      <c r="J63" s="286">
        <f t="shared" si="18"/>
        <v>69.333097831122871</v>
      </c>
      <c r="K63" s="286">
        <f t="shared" si="18"/>
        <v>59.672842665474683</v>
      </c>
      <c r="L63" s="286">
        <f t="shared" si="18"/>
        <v>64.152603876528445</v>
      </c>
      <c r="M63" s="286">
        <f t="shared" si="18"/>
        <v>64.217369543746941</v>
      </c>
      <c r="N63" s="286">
        <f t="shared" si="18"/>
        <v>62.611251968512576</v>
      </c>
      <c r="O63" s="286">
        <f t="shared" si="18"/>
        <v>74.315611068732835</v>
      </c>
      <c r="P63" s="286">
        <f t="shared" si="18"/>
        <v>68.00769547722615</v>
      </c>
      <c r="Q63" s="286">
        <f t="shared" si="18"/>
        <v>71.751796417924595</v>
      </c>
      <c r="R63" s="286">
        <f t="shared" si="18"/>
        <v>86.142534484496778</v>
      </c>
      <c r="S63" s="286">
        <f t="shared" si="18"/>
        <v>99.265269331744236</v>
      </c>
      <c r="T63" s="286">
        <f t="shared" si="18"/>
        <v>92.838341279113592</v>
      </c>
      <c r="U63" s="286">
        <f t="shared" si="18"/>
        <v>90.448088119432597</v>
      </c>
      <c r="V63" s="286">
        <f t="shared" si="18"/>
        <v>81.938753852265194</v>
      </c>
      <c r="W63" s="286">
        <f t="shared" si="18"/>
        <v>96.988197064354054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12.80224069399787</v>
      </c>
      <c r="C65" s="284">
        <f t="shared" si="19"/>
        <v>6.372463506022167</v>
      </c>
      <c r="D65" s="284">
        <f t="shared" si="19"/>
        <v>5.5773139303568744</v>
      </c>
      <c r="E65" s="284">
        <f t="shared" si="19"/>
        <v>6.4449758058986628</v>
      </c>
      <c r="F65" s="284">
        <f t="shared" si="19"/>
        <v>7.8035115143417144</v>
      </c>
      <c r="G65" s="284">
        <f t="shared" si="19"/>
        <v>9.7581825390395736</v>
      </c>
      <c r="H65" s="284">
        <f t="shared" si="19"/>
        <v>12.425821966040001</v>
      </c>
      <c r="I65" s="284">
        <f t="shared" si="19"/>
        <v>13.53785843719214</v>
      </c>
      <c r="J65" s="284">
        <f t="shared" si="19"/>
        <v>11.938481043516511</v>
      </c>
      <c r="K65" s="284">
        <f t="shared" si="19"/>
        <v>6.2239442844469322</v>
      </c>
      <c r="L65" s="284">
        <f t="shared" si="19"/>
        <v>9.2275907709425073</v>
      </c>
      <c r="M65" s="284">
        <f t="shared" si="19"/>
        <v>10.617707330323711</v>
      </c>
      <c r="N65" s="284">
        <f t="shared" si="19"/>
        <v>12.55368225204562</v>
      </c>
      <c r="O65" s="284">
        <f t="shared" si="19"/>
        <v>13.679384695651491</v>
      </c>
      <c r="P65" s="284">
        <f t="shared" si="19"/>
        <v>12.448029200779651</v>
      </c>
      <c r="Q65" s="284">
        <f t="shared" si="19"/>
        <v>12.8939382691298</v>
      </c>
      <c r="R65" s="284">
        <f t="shared" si="19"/>
        <v>14.6386946236179</v>
      </c>
      <c r="S65" s="284">
        <f t="shared" si="19"/>
        <v>13.382716755736981</v>
      </c>
      <c r="T65" s="284">
        <f t="shared" si="19"/>
        <v>13.41550238353712</v>
      </c>
      <c r="U65" s="284">
        <f t="shared" si="19"/>
        <v>13.070101479997151</v>
      </c>
      <c r="V65" s="284">
        <f t="shared" si="19"/>
        <v>15.09100371823766</v>
      </c>
      <c r="W65" s="284">
        <f t="shared" si="19"/>
        <v>15.137177835651469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12.80224069399787</v>
      </c>
      <c r="C67" s="284">
        <f>NFM_fec!C72</f>
        <v>6.372463506022167</v>
      </c>
      <c r="D67" s="284">
        <f>NFM_fec!D72</f>
        <v>5.5773139303568744</v>
      </c>
      <c r="E67" s="284">
        <f>NFM_fec!E72</f>
        <v>6.4449758058986628</v>
      </c>
      <c r="F67" s="284">
        <f>NFM_fec!F72</f>
        <v>7.8035115143417144</v>
      </c>
      <c r="G67" s="284">
        <f>NFM_fec!G72</f>
        <v>9.7581825390395736</v>
      </c>
      <c r="H67" s="284">
        <f>NFM_fec!H72</f>
        <v>12.425821966040001</v>
      </c>
      <c r="I67" s="284">
        <f>NFM_fec!I72</f>
        <v>13.53785843719214</v>
      </c>
      <c r="J67" s="284">
        <f>NFM_fec!J72</f>
        <v>11.938481043516511</v>
      </c>
      <c r="K67" s="284">
        <f>NFM_fec!K72</f>
        <v>6.2239442844469322</v>
      </c>
      <c r="L67" s="284">
        <f>NFM_fec!L72</f>
        <v>9.2275907709425073</v>
      </c>
      <c r="M67" s="284">
        <f>NFM_fec!M72</f>
        <v>10.617707330323711</v>
      </c>
      <c r="N67" s="284">
        <f>NFM_fec!N72</f>
        <v>12.55368225204562</v>
      </c>
      <c r="O67" s="284">
        <f>NFM_fec!O72</f>
        <v>13.679384695651491</v>
      </c>
      <c r="P67" s="284">
        <f>NFM_fec!P72</f>
        <v>12.448029200779651</v>
      </c>
      <c r="Q67" s="284">
        <f>NFM_fec!Q72</f>
        <v>12.8939382691298</v>
      </c>
      <c r="R67" s="284">
        <f>NFM_fec!R72</f>
        <v>14.6386946236179</v>
      </c>
      <c r="S67" s="284">
        <f>NFM_fec!S72</f>
        <v>13.382716755736981</v>
      </c>
      <c r="T67" s="284">
        <f>NFM_fec!T72</f>
        <v>13.41550238353712</v>
      </c>
      <c r="U67" s="284">
        <f>NFM_fec!U72</f>
        <v>13.070101479997151</v>
      </c>
      <c r="V67" s="284">
        <f>NFM_fec!V72</f>
        <v>15.09100371823766</v>
      </c>
      <c r="W67" s="284">
        <f>NFM_fec!W72</f>
        <v>15.137177835651469</v>
      </c>
      <c r="DA67" s="94"/>
    </row>
    <row r="68" spans="1:105" ht="12" customHeight="1" x14ac:dyDescent="0.25">
      <c r="A68" s="52" t="s">
        <v>45</v>
      </c>
      <c r="B68" s="244">
        <f>NFM_fec!B115</f>
        <v>70.137275677078151</v>
      </c>
      <c r="C68" s="244">
        <f>NFM_fec!C115</f>
        <v>78.767746765271227</v>
      </c>
      <c r="D68" s="244">
        <f>NFM_fec!D115</f>
        <v>67.574069054315373</v>
      </c>
      <c r="E68" s="244">
        <f>NFM_fec!E115</f>
        <v>82.310915823220796</v>
      </c>
      <c r="F68" s="244">
        <f>NFM_fec!F115</f>
        <v>76.755866469389716</v>
      </c>
      <c r="G68" s="244">
        <f>NFM_fec!G115</f>
        <v>80.145304357028152</v>
      </c>
      <c r="H68" s="244">
        <f>NFM_fec!H115</f>
        <v>80.01563531781602</v>
      </c>
      <c r="I68" s="244">
        <f>NFM_fec!I115</f>
        <v>75.917675291692404</v>
      </c>
      <c r="J68" s="244">
        <f>NFM_fec!J115</f>
        <v>57.394616787606367</v>
      </c>
      <c r="K68" s="244">
        <f>NFM_fec!K115</f>
        <v>53.448898381027753</v>
      </c>
      <c r="L68" s="244">
        <f>NFM_fec!L115</f>
        <v>54.925013105585933</v>
      </c>
      <c r="M68" s="244">
        <f>NFM_fec!M115</f>
        <v>53.599662213423223</v>
      </c>
      <c r="N68" s="244">
        <f>NFM_fec!N115</f>
        <v>50.057569716466958</v>
      </c>
      <c r="O68" s="244">
        <f>NFM_fec!O115</f>
        <v>60.636226373081342</v>
      </c>
      <c r="P68" s="244">
        <f>NFM_fec!P115</f>
        <v>55.559666276446507</v>
      </c>
      <c r="Q68" s="244">
        <f>NFM_fec!Q115</f>
        <v>58.85785814879479</v>
      </c>
      <c r="R68" s="244">
        <f>NFM_fec!R115</f>
        <v>71.503839860878884</v>
      </c>
      <c r="S68" s="244">
        <f>NFM_fec!S115</f>
        <v>85.882552576007257</v>
      </c>
      <c r="T68" s="244">
        <f>NFM_fec!T115</f>
        <v>79.422838895576476</v>
      </c>
      <c r="U68" s="244">
        <f>NFM_fec!U115</f>
        <v>77.377986639435449</v>
      </c>
      <c r="V68" s="244">
        <f>NFM_fec!V115</f>
        <v>66.847750134027535</v>
      </c>
      <c r="W68" s="244">
        <f>NFM_fec!W115</f>
        <v>81.851019228702583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150.95305515074631</v>
      </c>
      <c r="C70" s="205">
        <f t="shared" si="20"/>
        <v>150.02067288448916</v>
      </c>
      <c r="D70" s="205">
        <f t="shared" si="20"/>
        <v>159.71075442745345</v>
      </c>
      <c r="E70" s="205">
        <f t="shared" si="20"/>
        <v>163.36091525144252</v>
      </c>
      <c r="F70" s="205">
        <f t="shared" si="20"/>
        <v>140.44420759973912</v>
      </c>
      <c r="G70" s="205">
        <f t="shared" si="20"/>
        <v>145.08762999980001</v>
      </c>
      <c r="H70" s="205">
        <f t="shared" si="20"/>
        <v>158.72411435637432</v>
      </c>
      <c r="I70" s="205">
        <f t="shared" si="20"/>
        <v>154.52624559155598</v>
      </c>
      <c r="J70" s="205">
        <f t="shared" si="20"/>
        <v>113.37207945898368</v>
      </c>
      <c r="K70" s="205">
        <f t="shared" si="20"/>
        <v>98.501725599590614</v>
      </c>
      <c r="L70" s="205">
        <f t="shared" si="20"/>
        <v>118.39099519910654</v>
      </c>
      <c r="M70" s="205">
        <f t="shared" si="20"/>
        <v>109.92837119872156</v>
      </c>
      <c r="N70" s="205">
        <f t="shared" si="20"/>
        <v>89.004865199129085</v>
      </c>
      <c r="O70" s="205">
        <f t="shared" si="20"/>
        <v>115.26886559976421</v>
      </c>
      <c r="P70" s="205">
        <f t="shared" si="20"/>
        <v>98.125203599275082</v>
      </c>
      <c r="Q70" s="205">
        <f t="shared" si="20"/>
        <v>106.65549400025907</v>
      </c>
      <c r="R70" s="205">
        <f t="shared" si="20"/>
        <v>132.51096192075835</v>
      </c>
      <c r="S70" s="205">
        <f t="shared" si="20"/>
        <v>165.64804679786272</v>
      </c>
      <c r="T70" s="205">
        <f t="shared" si="20"/>
        <v>148.7549408012961</v>
      </c>
      <c r="U70" s="205">
        <f t="shared" si="20"/>
        <v>146.36911580059902</v>
      </c>
      <c r="V70" s="205">
        <f t="shared" si="20"/>
        <v>132.23066475750517</v>
      </c>
      <c r="W70" s="205">
        <f t="shared" si="20"/>
        <v>159.75206624338921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145.0624551507463</v>
      </c>
      <c r="C71" s="215">
        <f>NFM_emi!C5+(NFM_emi!C34-NFM_emi!C70)+NFM_emi!C72+(NFM_emi!C115-NFM_emi!C158)</f>
        <v>143.91643288448915</v>
      </c>
      <c r="D71" s="215">
        <f>NFM_emi!D5+(NFM_emi!D34-NFM_emi!D70)+NFM_emi!D72+(NFM_emi!D115-NFM_emi!D158)</f>
        <v>153.91743442745346</v>
      </c>
      <c r="E71" s="215">
        <f>NFM_emi!E5+(NFM_emi!E34-NFM_emi!E70)+NFM_emi!E72+(NFM_emi!E115-NFM_emi!E158)</f>
        <v>157.94655525144253</v>
      </c>
      <c r="F71" s="215">
        <f>NFM_emi!F5+(NFM_emi!F34-NFM_emi!F70)+NFM_emi!F72+(NFM_emi!F115-NFM_emi!F158)</f>
        <v>134.80772759973911</v>
      </c>
      <c r="G71" s="215">
        <f>NFM_emi!G5+(NFM_emi!G34-NFM_emi!G70)+NFM_emi!G72+(NFM_emi!G115-NFM_emi!G158)</f>
        <v>138.2921099998</v>
      </c>
      <c r="H71" s="215">
        <f>NFM_emi!H5+(NFM_emi!H34-NFM_emi!H70)+NFM_emi!H72+(NFM_emi!H115-NFM_emi!H158)</f>
        <v>150.53813635637431</v>
      </c>
      <c r="I71" s="215">
        <f>NFM_emi!I5+(NFM_emi!I34-NFM_emi!I70)+NFM_emi!I72+(NFM_emi!I115-NFM_emi!I158)</f>
        <v>147.07172559155597</v>
      </c>
      <c r="J71" s="215">
        <f>NFM_emi!J5+(NFM_emi!J34-NFM_emi!J70)+NFM_emi!J72+(NFM_emi!J115-NFM_emi!J158)</f>
        <v>104.56027945898367</v>
      </c>
      <c r="K71" s="215">
        <f>NFM_emi!K5+(NFM_emi!K34-NFM_emi!K70)+NFM_emi!K72+(NFM_emi!K115-NFM_emi!K158)</f>
        <v>91.028325599590616</v>
      </c>
      <c r="L71" s="215">
        <f>NFM_emi!L5+(NFM_emi!L34-NFM_emi!L70)+NFM_emi!L72+(NFM_emi!L115-NFM_emi!L158)</f>
        <v>109.89623519910654</v>
      </c>
      <c r="M71" s="215">
        <f>NFM_emi!M5+(NFM_emi!M34-NFM_emi!M70)+NFM_emi!M72+(NFM_emi!M115-NFM_emi!M158)</f>
        <v>101.87025119872156</v>
      </c>
      <c r="N71" s="215">
        <f>NFM_emi!N5+(NFM_emi!N34-NFM_emi!N70)+NFM_emi!N72+(NFM_emi!N115-NFM_emi!N158)</f>
        <v>79.31882519912908</v>
      </c>
      <c r="O71" s="215">
        <f>NFM_emi!O5+(NFM_emi!O34-NFM_emi!O70)+NFM_emi!O72+(NFM_emi!O115-NFM_emi!O158)</f>
        <v>106.0945055997642</v>
      </c>
      <c r="P71" s="215">
        <f>NFM_emi!P5+(NFM_emi!P34-NFM_emi!P70)+NFM_emi!P72+(NFM_emi!P115-NFM_emi!P158)</f>
        <v>88.671603599275088</v>
      </c>
      <c r="Q71" s="215">
        <f>NFM_emi!Q5+(NFM_emi!Q34-NFM_emi!Q70)+NFM_emi!Q72+(NFM_emi!Q115-NFM_emi!Q158)</f>
        <v>97.433694000259067</v>
      </c>
      <c r="R71" s="215">
        <f>NFM_emi!R5+(NFM_emi!R34-NFM_emi!R70)+NFM_emi!R72+(NFM_emi!R115-NFM_emi!R158)</f>
        <v>122.65764192075835</v>
      </c>
      <c r="S71" s="215">
        <f>NFM_emi!S5+(NFM_emi!S34-NFM_emi!S70)+NFM_emi!S72+(NFM_emi!S115-NFM_emi!S158)</f>
        <v>153.93888679786272</v>
      </c>
      <c r="T71" s="215">
        <f>NFM_emi!T5+(NFM_emi!T34-NFM_emi!T70)+NFM_emi!T72+(NFM_emi!T115-NFM_emi!T158)</f>
        <v>138.06110080129611</v>
      </c>
      <c r="U71" s="215">
        <f>NFM_emi!U5+(NFM_emi!U34-NFM_emi!U70)+NFM_emi!U72+(NFM_emi!U115-NFM_emi!U158)</f>
        <v>135.19215580059901</v>
      </c>
      <c r="V71" s="215">
        <f>NFM_emi!V5+(NFM_emi!V34-NFM_emi!V70)+NFM_emi!V72+(NFM_emi!V115-NFM_emi!V158)</f>
        <v>122.62474475750516</v>
      </c>
      <c r="W71" s="215">
        <f>NFM_emi!W5+(NFM_emi!W34-NFM_emi!W70)+NFM_emi!W72+(NFM_emi!W115-NFM_emi!W158)</f>
        <v>148.67778624338922</v>
      </c>
      <c r="DA71" s="85"/>
    </row>
    <row r="72" spans="1:105" ht="12" customHeight="1" x14ac:dyDescent="0.25">
      <c r="A72" s="14" t="s">
        <v>147</v>
      </c>
      <c r="B72" s="206">
        <f>NFM_emi!B70+NFM_emi!B158</f>
        <v>5.8906000000000001</v>
      </c>
      <c r="C72" s="206">
        <f>NFM_emi!C70+NFM_emi!C158</f>
        <v>6.1042399999999999</v>
      </c>
      <c r="D72" s="206">
        <f>NFM_emi!D70+NFM_emi!D158</f>
        <v>5.7933199999999996</v>
      </c>
      <c r="E72" s="206">
        <f>NFM_emi!E70+NFM_emi!E158</f>
        <v>5.4143600000000003</v>
      </c>
      <c r="F72" s="206">
        <f>NFM_emi!F70+NFM_emi!F158</f>
        <v>5.6364800000000006</v>
      </c>
      <c r="G72" s="206">
        <f>NFM_emi!G70+NFM_emi!G158</f>
        <v>6.7955199999999998</v>
      </c>
      <c r="H72" s="206">
        <f>NFM_emi!H70+NFM_emi!H158</f>
        <v>8.1859780000000004</v>
      </c>
      <c r="I72" s="206">
        <f>NFM_emi!I70+NFM_emi!I158</f>
        <v>7.4545199999999996</v>
      </c>
      <c r="J72" s="206">
        <f>NFM_emi!J70+NFM_emi!J158</f>
        <v>8.8117999999999999</v>
      </c>
      <c r="K72" s="206">
        <f>NFM_emi!K70+NFM_emi!K158</f>
        <v>7.4733999999999998</v>
      </c>
      <c r="L72" s="206">
        <f>NFM_emi!L70+NFM_emi!L158</f>
        <v>8.4947599999999994</v>
      </c>
      <c r="M72" s="206">
        <f>NFM_emi!M70+NFM_emi!M158</f>
        <v>8.0581199999999988</v>
      </c>
      <c r="N72" s="206">
        <f>NFM_emi!N70+NFM_emi!N158</f>
        <v>9.6860400000000002</v>
      </c>
      <c r="O72" s="206">
        <f>NFM_emi!O70+NFM_emi!O158</f>
        <v>9.1743600000000001</v>
      </c>
      <c r="P72" s="206">
        <f>NFM_emi!P70+NFM_emi!P158</f>
        <v>9.4535999999999998</v>
      </c>
      <c r="Q72" s="206">
        <f>NFM_emi!Q70+NFM_emi!Q158</f>
        <v>9.2218</v>
      </c>
      <c r="R72" s="206">
        <f>NFM_emi!R70+NFM_emi!R158</f>
        <v>9.8533200000000001</v>
      </c>
      <c r="S72" s="206">
        <f>NFM_emi!S70+NFM_emi!S158</f>
        <v>11.709160000000001</v>
      </c>
      <c r="T72" s="206">
        <f>NFM_emi!T70+NFM_emi!T158</f>
        <v>10.69384</v>
      </c>
      <c r="U72" s="206">
        <f>NFM_emi!U70+NFM_emi!U158</f>
        <v>11.176959999999999</v>
      </c>
      <c r="V72" s="206">
        <f>NFM_emi!V70+NFM_emi!V158</f>
        <v>9.6059199999999993</v>
      </c>
      <c r="W72" s="206">
        <f>NFM_emi!W70+NFM_emi!W158</f>
        <v>11.07428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150.95305515074631</v>
      </c>
      <c r="C73" s="212">
        <f t="shared" si="21"/>
        <v>150.02067288448916</v>
      </c>
      <c r="D73" s="212">
        <f t="shared" si="21"/>
        <v>159.71075442745345</v>
      </c>
      <c r="E73" s="212">
        <f t="shared" si="21"/>
        <v>163.36091525144252</v>
      </c>
      <c r="F73" s="212">
        <f t="shared" si="21"/>
        <v>140.44420759973912</v>
      </c>
      <c r="G73" s="212">
        <f t="shared" si="21"/>
        <v>145.08762999980001</v>
      </c>
      <c r="H73" s="212">
        <f t="shared" si="21"/>
        <v>158.72411435637432</v>
      </c>
      <c r="I73" s="212">
        <f t="shared" si="21"/>
        <v>154.52624559155598</v>
      </c>
      <c r="J73" s="212">
        <f t="shared" si="21"/>
        <v>113.37207945898368</v>
      </c>
      <c r="K73" s="212">
        <f t="shared" si="21"/>
        <v>98.501725599590614</v>
      </c>
      <c r="L73" s="212">
        <f t="shared" si="21"/>
        <v>118.39099519910653</v>
      </c>
      <c r="M73" s="212">
        <f t="shared" si="21"/>
        <v>109.92837119872156</v>
      </c>
      <c r="N73" s="212">
        <f t="shared" si="21"/>
        <v>89.004865199129085</v>
      </c>
      <c r="O73" s="212">
        <f t="shared" si="21"/>
        <v>115.26886559976421</v>
      </c>
      <c r="P73" s="212">
        <f t="shared" si="21"/>
        <v>98.125203599275082</v>
      </c>
      <c r="Q73" s="212">
        <f t="shared" si="21"/>
        <v>106.65549400025907</v>
      </c>
      <c r="R73" s="212">
        <f t="shared" si="21"/>
        <v>132.51096192075835</v>
      </c>
      <c r="S73" s="212">
        <f t="shared" si="21"/>
        <v>165.64804679786272</v>
      </c>
      <c r="T73" s="212">
        <f t="shared" si="21"/>
        <v>148.7549408012961</v>
      </c>
      <c r="U73" s="212">
        <f t="shared" si="21"/>
        <v>146.36911580059902</v>
      </c>
      <c r="V73" s="212">
        <f t="shared" si="21"/>
        <v>132.23066475750517</v>
      </c>
      <c r="W73" s="212">
        <f t="shared" si="21"/>
        <v>159.75206624338921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20.269160260762298</v>
      </c>
      <c r="C75" s="284">
        <f t="shared" si="22"/>
        <v>9.8056678003086226</v>
      </c>
      <c r="D75" s="284">
        <f t="shared" si="22"/>
        <v>10.43205540216919</v>
      </c>
      <c r="E75" s="284">
        <f t="shared" si="22"/>
        <v>10.432872417761089</v>
      </c>
      <c r="F75" s="284">
        <f t="shared" si="22"/>
        <v>12.26990799564863</v>
      </c>
      <c r="G75" s="284">
        <f t="shared" si="22"/>
        <v>15.034066502922229</v>
      </c>
      <c r="H75" s="284">
        <f t="shared" si="22"/>
        <v>19.27980817823379</v>
      </c>
      <c r="I75" s="284">
        <f t="shared" si="22"/>
        <v>21.608289154584551</v>
      </c>
      <c r="J75" s="284">
        <f t="shared" si="22"/>
        <v>16.69773616440742</v>
      </c>
      <c r="K75" s="284">
        <f t="shared" si="22"/>
        <v>8.8834907321066225</v>
      </c>
      <c r="L75" s="284">
        <f t="shared" si="22"/>
        <v>14.817738990417389</v>
      </c>
      <c r="M75" s="284">
        <f t="shared" si="22"/>
        <v>15.95632196506266</v>
      </c>
      <c r="N75" s="284">
        <f t="shared" si="22"/>
        <v>15.01136616393852</v>
      </c>
      <c r="O75" s="284">
        <f t="shared" si="22"/>
        <v>18.933978123332249</v>
      </c>
      <c r="P75" s="284">
        <f t="shared" si="22"/>
        <v>15.77154234871575</v>
      </c>
      <c r="Q75" s="284">
        <f t="shared" si="22"/>
        <v>17.024734792567759</v>
      </c>
      <c r="R75" s="284">
        <f t="shared" si="22"/>
        <v>20.464316605355261</v>
      </c>
      <c r="S75" s="284">
        <f t="shared" si="22"/>
        <v>20.261008951379729</v>
      </c>
      <c r="T75" s="284">
        <f t="shared" si="22"/>
        <v>19.567945522460072</v>
      </c>
      <c r="U75" s="284">
        <f t="shared" si="22"/>
        <v>19.081322825898589</v>
      </c>
      <c r="V75" s="284">
        <f t="shared" si="22"/>
        <v>21.953813336372789</v>
      </c>
      <c r="W75" s="284">
        <f t="shared" si="22"/>
        <v>22.728817497961739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20.269160260762298</v>
      </c>
      <c r="C77" s="284">
        <f>NFM_emi!C$72</f>
        <v>9.8056678003086226</v>
      </c>
      <c r="D77" s="284">
        <f>NFM_emi!D$72</f>
        <v>10.43205540216919</v>
      </c>
      <c r="E77" s="284">
        <f>NFM_emi!E$72</f>
        <v>10.432872417761089</v>
      </c>
      <c r="F77" s="284">
        <f>NFM_emi!F$72</f>
        <v>12.26990799564863</v>
      </c>
      <c r="G77" s="284">
        <f>NFM_emi!G$72</f>
        <v>15.034066502922229</v>
      </c>
      <c r="H77" s="284">
        <f>NFM_emi!H$72</f>
        <v>19.27980817823379</v>
      </c>
      <c r="I77" s="284">
        <f>NFM_emi!I$72</f>
        <v>21.608289154584551</v>
      </c>
      <c r="J77" s="284">
        <f>NFM_emi!J$72</f>
        <v>16.69773616440742</v>
      </c>
      <c r="K77" s="284">
        <f>NFM_emi!K$72</f>
        <v>8.8834907321066225</v>
      </c>
      <c r="L77" s="284">
        <f>NFM_emi!L$72</f>
        <v>14.817738990417389</v>
      </c>
      <c r="M77" s="284">
        <f>NFM_emi!M$72</f>
        <v>15.95632196506266</v>
      </c>
      <c r="N77" s="284">
        <f>NFM_emi!N$72</f>
        <v>15.01136616393852</v>
      </c>
      <c r="O77" s="284">
        <f>NFM_emi!O$72</f>
        <v>18.933978123332249</v>
      </c>
      <c r="P77" s="284">
        <f>NFM_emi!P$72</f>
        <v>15.77154234871575</v>
      </c>
      <c r="Q77" s="284">
        <f>NFM_emi!Q$72</f>
        <v>17.024734792567759</v>
      </c>
      <c r="R77" s="284">
        <f>NFM_emi!R$72</f>
        <v>20.464316605355261</v>
      </c>
      <c r="S77" s="284">
        <f>NFM_emi!S$72</f>
        <v>20.261008951379729</v>
      </c>
      <c r="T77" s="284">
        <f>NFM_emi!T$72</f>
        <v>19.567945522460072</v>
      </c>
      <c r="U77" s="284">
        <f>NFM_emi!U$72</f>
        <v>19.081322825898589</v>
      </c>
      <c r="V77" s="284">
        <f>NFM_emi!V$72</f>
        <v>21.953813336372789</v>
      </c>
      <c r="W77" s="284">
        <f>NFM_emi!W$72</f>
        <v>22.728817497961739</v>
      </c>
      <c r="DA77" s="94"/>
    </row>
    <row r="78" spans="1:105" ht="12" customHeight="1" x14ac:dyDescent="0.25">
      <c r="A78" s="52" t="s">
        <v>45</v>
      </c>
      <c r="B78" s="244">
        <f>NFM_emi!B$115</f>
        <v>130.683894889984</v>
      </c>
      <c r="C78" s="244">
        <f>NFM_emi!C$115</f>
        <v>140.21500508418055</v>
      </c>
      <c r="D78" s="244">
        <f>NFM_emi!D$115</f>
        <v>149.27869902528425</v>
      </c>
      <c r="E78" s="244">
        <f>NFM_emi!E$115</f>
        <v>152.92804283368145</v>
      </c>
      <c r="F78" s="244">
        <f>NFM_emi!F$115</f>
        <v>128.17429960409049</v>
      </c>
      <c r="G78" s="244">
        <f>NFM_emi!G$115</f>
        <v>130.05356349687779</v>
      </c>
      <c r="H78" s="244">
        <f>NFM_emi!H$115</f>
        <v>139.44430617814052</v>
      </c>
      <c r="I78" s="244">
        <f>NFM_emi!I$115</f>
        <v>132.91795643697142</v>
      </c>
      <c r="J78" s="244">
        <f>NFM_emi!J$115</f>
        <v>96.674343294576261</v>
      </c>
      <c r="K78" s="244">
        <f>NFM_emi!K$115</f>
        <v>89.618234867483991</v>
      </c>
      <c r="L78" s="244">
        <f>NFM_emi!L$115</f>
        <v>103.57325620868914</v>
      </c>
      <c r="M78" s="244">
        <f>NFM_emi!M$115</f>
        <v>93.972049233658907</v>
      </c>
      <c r="N78" s="244">
        <f>NFM_emi!N$115</f>
        <v>73.993499035190567</v>
      </c>
      <c r="O78" s="244">
        <f>NFM_emi!O$115</f>
        <v>96.334887476431959</v>
      </c>
      <c r="P78" s="244">
        <f>NFM_emi!P$115</f>
        <v>82.353661250559327</v>
      </c>
      <c r="Q78" s="244">
        <f>NFM_emi!Q$115</f>
        <v>89.630759207691312</v>
      </c>
      <c r="R78" s="244">
        <f>NFM_emi!R$115</f>
        <v>112.04664531540308</v>
      </c>
      <c r="S78" s="244">
        <f>NFM_emi!S$115</f>
        <v>145.387037846483</v>
      </c>
      <c r="T78" s="244">
        <f>NFM_emi!T$115</f>
        <v>129.18699527883604</v>
      </c>
      <c r="U78" s="244">
        <f>NFM_emi!U$115</f>
        <v>127.28779297470042</v>
      </c>
      <c r="V78" s="244">
        <f>NFM_emi!V$115</f>
        <v>110.27685142113236</v>
      </c>
      <c r="W78" s="244">
        <f>NFM_emi!W$115</f>
        <v>137.02324874542748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672.71559542445368</v>
      </c>
      <c r="C82" s="290">
        <f t="shared" si="24"/>
        <v>621.67599015360304</v>
      </c>
      <c r="D82" s="290">
        <f t="shared" si="24"/>
        <v>490.9761146000763</v>
      </c>
      <c r="E82" s="290">
        <f t="shared" si="24"/>
        <v>711.53546767067394</v>
      </c>
      <c r="F82" s="290">
        <f t="shared" si="24"/>
        <v>590.16207472747237</v>
      </c>
      <c r="G82" s="290">
        <f t="shared" si="24"/>
        <v>1046.5439891884755</v>
      </c>
      <c r="H82" s="290">
        <f t="shared" si="24"/>
        <v>864.28298929866219</v>
      </c>
      <c r="I82" s="290">
        <f t="shared" si="24"/>
        <v>809.58667594219105</v>
      </c>
      <c r="J82" s="290">
        <f t="shared" si="24"/>
        <v>753.31386161007629</v>
      </c>
      <c r="K82" s="290">
        <f t="shared" si="24"/>
        <v>935.10379652141387</v>
      </c>
      <c r="L82" s="290">
        <f t="shared" si="24"/>
        <v>927.27181594907529</v>
      </c>
      <c r="M82" s="290">
        <f t="shared" si="24"/>
        <v>961.74156124635022</v>
      </c>
      <c r="N82" s="290">
        <f t="shared" si="24"/>
        <v>901.10989098803134</v>
      </c>
      <c r="O82" s="290">
        <f t="shared" si="24"/>
        <v>826.35903205312491</v>
      </c>
      <c r="P82" s="290">
        <f t="shared" si="24"/>
        <v>862.94890275318983</v>
      </c>
      <c r="Q82" s="290">
        <f t="shared" si="24"/>
        <v>965.49516949199096</v>
      </c>
      <c r="R82" s="290">
        <f t="shared" si="24"/>
        <v>967.35435563953513</v>
      </c>
      <c r="S82" s="290">
        <f t="shared" si="24"/>
        <v>957.39047889519702</v>
      </c>
      <c r="T82" s="290">
        <f t="shared" si="24"/>
        <v>917.62990868261943</v>
      </c>
      <c r="U82" s="290">
        <f t="shared" si="24"/>
        <v>893.47963725975023</v>
      </c>
      <c r="V82" s="290">
        <f t="shared" si="24"/>
        <v>955.26016322508326</v>
      </c>
      <c r="W82" s="290">
        <f t="shared" si="24"/>
        <v>958.45557928370715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363.89929627000339</v>
      </c>
      <c r="C83" s="291">
        <f t="shared" si="25"/>
        <v>292.39375265556947</v>
      </c>
      <c r="D83" s="291">
        <f t="shared" si="25"/>
        <v>493.00289038564813</v>
      </c>
      <c r="E83" s="291">
        <f t="shared" si="25"/>
        <v>325.40531529169272</v>
      </c>
      <c r="F83" s="291">
        <f t="shared" si="25"/>
        <v>426.43570558852548</v>
      </c>
      <c r="G83" s="291">
        <f t="shared" si="25"/>
        <v>553.35311456577688</v>
      </c>
      <c r="H83" s="291">
        <f t="shared" si="25"/>
        <v>515.41737290198728</v>
      </c>
      <c r="I83" s="291">
        <f t="shared" si="25"/>
        <v>494.15906493446386</v>
      </c>
      <c r="J83" s="291">
        <f t="shared" si="25"/>
        <v>578.91647130108345</v>
      </c>
      <c r="K83" s="291">
        <f t="shared" si="25"/>
        <v>777.9895702856993</v>
      </c>
      <c r="L83" s="291">
        <f t="shared" si="25"/>
        <v>797.1707295225674</v>
      </c>
      <c r="M83" s="291">
        <f t="shared" si="25"/>
        <v>703.86458699590935</v>
      </c>
      <c r="N83" s="291">
        <f t="shared" si="25"/>
        <v>820.52282756633781</v>
      </c>
      <c r="O83" s="291">
        <f t="shared" si="25"/>
        <v>734.5413618249994</v>
      </c>
      <c r="P83" s="291">
        <f t="shared" si="25"/>
        <v>732.19906900270723</v>
      </c>
      <c r="Q83" s="291">
        <f t="shared" si="25"/>
        <v>827.20164258558827</v>
      </c>
      <c r="R83" s="291">
        <f t="shared" si="25"/>
        <v>645.71073644403577</v>
      </c>
      <c r="S83" s="291">
        <f t="shared" si="25"/>
        <v>808.32792905611996</v>
      </c>
      <c r="T83" s="291">
        <f t="shared" si="25"/>
        <v>581.24773021564351</v>
      </c>
      <c r="U83" s="291">
        <f t="shared" si="25"/>
        <v>539.43251663328351</v>
      </c>
      <c r="V83" s="291">
        <f t="shared" si="25"/>
        <v>610.1248214478162</v>
      </c>
      <c r="W83" s="291">
        <f t="shared" si="25"/>
        <v>689.46774626637114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0.32005601734994676</v>
      </c>
      <c r="C86" s="293">
        <f t="shared" si="27"/>
        <v>0.31862317530110834</v>
      </c>
      <c r="D86" s="293">
        <f t="shared" si="27"/>
        <v>0.27886569651784371</v>
      </c>
      <c r="E86" s="293">
        <f t="shared" si="27"/>
        <v>0.32224879029493314</v>
      </c>
      <c r="F86" s="293">
        <f t="shared" si="27"/>
        <v>0.31214046057366857</v>
      </c>
      <c r="G86" s="293">
        <f t="shared" si="27"/>
        <v>0.32527275130131911</v>
      </c>
      <c r="H86" s="293">
        <f t="shared" si="27"/>
        <v>0.31064554915100001</v>
      </c>
      <c r="I86" s="293">
        <f t="shared" si="27"/>
        <v>0.28203871744150294</v>
      </c>
      <c r="J86" s="293">
        <f t="shared" si="27"/>
        <v>0.25172330199077553</v>
      </c>
      <c r="K86" s="293">
        <f t="shared" si="27"/>
        <v>0.23280135718896325</v>
      </c>
      <c r="L86" s="293">
        <f t="shared" si="27"/>
        <v>0.23125634732450773</v>
      </c>
      <c r="M86" s="293">
        <f t="shared" si="27"/>
        <v>0.21157133267557457</v>
      </c>
      <c r="N86" s="293">
        <f t="shared" si="27"/>
        <v>0.19615128518821282</v>
      </c>
      <c r="O86" s="293">
        <f t="shared" si="27"/>
        <v>0.21374038586955454</v>
      </c>
      <c r="P86" s="293">
        <f t="shared" si="27"/>
        <v>0.19450045626218204</v>
      </c>
      <c r="Q86" s="293">
        <f t="shared" si="27"/>
        <v>0.20146778545515312</v>
      </c>
      <c r="R86" s="293">
        <f t="shared" si="27"/>
        <v>0.18529993194453037</v>
      </c>
      <c r="S86" s="293">
        <f t="shared" si="27"/>
        <v>0.21585027025382228</v>
      </c>
      <c r="T86" s="293">
        <f t="shared" si="27"/>
        <v>0.20326518762935031</v>
      </c>
      <c r="U86" s="293">
        <f t="shared" si="27"/>
        <v>0.19803184060601745</v>
      </c>
      <c r="V86" s="293">
        <f t="shared" si="27"/>
        <v>0.19949506541307749</v>
      </c>
      <c r="W86" s="293">
        <f t="shared" si="27"/>
        <v>0.19929185349433823</v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0.32005601734994676</v>
      </c>
      <c r="C88" s="293">
        <f t="shared" si="29"/>
        <v>0.31862317530110834</v>
      </c>
      <c r="D88" s="293">
        <f t="shared" si="29"/>
        <v>0.27886569651784371</v>
      </c>
      <c r="E88" s="293">
        <f t="shared" si="29"/>
        <v>0.32224879029493314</v>
      </c>
      <c r="F88" s="293">
        <f t="shared" si="29"/>
        <v>0.31214046057366857</v>
      </c>
      <c r="G88" s="293">
        <f t="shared" si="29"/>
        <v>0.32527275130131911</v>
      </c>
      <c r="H88" s="293">
        <f t="shared" si="29"/>
        <v>0.31064554915100001</v>
      </c>
      <c r="I88" s="293">
        <f t="shared" si="29"/>
        <v>0.28203871744150294</v>
      </c>
      <c r="J88" s="293">
        <f t="shared" si="29"/>
        <v>0.25172330199077553</v>
      </c>
      <c r="K88" s="293">
        <f t="shared" si="29"/>
        <v>0.23280135718896325</v>
      </c>
      <c r="L88" s="293">
        <f t="shared" si="29"/>
        <v>0.23125634732450773</v>
      </c>
      <c r="M88" s="293">
        <f t="shared" si="29"/>
        <v>0.21157133267557457</v>
      </c>
      <c r="N88" s="293">
        <f t="shared" si="29"/>
        <v>0.19615128518821282</v>
      </c>
      <c r="O88" s="293">
        <f t="shared" si="29"/>
        <v>0.21374038586955454</v>
      </c>
      <c r="P88" s="293">
        <f t="shared" si="29"/>
        <v>0.19450045626218204</v>
      </c>
      <c r="Q88" s="293">
        <f t="shared" si="29"/>
        <v>0.20146778545515312</v>
      </c>
      <c r="R88" s="293">
        <f t="shared" si="29"/>
        <v>0.18529993194453037</v>
      </c>
      <c r="S88" s="293">
        <f t="shared" si="29"/>
        <v>0.21585027025382228</v>
      </c>
      <c r="T88" s="293">
        <f t="shared" si="29"/>
        <v>0.20326518762935031</v>
      </c>
      <c r="U88" s="293">
        <f t="shared" si="29"/>
        <v>0.19803184060601745</v>
      </c>
      <c r="V88" s="293">
        <f t="shared" si="29"/>
        <v>0.19949506541307749</v>
      </c>
      <c r="W88" s="293">
        <f t="shared" si="29"/>
        <v>0.19929185349433823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0.75013129066393747</v>
      </c>
      <c r="C89" s="255">
        <f t="shared" si="30"/>
        <v>0.71143531626016443</v>
      </c>
      <c r="D89" s="255">
        <f t="shared" si="30"/>
        <v>0.56880529506999478</v>
      </c>
      <c r="E89" s="255">
        <f t="shared" si="30"/>
        <v>0.61387880042178367</v>
      </c>
      <c r="F89" s="255">
        <f t="shared" si="30"/>
        <v>0.59462259369443315</v>
      </c>
      <c r="G89" s="255">
        <f t="shared" si="30"/>
        <v>0.59772756512388947</v>
      </c>
      <c r="H89" s="255">
        <f t="shared" si="30"/>
        <v>0.55183196770907605</v>
      </c>
      <c r="I89" s="255">
        <f t="shared" si="30"/>
        <v>0.44657456053936706</v>
      </c>
      <c r="J89" s="255">
        <f t="shared" si="30"/>
        <v>0.3985737276917109</v>
      </c>
      <c r="K89" s="255">
        <f t="shared" si="30"/>
        <v>0.36861309228295003</v>
      </c>
      <c r="L89" s="255">
        <f t="shared" si="30"/>
        <v>0.36616675403723953</v>
      </c>
      <c r="M89" s="255">
        <f t="shared" si="30"/>
        <v>0.33499788883389514</v>
      </c>
      <c r="N89" s="255">
        <f t="shared" si="30"/>
        <v>0.30522908363699364</v>
      </c>
      <c r="O89" s="255">
        <f t="shared" si="30"/>
        <v>0.36092991888738896</v>
      </c>
      <c r="P89" s="255">
        <f t="shared" si="30"/>
        <v>0.31567992202526424</v>
      </c>
      <c r="Q89" s="255">
        <f t="shared" si="30"/>
        <v>0.32698810082663771</v>
      </c>
      <c r="R89" s="255">
        <f t="shared" si="30"/>
        <v>0.33257599935292503</v>
      </c>
      <c r="S89" s="255">
        <f t="shared" si="30"/>
        <v>0.38170023367114336</v>
      </c>
      <c r="T89" s="255">
        <f t="shared" si="30"/>
        <v>0.35299039509145103</v>
      </c>
      <c r="U89" s="255">
        <f t="shared" si="30"/>
        <v>0.34390216284193531</v>
      </c>
      <c r="V89" s="255">
        <f t="shared" si="30"/>
        <v>0.38021868462475977</v>
      </c>
      <c r="W89" s="255">
        <f t="shared" si="30"/>
        <v>0.37244379119938742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0.12028526098759977</v>
      </c>
      <c r="C92" s="293">
        <f>IF(SUM(NFM_ued!C$34,NFM_ued!C$72)=0,"",SUM(NFM_ued!C$34,NFM_ued!C$72)/C$12)</f>
        <v>0.12006623628743145</v>
      </c>
      <c r="D92" s="293">
        <f>IF(SUM(NFM_ued!D$34,NFM_ued!D$72)=0,"",SUM(NFM_ued!D$34,NFM_ued!D$72)/D$12)</f>
        <v>0.10184797571168799</v>
      </c>
      <c r="E92" s="293">
        <f>IF(SUM(NFM_ued!E$34,NFM_ued!E$72)=0,"",SUM(NFM_ued!E$34,NFM_ued!E$72)/E$12)</f>
        <v>0.12072564403306293</v>
      </c>
      <c r="F92" s="293">
        <f>IF(SUM(NFM_ued!F$34,NFM_ued!F$72)=0,"",SUM(NFM_ued!F$34,NFM_ued!F$72)/F$12)</f>
        <v>0.11740208218738792</v>
      </c>
      <c r="G92" s="293">
        <f>IF(SUM(NFM_ued!G$34,NFM_ued!G$72)=0,"",SUM(NFM_ued!G$34,NFM_ued!G$72)/G$12)</f>
        <v>0.1227148600661086</v>
      </c>
      <c r="H92" s="293">
        <f>IF(SUM(NFM_ued!H$34,NFM_ued!H$72)=0,"",SUM(NFM_ued!H$34,NFM_ued!H$72)/H$12)</f>
        <v>0.1171605489946503</v>
      </c>
      <c r="I92" s="293">
        <f>IF(SUM(NFM_ued!I$34,NFM_ued!I$72)=0,"",SUM(NFM_ued!I$34,NFM_ued!I$72)/I$12)</f>
        <v>0.10592009777001236</v>
      </c>
      <c r="J92" s="293">
        <f>IF(SUM(NFM_ued!J$34,NFM_ued!J$72)=0,"",SUM(NFM_ued!J$34,NFM_ued!J$72)/J$12)</f>
        <v>9.6305951243597379E-2</v>
      </c>
      <c r="K92" s="293">
        <f>IF(SUM(NFM_ued!K$34,NFM_ued!K$72)=0,"",SUM(NFM_ued!K$34,NFM_ued!K$72)/K$12)</f>
        <v>8.886456586380817E-2</v>
      </c>
      <c r="L92" s="293">
        <f>IF(SUM(NFM_ued!L$34,NFM_ued!L$72)=0,"",SUM(NFM_ued!L$34,NFM_ued!L$72)/L$12)</f>
        <v>8.6812365888717505E-2</v>
      </c>
      <c r="M92" s="293">
        <f>IF(SUM(NFM_ued!M$34,NFM_ued!M$72)=0,"",SUM(NFM_ued!M$34,NFM_ued!M$72)/M$12)</f>
        <v>8.0223327782584189E-2</v>
      </c>
      <c r="N92" s="293">
        <f>IF(SUM(NFM_ued!N$34,NFM_ued!N$72)=0,"",SUM(NFM_ued!N$34,NFM_ued!N$72)/N$12)</f>
        <v>7.6449759334345391E-2</v>
      </c>
      <c r="O92" s="293">
        <f>IF(SUM(NFM_ued!O$34,NFM_ued!O$72)=0,"",SUM(NFM_ued!O$34,NFM_ued!O$72)/O$12)</f>
        <v>8.486719901529452E-2</v>
      </c>
      <c r="P92" s="293">
        <f>IF(SUM(NFM_ued!P$34,NFM_ued!P$72)=0,"",SUM(NFM_ued!P$34,NFM_ued!P$72)/P$12)</f>
        <v>7.8074729815430011E-2</v>
      </c>
      <c r="Q92" s="293">
        <f>IF(SUM(NFM_ued!Q$34,NFM_ued!Q$72)=0,"",SUM(NFM_ued!Q$34,NFM_ued!Q$72)/Q$12)</f>
        <v>8.0492911731568043E-2</v>
      </c>
      <c r="R92" s="293">
        <f>IF(SUM(NFM_ued!R$34,NFM_ued!R$72)=0,"",SUM(NFM_ued!R$34,NFM_ued!R$72)/R$12)</f>
        <v>7.8262714397624791E-2</v>
      </c>
      <c r="S92" s="293">
        <f>IF(SUM(NFM_ued!S$34,NFM_ued!S$72)=0,"",SUM(NFM_ued!S$34,NFM_ued!S$72)/S$12)</f>
        <v>9.029306911830659E-2</v>
      </c>
      <c r="T92" s="293">
        <f>IF(SUM(NFM_ued!T$34,NFM_ued!T$72)=0,"",SUM(NFM_ued!T$34,NFM_ued!T$72)/T$12)</f>
        <v>8.5481945375029525E-2</v>
      </c>
      <c r="U92" s="293">
        <f>IF(SUM(NFM_ued!U$34,NFM_ued!U$72)=0,"",SUM(NFM_ued!U$34,NFM_ued!U$72)/U$12)</f>
        <v>8.3309519923857878E-2</v>
      </c>
      <c r="V92" s="293">
        <f>IF(SUM(NFM_ued!V$34,NFM_ued!V$72)=0,"",SUM(NFM_ued!V$34,NFM_ued!V$72)/V$12)</f>
        <v>8.6695111412232281E-2</v>
      </c>
      <c r="W92" s="293">
        <f>IF(SUM(NFM_ued!W$34,NFM_ued!W$72)=0,"",SUM(NFM_ued!W$34,NFM_ued!W$72)/W$12)</f>
        <v>8.6290071286709971E-2</v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0.12028526098759977</v>
      </c>
      <c r="C94" s="293">
        <f>IF(NFM_ued!C$72=0,"",NFM_ued!C$72/C$14)</f>
        <v>0.12006623628743145</v>
      </c>
      <c r="D94" s="293">
        <f>IF(NFM_ued!D$72=0,"",NFM_ued!D$72/D$14)</f>
        <v>0.10184797571168799</v>
      </c>
      <c r="E94" s="293">
        <f>IF(NFM_ued!E$72=0,"",NFM_ued!E$72/E$14)</f>
        <v>0.12072564403306293</v>
      </c>
      <c r="F94" s="293">
        <f>IF(NFM_ued!F$72=0,"",NFM_ued!F$72/F$14)</f>
        <v>0.11740208218738792</v>
      </c>
      <c r="G94" s="293">
        <f>IF(NFM_ued!G$72=0,"",NFM_ued!G$72/G$14)</f>
        <v>0.1227148600661086</v>
      </c>
      <c r="H94" s="293">
        <f>IF(NFM_ued!H$72=0,"",NFM_ued!H$72/H$14)</f>
        <v>0.1171605489946503</v>
      </c>
      <c r="I94" s="293">
        <f>IF(NFM_ued!I$72=0,"",NFM_ued!I$72/I$14)</f>
        <v>0.10592009777001236</v>
      </c>
      <c r="J94" s="293">
        <f>IF(NFM_ued!J$72=0,"",NFM_ued!J$72/J$14)</f>
        <v>9.6305951243597379E-2</v>
      </c>
      <c r="K94" s="293">
        <f>IF(NFM_ued!K$72=0,"",NFM_ued!K$72/K$14)</f>
        <v>8.886456586380817E-2</v>
      </c>
      <c r="L94" s="293">
        <f>IF(NFM_ued!L$72=0,"",NFM_ued!L$72/L$14)</f>
        <v>8.6812365888717505E-2</v>
      </c>
      <c r="M94" s="293">
        <f>IF(NFM_ued!M$72=0,"",NFM_ued!M$72/M$14)</f>
        <v>8.0223327782584189E-2</v>
      </c>
      <c r="N94" s="293">
        <f>IF(NFM_ued!N$72=0,"",NFM_ued!N$72/N$14)</f>
        <v>7.6449759334345391E-2</v>
      </c>
      <c r="O94" s="293">
        <f>IF(NFM_ued!O$72=0,"",NFM_ued!O$72/O$14)</f>
        <v>8.486719901529452E-2</v>
      </c>
      <c r="P94" s="293">
        <f>IF(NFM_ued!P$72=0,"",NFM_ued!P$72/P$14)</f>
        <v>7.8074729815430011E-2</v>
      </c>
      <c r="Q94" s="293">
        <f>IF(NFM_ued!Q$72=0,"",NFM_ued!Q$72/Q$14)</f>
        <v>8.0492911731568043E-2</v>
      </c>
      <c r="R94" s="293">
        <f>IF(NFM_ued!R$72=0,"",NFM_ued!R$72/R$14)</f>
        <v>7.8262714397624791E-2</v>
      </c>
      <c r="S94" s="293">
        <f>IF(NFM_ued!S$72=0,"",NFM_ued!S$72/S$14)</f>
        <v>9.029306911830659E-2</v>
      </c>
      <c r="T94" s="293">
        <f>IF(NFM_ued!T$72=0,"",NFM_ued!T$72/T$14)</f>
        <v>8.5481945375029525E-2</v>
      </c>
      <c r="U94" s="293">
        <f>IF(NFM_ued!U$72=0,"",NFM_ued!U$72/U$14)</f>
        <v>8.3309519923857878E-2</v>
      </c>
      <c r="V94" s="293">
        <f>IF(NFM_ued!V$72=0,"",NFM_ued!V$72/V$14)</f>
        <v>8.6695111412232281E-2</v>
      </c>
      <c r="W94" s="293">
        <f>IF(NFM_ued!W$72=0,"",NFM_ued!W$72/W$14)</f>
        <v>8.6290071286709971E-2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0.24934918774402351</v>
      </c>
      <c r="C95" s="255">
        <f>IF(NFM_ued!C$115=0,"",NFM_ued!C$115/C$15)</f>
        <v>0.23878084048836332</v>
      </c>
      <c r="D95" s="255">
        <f>IF(NFM_ued!D$115=0,"",NFM_ued!D$115/D$15)</f>
        <v>0.1845233401768043</v>
      </c>
      <c r="E95" s="255">
        <f>IF(NFM_ued!E$115=0,"",NFM_ued!E$115/E$15)</f>
        <v>0.20596013829127002</v>
      </c>
      <c r="F95" s="255">
        <f>IF(NFM_ued!F$115=0,"",NFM_ued!F$115/F$15)</f>
        <v>0.20280262127257162</v>
      </c>
      <c r="G95" s="255">
        <f>IF(NFM_ued!G$115=0,"",NFM_ued!G$115/G$15)</f>
        <v>0.20562768299135642</v>
      </c>
      <c r="H95" s="255">
        <f>IF(NFM_ued!H$115=0,"",NFM_ued!H$115/H$15)</f>
        <v>0.1892289543236049</v>
      </c>
      <c r="I95" s="255">
        <f>IF(NFM_ued!I$115=0,"",NFM_ued!I$115/I$15)</f>
        <v>0.155472863898829</v>
      </c>
      <c r="J95" s="255">
        <f>IF(NFM_ued!J$115=0,"",NFM_ued!J$115/J$15)</f>
        <v>0.14053771670471166</v>
      </c>
      <c r="K95" s="255">
        <f>IF(NFM_ued!K$115=0,"",NFM_ued!K$115/K$15)</f>
        <v>0.12987308805943684</v>
      </c>
      <c r="L95" s="255">
        <f>IF(NFM_ued!L$115=0,"",NFM_ued!L$115/L$15)</f>
        <v>0.12679513160376246</v>
      </c>
      <c r="M95" s="255">
        <f>IF(NFM_ued!M$115=0,"",NFM_ued!M$115/M$15)</f>
        <v>0.11726859551148619</v>
      </c>
      <c r="N95" s="255">
        <f>IF(NFM_ued!N$115=0,"",NFM_ued!N$115/N$15)</f>
        <v>0.11080649159369603</v>
      </c>
      <c r="O95" s="255">
        <f>IF(NFM_ued!O$115=0,"",NFM_ued!O$115/O$15)</f>
        <v>0.13020442207353963</v>
      </c>
      <c r="P95" s="255">
        <f>IF(NFM_ued!P$115=0,"",NFM_ued!P$115/P$15)</f>
        <v>0.1169631088201095</v>
      </c>
      <c r="Q95" s="255">
        <f>IF(NFM_ued!Q$115=0,"",NFM_ued!Q$115/Q$15)</f>
        <v>0.12059661879310188</v>
      </c>
      <c r="R95" s="255">
        <f>IF(NFM_ued!R$115=0,"",NFM_ued!R$115/R$15)</f>
        <v>0.12638710079424345</v>
      </c>
      <c r="S95" s="255">
        <f>IF(NFM_ued!S$115=0,"",NFM_ued!S$115/S$15)</f>
        <v>0.1443540231033294</v>
      </c>
      <c r="T95" s="255">
        <f>IF(NFM_ued!T$115=0,"",NFM_ued!T$115/T$15)</f>
        <v>0.13516012376214748</v>
      </c>
      <c r="U95" s="255">
        <f>IF(NFM_ued!U$115=0,"",NFM_ued!U$115/U$15)</f>
        <v>0.13166059489044213</v>
      </c>
      <c r="V95" s="255">
        <f>IF(NFM_ued!V$115=0,"",NFM_ued!V$115/V$15)</f>
        <v>0.14557977900152599</v>
      </c>
      <c r="W95" s="255">
        <f>IF(NFM_ued!W$115=0,"",NFM_ued!W$115/W$15)</f>
        <v>0.14338158695865011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1.8200378029137994</v>
      </c>
      <c r="C96" s="294">
        <f t="shared" si="31"/>
        <v>1.7620425461301852</v>
      </c>
      <c r="D96" s="294">
        <f t="shared" si="31"/>
        <v>2.1832909770266187</v>
      </c>
      <c r="E96" s="294">
        <f t="shared" si="31"/>
        <v>1.8405641839988713</v>
      </c>
      <c r="F96" s="294">
        <f t="shared" si="31"/>
        <v>1.6608945210874126</v>
      </c>
      <c r="G96" s="294">
        <f t="shared" si="31"/>
        <v>1.6138153814604266</v>
      </c>
      <c r="H96" s="294">
        <f t="shared" si="31"/>
        <v>1.7170230654087049</v>
      </c>
      <c r="I96" s="294">
        <f t="shared" si="31"/>
        <v>1.7274084581495328</v>
      </c>
      <c r="J96" s="294">
        <f t="shared" si="31"/>
        <v>1.6351797771264764</v>
      </c>
      <c r="K96" s="294">
        <f t="shared" si="31"/>
        <v>1.6506960486496385</v>
      </c>
      <c r="L96" s="294">
        <f t="shared" si="31"/>
        <v>1.8454589220878423</v>
      </c>
      <c r="M96" s="294">
        <f t="shared" si="31"/>
        <v>1.7118167869494376</v>
      </c>
      <c r="N96" s="294">
        <f t="shared" si="31"/>
        <v>1.4215474439624678</v>
      </c>
      <c r="O96" s="294">
        <f t="shared" si="31"/>
        <v>1.5510720283676955</v>
      </c>
      <c r="P96" s="294">
        <f t="shared" si="31"/>
        <v>1.4428544139116497</v>
      </c>
      <c r="Q96" s="294">
        <f t="shared" si="31"/>
        <v>1.4864505047237402</v>
      </c>
      <c r="R96" s="294">
        <f t="shared" si="31"/>
        <v>1.5382756348387518</v>
      </c>
      <c r="S96" s="294">
        <f t="shared" si="31"/>
        <v>1.668741221506864</v>
      </c>
      <c r="T96" s="294">
        <f t="shared" si="31"/>
        <v>1.6023007170504284</v>
      </c>
      <c r="U96" s="294">
        <f t="shared" si="31"/>
        <v>1.6182665531561622</v>
      </c>
      <c r="V96" s="294">
        <f t="shared" si="31"/>
        <v>1.6137744173644113</v>
      </c>
      <c r="W96" s="294">
        <f t="shared" si="31"/>
        <v>1.6471289402089802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1.5832509906070722</v>
      </c>
      <c r="C98" s="295">
        <f t="shared" si="33"/>
        <v>1.5387562111641715</v>
      </c>
      <c r="D98" s="295">
        <f t="shared" si="33"/>
        <v>1.8704443630810068</v>
      </c>
      <c r="E98" s="295">
        <f t="shared" si="33"/>
        <v>1.6187605247815775</v>
      </c>
      <c r="F98" s="295">
        <f t="shared" si="33"/>
        <v>1.5723572616120745</v>
      </c>
      <c r="G98" s="295">
        <f t="shared" si="33"/>
        <v>1.5406625611660183</v>
      </c>
      <c r="H98" s="295">
        <f t="shared" si="33"/>
        <v>1.5515921788454605</v>
      </c>
      <c r="I98" s="295">
        <f t="shared" si="33"/>
        <v>1.5961379161138785</v>
      </c>
      <c r="J98" s="295">
        <f t="shared" si="33"/>
        <v>1.3986482956703727</v>
      </c>
      <c r="K98" s="295">
        <f t="shared" si="33"/>
        <v>1.4273088456632965</v>
      </c>
      <c r="L98" s="295">
        <f t="shared" si="33"/>
        <v>1.605807990215403</v>
      </c>
      <c r="M98" s="295">
        <f t="shared" si="33"/>
        <v>1.5028029562928429</v>
      </c>
      <c r="N98" s="295">
        <f t="shared" si="33"/>
        <v>1.1957739460461827</v>
      </c>
      <c r="O98" s="295">
        <f t="shared" si="33"/>
        <v>1.3841249840244005</v>
      </c>
      <c r="P98" s="295">
        <f t="shared" si="33"/>
        <v>1.266991111149381</v>
      </c>
      <c r="Q98" s="295">
        <f t="shared" si="33"/>
        <v>1.3203673258873716</v>
      </c>
      <c r="R98" s="295">
        <f t="shared" si="33"/>
        <v>1.3979604829202714</v>
      </c>
      <c r="S98" s="295">
        <f t="shared" si="33"/>
        <v>1.5139683011443936</v>
      </c>
      <c r="T98" s="295">
        <f t="shared" si="33"/>
        <v>1.4586069878734429</v>
      </c>
      <c r="U98" s="295">
        <f t="shared" si="33"/>
        <v>1.4599215511142878</v>
      </c>
      <c r="V98" s="295">
        <f t="shared" si="33"/>
        <v>1.4547616411916553</v>
      </c>
      <c r="W98" s="295">
        <f t="shared" si="33"/>
        <v>1.5015227900956707</v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1.5832509906070722</v>
      </c>
      <c r="C100" s="295">
        <f t="shared" si="35"/>
        <v>1.5387562111641715</v>
      </c>
      <c r="D100" s="295">
        <f t="shared" si="35"/>
        <v>1.8704443630810068</v>
      </c>
      <c r="E100" s="295">
        <f t="shared" si="35"/>
        <v>1.6187605247815775</v>
      </c>
      <c r="F100" s="295">
        <f t="shared" si="35"/>
        <v>1.5723572616120745</v>
      </c>
      <c r="G100" s="295">
        <f t="shared" si="35"/>
        <v>1.5406625611660183</v>
      </c>
      <c r="H100" s="295">
        <f t="shared" si="35"/>
        <v>1.5515921788454605</v>
      </c>
      <c r="I100" s="295">
        <f t="shared" si="35"/>
        <v>1.5961379161138785</v>
      </c>
      <c r="J100" s="295">
        <f t="shared" si="35"/>
        <v>1.3986482956703727</v>
      </c>
      <c r="K100" s="295">
        <f t="shared" si="35"/>
        <v>1.4273088456632965</v>
      </c>
      <c r="L100" s="295">
        <f t="shared" si="35"/>
        <v>1.605807990215403</v>
      </c>
      <c r="M100" s="295">
        <f t="shared" si="35"/>
        <v>1.5028029562928429</v>
      </c>
      <c r="N100" s="295">
        <f t="shared" si="35"/>
        <v>1.1957739460461827</v>
      </c>
      <c r="O100" s="295">
        <f t="shared" si="35"/>
        <v>1.3841249840244005</v>
      </c>
      <c r="P100" s="295">
        <f t="shared" si="35"/>
        <v>1.266991111149381</v>
      </c>
      <c r="Q100" s="295">
        <f t="shared" si="35"/>
        <v>1.3203673258873716</v>
      </c>
      <c r="R100" s="295">
        <f t="shared" si="35"/>
        <v>1.3979604829202714</v>
      </c>
      <c r="S100" s="295">
        <f t="shared" si="35"/>
        <v>1.5139683011443936</v>
      </c>
      <c r="T100" s="295">
        <f t="shared" si="35"/>
        <v>1.4586069878734429</v>
      </c>
      <c r="U100" s="295">
        <f t="shared" si="35"/>
        <v>1.4599215511142878</v>
      </c>
      <c r="V100" s="295">
        <f t="shared" si="35"/>
        <v>1.4547616411916553</v>
      </c>
      <c r="W100" s="295">
        <f t="shared" si="35"/>
        <v>1.5015227900956707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1.8632587825576656</v>
      </c>
      <c r="C101" s="258">
        <f t="shared" si="36"/>
        <v>1.7801068437570373</v>
      </c>
      <c r="D101" s="258">
        <f t="shared" si="36"/>
        <v>2.2091121803734435</v>
      </c>
      <c r="E101" s="258">
        <f t="shared" si="36"/>
        <v>1.8579314943126752</v>
      </c>
      <c r="F101" s="258">
        <f t="shared" si="36"/>
        <v>1.6698958073153467</v>
      </c>
      <c r="G101" s="258">
        <f t="shared" si="36"/>
        <v>1.6227221861622769</v>
      </c>
      <c r="H101" s="258">
        <f t="shared" si="36"/>
        <v>1.7427132287868281</v>
      </c>
      <c r="I101" s="258">
        <f t="shared" si="36"/>
        <v>1.7508169991542997</v>
      </c>
      <c r="J101" s="258">
        <f t="shared" si="36"/>
        <v>1.6843799768247925</v>
      </c>
      <c r="K101" s="258">
        <f t="shared" si="36"/>
        <v>1.6767087364198123</v>
      </c>
      <c r="L101" s="258">
        <f t="shared" si="36"/>
        <v>1.8857211014148239</v>
      </c>
      <c r="M101" s="258">
        <f t="shared" si="36"/>
        <v>1.7532209225401616</v>
      </c>
      <c r="N101" s="258">
        <f t="shared" si="36"/>
        <v>1.4781680264203805</v>
      </c>
      <c r="O101" s="258">
        <f t="shared" si="36"/>
        <v>1.5887348741609451</v>
      </c>
      <c r="P101" s="258">
        <f t="shared" si="36"/>
        <v>1.4822562259606595</v>
      </c>
      <c r="Q101" s="258">
        <f t="shared" si="36"/>
        <v>1.5228341979604749</v>
      </c>
      <c r="R101" s="258">
        <f t="shared" si="36"/>
        <v>1.5670017936576011</v>
      </c>
      <c r="S101" s="258">
        <f t="shared" si="36"/>
        <v>1.6928588343693376</v>
      </c>
      <c r="T101" s="258">
        <f t="shared" si="36"/>
        <v>1.6265723698027019</v>
      </c>
      <c r="U101" s="258">
        <f t="shared" si="36"/>
        <v>1.6450129875804833</v>
      </c>
      <c r="V101" s="258">
        <f t="shared" si="36"/>
        <v>1.6496718468464671</v>
      </c>
      <c r="W101" s="258">
        <f t="shared" si="36"/>
        <v>1.6740567195940026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CZ: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12.80224069399787</v>
      </c>
      <c r="C72" s="225">
        <v>6.372463506022167</v>
      </c>
      <c r="D72" s="225">
        <v>5.5773139303568744</v>
      </c>
      <c r="E72" s="225">
        <v>6.4449758058986628</v>
      </c>
      <c r="F72" s="225">
        <v>7.8035115143417144</v>
      </c>
      <c r="G72" s="225">
        <v>9.7581825390395736</v>
      </c>
      <c r="H72" s="225">
        <v>12.425821966040001</v>
      </c>
      <c r="I72" s="225">
        <v>13.53785843719214</v>
      </c>
      <c r="J72" s="225">
        <v>11.938481043516511</v>
      </c>
      <c r="K72" s="225">
        <v>6.2239442844469322</v>
      </c>
      <c r="L72" s="225">
        <v>9.2275907709425073</v>
      </c>
      <c r="M72" s="225">
        <v>10.617707330323711</v>
      </c>
      <c r="N72" s="225">
        <v>12.55368225204562</v>
      </c>
      <c r="O72" s="225">
        <v>13.679384695651491</v>
      </c>
      <c r="P72" s="225">
        <v>12.448029200779651</v>
      </c>
      <c r="Q72" s="225">
        <v>12.8939382691298</v>
      </c>
      <c r="R72" s="225">
        <v>14.6386946236179</v>
      </c>
      <c r="S72" s="225">
        <v>13.382716755736981</v>
      </c>
      <c r="T72" s="225">
        <v>13.41550238353712</v>
      </c>
      <c r="U72" s="225">
        <v>13.070101479997151</v>
      </c>
      <c r="V72" s="225">
        <v>15.09100371823766</v>
      </c>
      <c r="W72" s="225">
        <v>15.137177835651469</v>
      </c>
      <c r="DA72" s="89" t="s">
        <v>549</v>
      </c>
    </row>
    <row r="73" spans="1:105" ht="12" customHeight="1" x14ac:dyDescent="0.25">
      <c r="A73" s="55" t="s">
        <v>92</v>
      </c>
      <c r="B73" s="261">
        <v>2.1977143082571982E-2</v>
      </c>
      <c r="C73" s="261">
        <v>1.093937737989148E-2</v>
      </c>
      <c r="D73" s="261">
        <v>9.5743728924399286E-3</v>
      </c>
      <c r="E73" s="261">
        <v>1.106385661979469E-2</v>
      </c>
      <c r="F73" s="261">
        <v>1.339600568346434E-2</v>
      </c>
      <c r="G73" s="261">
        <v>1.6751518661033579E-2</v>
      </c>
      <c r="H73" s="261">
        <v>2.1330958681157551E-2</v>
      </c>
      <c r="I73" s="261">
        <v>2.323995142845493E-2</v>
      </c>
      <c r="J73" s="261">
        <v>2.0494358164077249E-2</v>
      </c>
      <c r="K73" s="261">
        <v>1.0684419809610079E-2</v>
      </c>
      <c r="L73" s="261">
        <v>1.5840670982933451E-2</v>
      </c>
      <c r="M73" s="261">
        <v>1.8227033750068979E-2</v>
      </c>
      <c r="N73" s="261">
        <v>2.1550451804711698E-2</v>
      </c>
      <c r="O73" s="261">
        <v>2.3482904432751459E-2</v>
      </c>
      <c r="P73" s="261">
        <v>2.136908103670444E-2</v>
      </c>
      <c r="Q73" s="261">
        <v>2.2134556990128649E-2</v>
      </c>
      <c r="R73" s="261">
        <v>2.51297170534521E-2</v>
      </c>
      <c r="S73" s="261">
        <v>2.297362532148961E-2</v>
      </c>
      <c r="T73" s="261">
        <v>2.3029907221682879E-2</v>
      </c>
      <c r="U73" s="261">
        <v>2.243696999609093E-2</v>
      </c>
      <c r="V73" s="261">
        <v>2.5906179699965271E-2</v>
      </c>
      <c r="W73" s="261">
        <v>2.598544513556833E-2</v>
      </c>
      <c r="DA73" s="67" t="s">
        <v>550</v>
      </c>
    </row>
    <row r="74" spans="1:105" ht="12" customHeight="1" x14ac:dyDescent="0.25">
      <c r="A74" s="202" t="s">
        <v>93</v>
      </c>
      <c r="B74" s="226">
        <v>1.14318244915613E-2</v>
      </c>
      <c r="C74" s="226">
        <v>5.6903229771046197E-3</v>
      </c>
      <c r="D74" s="226">
        <v>4.980290209328074E-3</v>
      </c>
      <c r="E74" s="226">
        <v>5.7550731959146728E-3</v>
      </c>
      <c r="F74" s="226">
        <v>6.9681844125938173E-3</v>
      </c>
      <c r="G74" s="226">
        <v>8.7136176244814612E-3</v>
      </c>
      <c r="H74" s="226">
        <v>1.109569951669994E-2</v>
      </c>
      <c r="I74" s="226">
        <v>1.2088698013400489E-2</v>
      </c>
      <c r="J74" s="226">
        <v>1.0660526016446591E-2</v>
      </c>
      <c r="K74" s="226">
        <v>5.5577019996963569E-3</v>
      </c>
      <c r="L74" s="226">
        <v>8.239823066405156E-3</v>
      </c>
      <c r="M74" s="226">
        <v>9.4811345610153665E-3</v>
      </c>
      <c r="N74" s="226">
        <v>1.1209872994851671E-2</v>
      </c>
      <c r="O74" s="226">
        <v>1.2215074589936399E-2</v>
      </c>
      <c r="P74" s="226">
        <v>1.111552957723962E-2</v>
      </c>
      <c r="Q74" s="226">
        <v>1.151370629744288E-2</v>
      </c>
      <c r="R74" s="226">
        <v>1.307169516066323E-2</v>
      </c>
      <c r="S74" s="226">
        <v>1.1950163477728169E-2</v>
      </c>
      <c r="T74" s="226">
        <v>1.197943956710173E-2</v>
      </c>
      <c r="U74" s="226">
        <v>1.167101211263174E-2</v>
      </c>
      <c r="V74" s="226">
        <v>1.3475586815999949E-2</v>
      </c>
      <c r="W74" s="226">
        <v>1.3516818223770131E-2</v>
      </c>
      <c r="DA74" s="174" t="s">
        <v>551</v>
      </c>
    </row>
    <row r="75" spans="1:105" ht="12" customHeight="1" x14ac:dyDescent="0.25">
      <c r="A75" s="202" t="s">
        <v>94</v>
      </c>
      <c r="B75" s="226">
        <v>0.26758346258549692</v>
      </c>
      <c r="C75" s="226">
        <v>0.13319276608623931</v>
      </c>
      <c r="D75" s="226">
        <v>0.1165731069328767</v>
      </c>
      <c r="E75" s="226">
        <v>0.13470836735926039</v>
      </c>
      <c r="F75" s="226">
        <v>0.16310352861282301</v>
      </c>
      <c r="G75" s="226">
        <v>0.20395869244895301</v>
      </c>
      <c r="H75" s="226">
        <v>0.25971582214881411</v>
      </c>
      <c r="I75" s="226">
        <v>0.28295882909713349</v>
      </c>
      <c r="J75" s="226">
        <v>0.24952976373712329</v>
      </c>
      <c r="K75" s="226">
        <v>0.13008852140748561</v>
      </c>
      <c r="L75" s="226">
        <v>0.1928686351708862</v>
      </c>
      <c r="M75" s="226">
        <v>0.2219238772383415</v>
      </c>
      <c r="N75" s="226">
        <v>0.26238826823489803</v>
      </c>
      <c r="O75" s="226">
        <v>0.2859169117692516</v>
      </c>
      <c r="P75" s="226">
        <v>0.26017998220186672</v>
      </c>
      <c r="Q75" s="226">
        <v>0.26950006103893881</v>
      </c>
      <c r="R75" s="226">
        <v>0.30596773555562529</v>
      </c>
      <c r="S75" s="226">
        <v>0.27971616640840558</v>
      </c>
      <c r="T75" s="226">
        <v>0.28040142862278988</v>
      </c>
      <c r="U75" s="226">
        <v>0.27318210100938628</v>
      </c>
      <c r="V75" s="226">
        <v>0.31542158325282921</v>
      </c>
      <c r="W75" s="226">
        <v>0.31638668229424349</v>
      </c>
      <c r="DA75" s="174" t="s">
        <v>552</v>
      </c>
    </row>
    <row r="76" spans="1:105" ht="12" customHeight="1" x14ac:dyDescent="0.25">
      <c r="A76" s="202" t="s">
        <v>95</v>
      </c>
      <c r="B76" s="226">
        <v>7.3257143608573263E-3</v>
      </c>
      <c r="C76" s="226">
        <v>3.6464591266304951E-3</v>
      </c>
      <c r="D76" s="226">
        <v>3.19145763081331E-3</v>
      </c>
      <c r="E76" s="226">
        <v>3.687952206598229E-3</v>
      </c>
      <c r="F76" s="226">
        <v>4.4653352278214466E-3</v>
      </c>
      <c r="G76" s="226">
        <v>5.5838395536778641E-3</v>
      </c>
      <c r="H76" s="226">
        <v>7.1103195603858544E-3</v>
      </c>
      <c r="I76" s="226">
        <v>7.7466504761516423E-3</v>
      </c>
      <c r="J76" s="226">
        <v>6.8314527213590836E-3</v>
      </c>
      <c r="K76" s="226">
        <v>3.561473269870026E-3</v>
      </c>
      <c r="L76" s="226">
        <v>5.280223660977819E-3</v>
      </c>
      <c r="M76" s="226">
        <v>6.0756779166896589E-3</v>
      </c>
      <c r="N76" s="226">
        <v>7.1834839349039009E-3</v>
      </c>
      <c r="O76" s="226">
        <v>7.8276348109171511E-3</v>
      </c>
      <c r="P76" s="226">
        <v>7.1230270122348144E-3</v>
      </c>
      <c r="Q76" s="226">
        <v>7.3781856633762183E-3</v>
      </c>
      <c r="R76" s="226">
        <v>8.3765723511507011E-3</v>
      </c>
      <c r="S76" s="226">
        <v>7.6578751071632069E-3</v>
      </c>
      <c r="T76" s="226">
        <v>7.6766357405609609E-3</v>
      </c>
      <c r="U76" s="226">
        <v>7.4789899986969794E-3</v>
      </c>
      <c r="V76" s="226">
        <v>8.6353932333217576E-3</v>
      </c>
      <c r="W76" s="226">
        <v>8.6618150451894457E-3</v>
      </c>
      <c r="DA76" s="174" t="s">
        <v>553</v>
      </c>
    </row>
    <row r="77" spans="1:105" ht="12" customHeight="1" x14ac:dyDescent="0.25">
      <c r="A77" s="56" t="s">
        <v>96</v>
      </c>
      <c r="B77" s="262">
        <v>3.5220706023213519E-2</v>
      </c>
      <c r="C77" s="262">
        <v>1.7298483404956849E-2</v>
      </c>
      <c r="D77" s="262">
        <v>1.5026593504980069E-2</v>
      </c>
      <c r="E77" s="262">
        <v>1.8019550260561491E-2</v>
      </c>
      <c r="F77" s="262">
        <v>2.2098136939033331E-2</v>
      </c>
      <c r="G77" s="262">
        <v>2.791436164255608E-2</v>
      </c>
      <c r="H77" s="262">
        <v>3.5887636149048573E-2</v>
      </c>
      <c r="I77" s="262">
        <v>3.8010435183560447E-2</v>
      </c>
      <c r="J77" s="262">
        <v>3.3769803495833431E-2</v>
      </c>
      <c r="K77" s="262">
        <v>1.8069648244978649E-2</v>
      </c>
      <c r="L77" s="262">
        <v>2.740721963055294E-2</v>
      </c>
      <c r="M77" s="262">
        <v>3.3197942984638053E-2</v>
      </c>
      <c r="N77" s="262">
        <v>4.0513674292323033E-2</v>
      </c>
      <c r="O77" s="262">
        <v>4.6446519386334553E-2</v>
      </c>
      <c r="P77" s="262">
        <v>4.3819787570034331E-2</v>
      </c>
      <c r="Q77" s="262">
        <v>4.7151471176107768E-2</v>
      </c>
      <c r="R77" s="262">
        <v>5.6718242012279652E-2</v>
      </c>
      <c r="S77" s="262">
        <v>5.3159278674805681E-2</v>
      </c>
      <c r="T77" s="262">
        <v>5.6943727601829253E-2</v>
      </c>
      <c r="U77" s="262">
        <v>5.9650035787972198E-2</v>
      </c>
      <c r="V77" s="262">
        <v>7.4802076275587256E-2</v>
      </c>
      <c r="W77" s="262">
        <v>7.8400202787675163E-2</v>
      </c>
      <c r="DA77" s="68" t="s">
        <v>554</v>
      </c>
    </row>
    <row r="78" spans="1:105" ht="12" customHeight="1" x14ac:dyDescent="0.25">
      <c r="A78" s="37" t="s">
        <v>160</v>
      </c>
      <c r="B78" s="228">
        <v>4.8733672722143861E-4</v>
      </c>
      <c r="C78" s="228">
        <v>2.2594760660631029E-4</v>
      </c>
      <c r="D78" s="228">
        <v>2.3953082120451341E-4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2.2889498023639539E-2</v>
      </c>
      <c r="C79" s="228">
        <v>1.145843882695175E-2</v>
      </c>
      <c r="D79" s="228">
        <v>1.259335862555918E-2</v>
      </c>
      <c r="E79" s="228">
        <v>1.2093674888952339E-2</v>
      </c>
      <c r="F79" s="228">
        <v>1.451230595855493E-2</v>
      </c>
      <c r="G79" s="228">
        <v>1.7612980929131761E-2</v>
      </c>
      <c r="H79" s="228">
        <v>2.1767507322220051E-2</v>
      </c>
      <c r="I79" s="228">
        <v>2.549556575407546E-2</v>
      </c>
      <c r="J79" s="228">
        <v>1.833188111431883E-2</v>
      </c>
      <c r="K79" s="228">
        <v>9.5859768622690404E-3</v>
      </c>
      <c r="L79" s="228">
        <v>1.6242655848058979E-2</v>
      </c>
      <c r="M79" s="228">
        <v>1.617763045401795E-2</v>
      </c>
      <c r="N79" s="228">
        <v>1.358687676832936E-2</v>
      </c>
      <c r="O79" s="228">
        <v>1.748366452254543E-2</v>
      </c>
      <c r="P79" s="228">
        <v>1.352458814419269E-2</v>
      </c>
      <c r="Q79" s="228">
        <v>1.4297428940539E-2</v>
      </c>
      <c r="R79" s="228">
        <v>1.6611150915647889E-2</v>
      </c>
      <c r="S79" s="228">
        <v>1.6326567860739181E-2</v>
      </c>
      <c r="T79" s="228">
        <v>1.4580508567484151E-2</v>
      </c>
      <c r="U79" s="228">
        <v>1.317701929780575E-2</v>
      </c>
      <c r="V79" s="228">
        <v>1.384686444933554E-2</v>
      </c>
      <c r="W79" s="228">
        <v>1.389971495753708E-2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2.0438103001769249E-4</v>
      </c>
      <c r="C81" s="228">
        <v>1.861824026204405E-4</v>
      </c>
      <c r="D81" s="228">
        <v>3.4705921914995202E-4</v>
      </c>
      <c r="E81" s="228">
        <v>6.148342501576539E-4</v>
      </c>
      <c r="F81" s="228">
        <v>9.8637582568903001E-4</v>
      </c>
      <c r="G81" s="228">
        <v>1.5705826732884021E-3</v>
      </c>
      <c r="H81" s="228">
        <v>2.7767035534504618E-3</v>
      </c>
      <c r="I81" s="228">
        <v>7.0901024541061917E-4</v>
      </c>
      <c r="J81" s="228">
        <v>1.2793707511744991E-3</v>
      </c>
      <c r="K81" s="228">
        <v>1.426542047890976E-3</v>
      </c>
      <c r="L81" s="228">
        <v>3.583214239859724E-3</v>
      </c>
      <c r="M81" s="228">
        <v>6.6156489185296716E-3</v>
      </c>
      <c r="N81" s="228">
        <v>1.003744837392156E-2</v>
      </c>
      <c r="O81" s="228">
        <v>1.476394024261485E-2</v>
      </c>
      <c r="P81" s="228">
        <v>1.578945601620186E-2</v>
      </c>
      <c r="Q81" s="228">
        <v>1.9265515701189839E-2</v>
      </c>
      <c r="R81" s="228">
        <v>2.6778905453602071E-2</v>
      </c>
      <c r="S81" s="228">
        <v>2.6419679559790299E-2</v>
      </c>
      <c r="T81" s="228">
        <v>3.1790825453662158E-2</v>
      </c>
      <c r="U81" s="228">
        <v>3.6893162615578727E-2</v>
      </c>
      <c r="V81" s="228">
        <v>5.0625839270297117E-2</v>
      </c>
      <c r="W81" s="228">
        <v>5.5126628484289418E-2</v>
      </c>
      <c r="DA81" s="69" t="s">
        <v>558</v>
      </c>
    </row>
    <row r="82" spans="1:105" ht="12" customHeight="1" x14ac:dyDescent="0.25">
      <c r="A82" s="37" t="s">
        <v>38</v>
      </c>
      <c r="B82" s="228">
        <v>1.1639490242334859E-2</v>
      </c>
      <c r="C82" s="228">
        <v>5.4279145687783454E-3</v>
      </c>
      <c r="D82" s="228">
        <v>1.8466448390664189E-3</v>
      </c>
      <c r="E82" s="228">
        <v>5.3110411214514971E-3</v>
      </c>
      <c r="F82" s="228">
        <v>6.599455154789372E-3</v>
      </c>
      <c r="G82" s="228">
        <v>8.7307980401359134E-3</v>
      </c>
      <c r="H82" s="228">
        <v>1.134342527337805E-2</v>
      </c>
      <c r="I82" s="228">
        <v>1.1805859184074379E-2</v>
      </c>
      <c r="J82" s="228">
        <v>1.415855163034011E-2</v>
      </c>
      <c r="K82" s="228">
        <v>7.0571293348186334E-3</v>
      </c>
      <c r="L82" s="228">
        <v>7.5813495426342364E-3</v>
      </c>
      <c r="M82" s="228">
        <v>1.040466361209042E-2</v>
      </c>
      <c r="N82" s="228">
        <v>1.6889349150072109E-2</v>
      </c>
      <c r="O82" s="228">
        <v>1.419891462117427E-2</v>
      </c>
      <c r="P82" s="228">
        <v>1.450574340963978E-2</v>
      </c>
      <c r="Q82" s="228">
        <v>1.358852653437894E-2</v>
      </c>
      <c r="R82" s="228">
        <v>1.332818564302969E-2</v>
      </c>
      <c r="S82" s="228">
        <v>1.0413031254276209E-2</v>
      </c>
      <c r="T82" s="228">
        <v>1.057239358068294E-2</v>
      </c>
      <c r="U82" s="228">
        <v>9.5798538745877262E-3</v>
      </c>
      <c r="V82" s="228">
        <v>1.032937255595459E-2</v>
      </c>
      <c r="W82" s="228">
        <v>9.3738593458486709E-3</v>
      </c>
      <c r="DA82" s="69" t="s">
        <v>559</v>
      </c>
    </row>
    <row r="83" spans="1:105" ht="12" customHeight="1" x14ac:dyDescent="0.25">
      <c r="A83" s="57" t="s">
        <v>560</v>
      </c>
      <c r="B83" s="263">
        <v>3.0292002373593241</v>
      </c>
      <c r="C83" s="263">
        <v>1.484071973070308</v>
      </c>
      <c r="D83" s="263">
        <v>1.281124777766389</v>
      </c>
      <c r="E83" s="263">
        <v>1.5276271450348571</v>
      </c>
      <c r="F83" s="263">
        <v>1.863190608551534</v>
      </c>
      <c r="G83" s="263">
        <v>2.3392530995062</v>
      </c>
      <c r="H83" s="263">
        <v>2.9737027749733982</v>
      </c>
      <c r="I83" s="263">
        <v>3.2479961679060341</v>
      </c>
      <c r="J83" s="263">
        <v>2.857302289970574</v>
      </c>
      <c r="K83" s="263">
        <v>1.4960051261520251</v>
      </c>
      <c r="L83" s="263">
        <v>2.204534538900377</v>
      </c>
      <c r="M83" s="263">
        <v>2.56318370809797</v>
      </c>
      <c r="N83" s="263">
        <v>3.032143367343795</v>
      </c>
      <c r="O83" s="263">
        <v>3.310645130038361</v>
      </c>
      <c r="P83" s="263">
        <v>3.0249336924549541</v>
      </c>
      <c r="Q83" s="263">
        <v>3.130083170696722</v>
      </c>
      <c r="R83" s="263">
        <v>3.5576842883892801</v>
      </c>
      <c r="S83" s="263">
        <v>3.2552344865179119</v>
      </c>
      <c r="T83" s="263">
        <v>3.268259550560952</v>
      </c>
      <c r="U83" s="263">
        <v>3.1824412465769911</v>
      </c>
      <c r="V83" s="263">
        <v>3.6742506246919691</v>
      </c>
      <c r="W83" s="263">
        <v>3.6911613824394678</v>
      </c>
      <c r="DA83" s="70" t="s">
        <v>561</v>
      </c>
    </row>
    <row r="84" spans="1:105" ht="12" customHeight="1" x14ac:dyDescent="0.25">
      <c r="A84" s="60" t="s">
        <v>562</v>
      </c>
      <c r="B84" s="264">
        <v>2.0222885579733951</v>
      </c>
      <c r="C84" s="264">
        <v>1.0133336496476359</v>
      </c>
      <c r="D84" s="264">
        <v>1.1199628217398909</v>
      </c>
      <c r="E84" s="264">
        <v>1.061472421184386</v>
      </c>
      <c r="F84" s="264">
        <v>1.2807644054533709</v>
      </c>
      <c r="G84" s="264">
        <v>1.5639829152104521</v>
      </c>
      <c r="H84" s="264">
        <v>1.9549463531856239</v>
      </c>
      <c r="I84" s="264">
        <v>2.2200090212409131</v>
      </c>
      <c r="J84" s="264">
        <v>1.612158455969539</v>
      </c>
      <c r="K84" s="264">
        <v>0.86165829595190691</v>
      </c>
      <c r="L84" s="264">
        <v>1.5030006597675769</v>
      </c>
      <c r="M84" s="264">
        <v>1.5599194980028681</v>
      </c>
      <c r="N84" s="264">
        <v>1.3517867463744091</v>
      </c>
      <c r="O84" s="264">
        <v>1.826941188854041</v>
      </c>
      <c r="P84" s="264">
        <v>1.45952545282511</v>
      </c>
      <c r="Q84" s="264">
        <v>1.604827266946824</v>
      </c>
      <c r="R84" s="264">
        <v>1.973899137973216</v>
      </c>
      <c r="S84" s="264">
        <v>1.987569316882879</v>
      </c>
      <c r="T84" s="264">
        <v>1.894528356887373</v>
      </c>
      <c r="U84" s="264">
        <v>1.8427439219176101</v>
      </c>
      <c r="V84" s="264">
        <v>2.104415602058479</v>
      </c>
      <c r="W84" s="264">
        <v>2.2044783671545152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4.2158636866088943E-2</v>
      </c>
      <c r="C86" s="232">
        <v>1.959540743824913E-2</v>
      </c>
      <c r="D86" s="232">
        <v>2.0904537167779749E-2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1.980129921107306</v>
      </c>
      <c r="C88" s="232">
        <v>0.99373824220938689</v>
      </c>
      <c r="D88" s="232">
        <v>1.0990582845721111</v>
      </c>
      <c r="E88" s="232">
        <v>1.061472421184386</v>
      </c>
      <c r="F88" s="232">
        <v>1.2807644054533709</v>
      </c>
      <c r="G88" s="232">
        <v>1.5639829152104521</v>
      </c>
      <c r="H88" s="232">
        <v>1.9549463531856239</v>
      </c>
      <c r="I88" s="232">
        <v>2.2200090212409131</v>
      </c>
      <c r="J88" s="232">
        <v>1.612158455969539</v>
      </c>
      <c r="K88" s="232">
        <v>0.86165829595190691</v>
      </c>
      <c r="L88" s="232">
        <v>1.5030006597675769</v>
      </c>
      <c r="M88" s="232">
        <v>1.5599194980028681</v>
      </c>
      <c r="N88" s="232">
        <v>1.3517867463744091</v>
      </c>
      <c r="O88" s="232">
        <v>1.826941188854041</v>
      </c>
      <c r="P88" s="232">
        <v>1.45952545282511</v>
      </c>
      <c r="Q88" s="232">
        <v>1.604827266946824</v>
      </c>
      <c r="R88" s="232">
        <v>1.973899137973216</v>
      </c>
      <c r="S88" s="232">
        <v>1.987569316882879</v>
      </c>
      <c r="T88" s="232">
        <v>1.894528356887373</v>
      </c>
      <c r="U88" s="232">
        <v>1.8427439219176101</v>
      </c>
      <c r="V88" s="232">
        <v>2.104415602058479</v>
      </c>
      <c r="W88" s="232">
        <v>2.2044783671545152</v>
      </c>
      <c r="DA88" s="71" t="s">
        <v>567</v>
      </c>
    </row>
    <row r="89" spans="1:105" ht="12" customHeight="1" x14ac:dyDescent="0.25">
      <c r="A89" s="60" t="s">
        <v>568</v>
      </c>
      <c r="B89" s="264">
        <v>1.006911679385929</v>
      </c>
      <c r="C89" s="264">
        <v>0.47073832342267202</v>
      </c>
      <c r="D89" s="264">
        <v>0.16116195602649749</v>
      </c>
      <c r="E89" s="264">
        <v>0.46615472385047102</v>
      </c>
      <c r="F89" s="264">
        <v>0.58242620309816306</v>
      </c>
      <c r="G89" s="264">
        <v>0.77527018429574768</v>
      </c>
      <c r="H89" s="264">
        <v>1.018756421787774</v>
      </c>
      <c r="I89" s="264">
        <v>1.0279871466651209</v>
      </c>
      <c r="J89" s="264">
        <v>1.245143834001035</v>
      </c>
      <c r="K89" s="264">
        <v>0.63434683020011806</v>
      </c>
      <c r="L89" s="264">
        <v>0.7015338791328003</v>
      </c>
      <c r="M89" s="264">
        <v>1.0032642100951019</v>
      </c>
      <c r="N89" s="264">
        <v>1.6803566209693861</v>
      </c>
      <c r="O89" s="264">
        <v>1.48370394118432</v>
      </c>
      <c r="P89" s="264">
        <v>1.565408239629845</v>
      </c>
      <c r="Q89" s="264">
        <v>1.5252559037498989</v>
      </c>
      <c r="R89" s="264">
        <v>1.5837851504160629</v>
      </c>
      <c r="S89" s="264">
        <v>1.2676651696350341</v>
      </c>
      <c r="T89" s="264">
        <v>1.3737311936735801</v>
      </c>
      <c r="U89" s="264">
        <v>1.3396973246593811</v>
      </c>
      <c r="V89" s="264">
        <v>1.5698350226334901</v>
      </c>
      <c r="W89" s="264">
        <v>1.4866830152849519</v>
      </c>
      <c r="DA89" s="72" t="s">
        <v>569</v>
      </c>
    </row>
    <row r="90" spans="1:105" ht="12" customHeight="1" x14ac:dyDescent="0.25">
      <c r="A90" s="57" t="s">
        <v>519</v>
      </c>
      <c r="B90" s="296">
        <v>5.8097946632063744</v>
      </c>
      <c r="C90" s="296">
        <v>2.846346478724139</v>
      </c>
      <c r="D90" s="296">
        <v>2.4571079207550341</v>
      </c>
      <c r="E90" s="296">
        <v>2.9298822590643852</v>
      </c>
      <c r="F90" s="296">
        <v>3.573469564869479</v>
      </c>
      <c r="G90" s="296">
        <v>4.4865242006079988</v>
      </c>
      <c r="H90" s="296">
        <v>5.7033544032279497</v>
      </c>
      <c r="I90" s="296">
        <v>6.2294299893707752</v>
      </c>
      <c r="J90" s="296">
        <v>5.4801063959738689</v>
      </c>
      <c r="K90" s="296">
        <v>2.8692334335825009</v>
      </c>
      <c r="L90" s="296">
        <v>4.2281434026701046</v>
      </c>
      <c r="M90" s="296">
        <v>4.9160074809404817</v>
      </c>
      <c r="N90" s="296">
        <v>5.8154393811309397</v>
      </c>
      <c r="O90" s="296">
        <v>6.349586326797021</v>
      </c>
      <c r="P90" s="296">
        <v>5.8016117278196599</v>
      </c>
      <c r="Q90" s="296">
        <v>6.0032810892549744</v>
      </c>
      <c r="R90" s="296">
        <v>6.8233901929426661</v>
      </c>
      <c r="S90" s="296">
        <v>6.2433125793439412</v>
      </c>
      <c r="T90" s="296">
        <v>6.2682937432273622</v>
      </c>
      <c r="U90" s="296">
        <v>6.1037002249969294</v>
      </c>
      <c r="V90" s="296">
        <v>7.0469562914159916</v>
      </c>
      <c r="W90" s="296">
        <v>7.0793899446623154</v>
      </c>
      <c r="DA90" s="70" t="s">
        <v>570</v>
      </c>
    </row>
    <row r="91" spans="1:105" ht="12" customHeight="1" x14ac:dyDescent="0.25">
      <c r="A91" s="60" t="s">
        <v>521</v>
      </c>
      <c r="B91" s="264">
        <v>3.8786083292464331</v>
      </c>
      <c r="C91" s="264">
        <v>1.943503224766165</v>
      </c>
      <c r="D91" s="264">
        <v>2.1480105357466162</v>
      </c>
      <c r="E91" s="264">
        <v>2.035830029220441</v>
      </c>
      <c r="F91" s="264">
        <v>2.4564167518071658</v>
      </c>
      <c r="G91" s="264">
        <v>2.9996100891820339</v>
      </c>
      <c r="H91" s="264">
        <v>3.7494506799239198</v>
      </c>
      <c r="I91" s="264">
        <v>4.2578223799160266</v>
      </c>
      <c r="J91" s="264">
        <v>3.092007414438819</v>
      </c>
      <c r="K91" s="264">
        <v>1.652600481007777</v>
      </c>
      <c r="L91" s="264">
        <v>2.8826503788754079</v>
      </c>
      <c r="M91" s="264">
        <v>2.9918167385425312</v>
      </c>
      <c r="N91" s="264">
        <v>2.5926326454158279</v>
      </c>
      <c r="O91" s="264">
        <v>3.5039457075471852</v>
      </c>
      <c r="P91" s="264">
        <v>2.7992679658671729</v>
      </c>
      <c r="Q91" s="264">
        <v>3.0779467054986078</v>
      </c>
      <c r="R91" s="264">
        <v>3.7858007985307469</v>
      </c>
      <c r="S91" s="264">
        <v>3.8120192477091579</v>
      </c>
      <c r="T91" s="264">
        <v>3.6335731792799839</v>
      </c>
      <c r="U91" s="264">
        <v>3.5342542467729841</v>
      </c>
      <c r="V91" s="264">
        <v>4.0361222685845561</v>
      </c>
      <c r="W91" s="264">
        <v>4.2280356691814758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8.0857323478284504E-2</v>
      </c>
      <c r="C93" s="299">
        <v>3.7582624005515687E-2</v>
      </c>
      <c r="D93" s="299">
        <v>4.0093443469435351E-2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3.7977510057681489</v>
      </c>
      <c r="C95" s="299">
        <v>1.9059206007606491</v>
      </c>
      <c r="D95" s="299">
        <v>2.1079170922771802</v>
      </c>
      <c r="E95" s="299">
        <v>2.035830029220441</v>
      </c>
      <c r="F95" s="299">
        <v>2.4564167518071658</v>
      </c>
      <c r="G95" s="299">
        <v>2.9996100891820339</v>
      </c>
      <c r="H95" s="299">
        <v>3.7494506799239198</v>
      </c>
      <c r="I95" s="299">
        <v>4.2578223799160266</v>
      </c>
      <c r="J95" s="299">
        <v>3.092007414438819</v>
      </c>
      <c r="K95" s="299">
        <v>1.652600481007777</v>
      </c>
      <c r="L95" s="299">
        <v>2.8826503788754079</v>
      </c>
      <c r="M95" s="299">
        <v>2.9918167385425312</v>
      </c>
      <c r="N95" s="299">
        <v>2.5926326454158279</v>
      </c>
      <c r="O95" s="299">
        <v>3.5039457075471852</v>
      </c>
      <c r="P95" s="299">
        <v>2.7992679658671729</v>
      </c>
      <c r="Q95" s="299">
        <v>3.0779467054986078</v>
      </c>
      <c r="R95" s="299">
        <v>3.7858007985307469</v>
      </c>
      <c r="S95" s="299">
        <v>3.8120192477091579</v>
      </c>
      <c r="T95" s="299">
        <v>3.6335731792799839</v>
      </c>
      <c r="U95" s="299">
        <v>3.5342542467729841</v>
      </c>
      <c r="V95" s="299">
        <v>4.0361222685845561</v>
      </c>
      <c r="W95" s="299">
        <v>4.2280356691814758</v>
      </c>
      <c r="DA95" s="71" t="s">
        <v>575</v>
      </c>
    </row>
    <row r="96" spans="1:105" ht="12" customHeight="1" x14ac:dyDescent="0.25">
      <c r="A96" s="60" t="s">
        <v>527</v>
      </c>
      <c r="B96" s="264">
        <v>1.931186333959942</v>
      </c>
      <c r="C96" s="264">
        <v>0.90284325395797371</v>
      </c>
      <c r="D96" s="264">
        <v>0.30909738500841799</v>
      </c>
      <c r="E96" s="264">
        <v>0.89405222984394461</v>
      </c>
      <c r="F96" s="264">
        <v>1.1170528130623141</v>
      </c>
      <c r="G96" s="264">
        <v>1.486914111425965</v>
      </c>
      <c r="H96" s="264">
        <v>1.9539037233040299</v>
      </c>
      <c r="I96" s="264">
        <v>1.9716076094547479</v>
      </c>
      <c r="J96" s="264">
        <v>2.38809898153505</v>
      </c>
      <c r="K96" s="264">
        <v>1.2166329525747239</v>
      </c>
      <c r="L96" s="264">
        <v>1.3454930237946969</v>
      </c>
      <c r="M96" s="264">
        <v>1.924190742397951</v>
      </c>
      <c r="N96" s="264">
        <v>3.2228067357151109</v>
      </c>
      <c r="O96" s="264">
        <v>2.8456406192498358</v>
      </c>
      <c r="P96" s="264">
        <v>3.002343761952488</v>
      </c>
      <c r="Q96" s="264">
        <v>2.925334383756367</v>
      </c>
      <c r="R96" s="264">
        <v>3.0375893944119192</v>
      </c>
      <c r="S96" s="264">
        <v>2.4312933316347829</v>
      </c>
      <c r="T96" s="264">
        <v>2.6347205639473779</v>
      </c>
      <c r="U96" s="264">
        <v>2.569445978223944</v>
      </c>
      <c r="V96" s="264">
        <v>3.010834022831435</v>
      </c>
      <c r="W96" s="264">
        <v>2.8513542754808401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3.6197069428884698</v>
      </c>
      <c r="C97" s="296">
        <f t="shared" si="1"/>
        <v>1.8712776452528972</v>
      </c>
      <c r="D97" s="296">
        <f t="shared" si="1"/>
        <v>1.6897354106650144</v>
      </c>
      <c r="E97" s="296">
        <f t="shared" si="1"/>
        <v>1.8142316021572917</v>
      </c>
      <c r="F97" s="296">
        <f t="shared" si="1"/>
        <v>2.1568201500449642</v>
      </c>
      <c r="G97" s="296">
        <f t="shared" si="1"/>
        <v>2.6694832089946714</v>
      </c>
      <c r="H97" s="296">
        <f t="shared" si="1"/>
        <v>3.4136243517825506</v>
      </c>
      <c r="I97" s="296">
        <f t="shared" si="1"/>
        <v>3.6963877157166274</v>
      </c>
      <c r="J97" s="296">
        <f t="shared" si="1"/>
        <v>3.2797864534372287</v>
      </c>
      <c r="K97" s="296">
        <f t="shared" si="1"/>
        <v>1.6907439599807645</v>
      </c>
      <c r="L97" s="296">
        <f t="shared" si="1"/>
        <v>2.5452762568602703</v>
      </c>
      <c r="M97" s="296">
        <f t="shared" si="1"/>
        <v>2.8496104748345008</v>
      </c>
      <c r="N97" s="296">
        <f t="shared" si="1"/>
        <v>3.3632537523092014</v>
      </c>
      <c r="O97" s="296">
        <f t="shared" si="1"/>
        <v>3.6432641938269157</v>
      </c>
      <c r="P97" s="296">
        <f t="shared" si="1"/>
        <v>3.277876373106952</v>
      </c>
      <c r="Q97" s="296">
        <f t="shared" si="1"/>
        <v>3.4028960280121052</v>
      </c>
      <c r="R97" s="296">
        <f t="shared" si="1"/>
        <v>3.8483561801527877</v>
      </c>
      <c r="S97" s="296">
        <f t="shared" si="1"/>
        <v>3.5087125808855308</v>
      </c>
      <c r="T97" s="296">
        <f t="shared" si="1"/>
        <v>3.4989179509948389</v>
      </c>
      <c r="U97" s="296">
        <f t="shared" si="1"/>
        <v>3.4095408995184493</v>
      </c>
      <c r="V97" s="296">
        <f t="shared" si="1"/>
        <v>3.931555982851993</v>
      </c>
      <c r="W97" s="296">
        <f t="shared" si="1"/>
        <v>3.9236755450632455</v>
      </c>
      <c r="DA97" s="70"/>
    </row>
    <row r="98" spans="1:105" ht="12" customHeight="1" x14ac:dyDescent="0.25">
      <c r="A98" s="60" t="s">
        <v>530</v>
      </c>
      <c r="B98" s="264">
        <v>0.88319398092339774</v>
      </c>
      <c r="C98" s="264">
        <v>0.4496347084129777</v>
      </c>
      <c r="D98" s="264">
        <v>0.50383952711508628</v>
      </c>
      <c r="E98" s="264">
        <v>0.46277257049302978</v>
      </c>
      <c r="F98" s="264">
        <v>0.55431548186316115</v>
      </c>
      <c r="G98" s="264">
        <v>0.67418439970183897</v>
      </c>
      <c r="H98" s="264">
        <v>0.84414564256056179</v>
      </c>
      <c r="I98" s="264">
        <v>0.95618993870135804</v>
      </c>
      <c r="J98" s="264">
        <v>0.69607426990857901</v>
      </c>
      <c r="K98" s="264">
        <v>0.37044407967406229</v>
      </c>
      <c r="L98" s="264">
        <v>0.65010807419850414</v>
      </c>
      <c r="M98" s="264">
        <v>0.66774119921212349</v>
      </c>
      <c r="N98" s="264">
        <v>0.57834176247985625</v>
      </c>
      <c r="O98" s="264">
        <v>0.78006980834436468</v>
      </c>
      <c r="P98" s="264">
        <v>0.62065660628574115</v>
      </c>
      <c r="Q98" s="264">
        <v>0.68314512560269036</v>
      </c>
      <c r="R98" s="264">
        <v>0.8392954577845112</v>
      </c>
      <c r="S98" s="264">
        <v>0.84438257445284381</v>
      </c>
      <c r="T98" s="264">
        <v>0.80361212717143748</v>
      </c>
      <c r="U98" s="264">
        <v>0.78205720685027547</v>
      </c>
      <c r="V98" s="264">
        <v>0.8931735065862727</v>
      </c>
      <c r="W98" s="264">
        <v>0.9342060836108097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1.8411939372973921E-2</v>
      </c>
      <c r="C100" s="232">
        <v>8.6948413415407558E-3</v>
      </c>
      <c r="D100" s="232">
        <v>9.4043587132752633E-3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0.86478204155042382</v>
      </c>
      <c r="C101" s="232">
        <v>0.44093986707143701</v>
      </c>
      <c r="D101" s="232">
        <v>0.49443516840181101</v>
      </c>
      <c r="E101" s="232">
        <v>0.46277257049302978</v>
      </c>
      <c r="F101" s="232">
        <v>0.55431548186316115</v>
      </c>
      <c r="G101" s="232">
        <v>0.67418439970183897</v>
      </c>
      <c r="H101" s="232">
        <v>0.84414564256056179</v>
      </c>
      <c r="I101" s="232">
        <v>0.95618993870135804</v>
      </c>
      <c r="J101" s="232">
        <v>0.69607426990857901</v>
      </c>
      <c r="K101" s="232">
        <v>0.37044407967406229</v>
      </c>
      <c r="L101" s="232">
        <v>0.65010807419850414</v>
      </c>
      <c r="M101" s="232">
        <v>0.66774119921212349</v>
      </c>
      <c r="N101" s="232">
        <v>0.57834176247985625</v>
      </c>
      <c r="O101" s="232">
        <v>0.78006980834436468</v>
      </c>
      <c r="P101" s="232">
        <v>0.62065660628574115</v>
      </c>
      <c r="Q101" s="232">
        <v>0.68314512560269036</v>
      </c>
      <c r="R101" s="232">
        <v>0.8392954577845112</v>
      </c>
      <c r="S101" s="232">
        <v>0.84438257445284381</v>
      </c>
      <c r="T101" s="232">
        <v>0.80361212717143748</v>
      </c>
      <c r="U101" s="232">
        <v>0.78205720685027547</v>
      </c>
      <c r="V101" s="232">
        <v>0.8931735065862727</v>
      </c>
      <c r="W101" s="232">
        <v>0.9342060836108097</v>
      </c>
      <c r="DA101" s="71" t="s">
        <v>580</v>
      </c>
    </row>
    <row r="102" spans="1:105" ht="12" customHeight="1" x14ac:dyDescent="0.25">
      <c r="A102" s="60" t="s">
        <v>535</v>
      </c>
      <c r="B102" s="264">
        <v>2.2967644745156259</v>
      </c>
      <c r="C102" s="264">
        <v>1.212767717049708</v>
      </c>
      <c r="D102" s="264">
        <v>1.1133936878188351</v>
      </c>
      <c r="E102" s="264">
        <v>1.1482284855865339</v>
      </c>
      <c r="F102" s="264">
        <v>1.350430313175188</v>
      </c>
      <c r="G102" s="264">
        <v>1.661103941354757</v>
      </c>
      <c r="H102" s="264">
        <v>2.1295797867367829</v>
      </c>
      <c r="I102" s="264">
        <v>2.2974288705150299</v>
      </c>
      <c r="J102" s="264">
        <v>2.0461021353512172</v>
      </c>
      <c r="K102" s="264">
        <v>1.047581531499953</v>
      </c>
      <c r="L102" s="264">
        <v>1.5917266397827641</v>
      </c>
      <c r="M102" s="264">
        <v>1.7524106736668319</v>
      </c>
      <c r="N102" s="264">
        <v>2.0659965156448088</v>
      </c>
      <c r="O102" s="264">
        <v>2.2296804792328309</v>
      </c>
      <c r="P102" s="264">
        <v>1.991536983708543</v>
      </c>
      <c r="Q102" s="264">
        <v>2.070477826481552</v>
      </c>
      <c r="R102" s="264">
        <v>2.3356404562164621</v>
      </c>
      <c r="S102" s="264">
        <v>2.12578557913224</v>
      </c>
      <c r="T102" s="264">
        <v>2.112602987681365</v>
      </c>
      <c r="U102" s="264">
        <v>2.0589185571187829</v>
      </c>
      <c r="V102" s="264">
        <v>2.3721000886251962</v>
      </c>
      <c r="W102" s="264">
        <v>2.3594481657239679</v>
      </c>
      <c r="DA102" s="72" t="s">
        <v>581</v>
      </c>
    </row>
    <row r="103" spans="1:105" ht="12" customHeight="1" x14ac:dyDescent="0.25">
      <c r="A103" s="64" t="s">
        <v>30</v>
      </c>
      <c r="B103" s="231">
        <v>0.31533221848288839</v>
      </c>
      <c r="C103" s="231">
        <v>9.3144091396047554E-2</v>
      </c>
      <c r="D103" s="231">
        <v>9.478988889368016E-2</v>
      </c>
      <c r="E103" s="231">
        <v>0.13072368102298779</v>
      </c>
      <c r="F103" s="231">
        <v>1.723025897858815E-2</v>
      </c>
      <c r="G103" s="231">
        <v>0</v>
      </c>
      <c r="H103" s="231">
        <v>0.14737538553630089</v>
      </c>
      <c r="I103" s="231">
        <v>0.1027865229493185</v>
      </c>
      <c r="J103" s="231">
        <v>0.2475874785816386</v>
      </c>
      <c r="K103" s="231">
        <v>0.1152205614808214</v>
      </c>
      <c r="L103" s="231">
        <v>0.14125906069715519</v>
      </c>
      <c r="M103" s="231">
        <v>0.18846163662529161</v>
      </c>
      <c r="N103" s="231">
        <v>0.28538180765232951</v>
      </c>
      <c r="O103" s="231">
        <v>0.1862131286097827</v>
      </c>
      <c r="P103" s="231">
        <v>0.20482161518667569</v>
      </c>
      <c r="Q103" s="231">
        <v>0.19404792084889999</v>
      </c>
      <c r="R103" s="231">
        <v>0.17198366255844019</v>
      </c>
      <c r="S103" s="231">
        <v>0.16289772729660171</v>
      </c>
      <c r="T103" s="231">
        <v>0.16775388092223451</v>
      </c>
      <c r="U103" s="231">
        <v>0.17835579804541959</v>
      </c>
      <c r="V103" s="231">
        <v>0.23790819402265331</v>
      </c>
      <c r="W103" s="231">
        <v>0.2018340646783571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2.5271792731346839E-2</v>
      </c>
      <c r="C106" s="231">
        <v>1.094678529515945E-2</v>
      </c>
      <c r="D106" s="231">
        <v>8.6203588106574924E-3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1.186979387078184</v>
      </c>
      <c r="C109" s="231">
        <v>0.55514228072755534</v>
      </c>
      <c r="D109" s="231">
        <v>0.4532162894015207</v>
      </c>
      <c r="E109" s="231">
        <v>0.63396458005756751</v>
      </c>
      <c r="F109" s="231">
        <v>0.88504417372432231</v>
      </c>
      <c r="G109" s="231">
        <v>1.1453673580208601</v>
      </c>
      <c r="H109" s="231">
        <v>1.3591715942425671</v>
      </c>
      <c r="I109" s="231">
        <v>1.546423036079722</v>
      </c>
      <c r="J109" s="231">
        <v>1.2212787534062861</v>
      </c>
      <c r="K109" s="231">
        <v>0.66809852534102143</v>
      </c>
      <c r="L109" s="231">
        <v>0.9872298894432352</v>
      </c>
      <c r="M109" s="231">
        <v>1.1982987224396839</v>
      </c>
      <c r="N109" s="231">
        <v>1.310433924115868</v>
      </c>
      <c r="O109" s="231">
        <v>1.5775399052064041</v>
      </c>
      <c r="P109" s="231">
        <v>1.43110568140148</v>
      </c>
      <c r="Q109" s="231">
        <v>1.497959535520873</v>
      </c>
      <c r="R109" s="231">
        <v>1.769055717786074</v>
      </c>
      <c r="S109" s="231">
        <v>1.655284246017904</v>
      </c>
      <c r="T109" s="231">
        <v>1.6672915824428749</v>
      </c>
      <c r="U109" s="231">
        <v>1.6139463770819771</v>
      </c>
      <c r="V109" s="231">
        <v>1.8491627148404051</v>
      </c>
      <c r="W109" s="231">
        <v>1.9138507299733449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1.9937599794681338E-2</v>
      </c>
      <c r="N111" s="231">
        <v>2.3500575601177069E-2</v>
      </c>
      <c r="O111" s="231">
        <v>1.4571698709171689E-2</v>
      </c>
      <c r="P111" s="231">
        <v>1.4525344257929401E-2</v>
      </c>
      <c r="Q111" s="231">
        <v>1.429257120030898E-2</v>
      </c>
      <c r="R111" s="231">
        <v>6.8089565571597972E-3</v>
      </c>
      <c r="S111" s="231">
        <v>2.2261972643626511E-2</v>
      </c>
      <c r="T111" s="231">
        <v>2.3298391130360099E-2</v>
      </c>
      <c r="U111" s="231">
        <v>1.5466519642488781E-2</v>
      </c>
      <c r="V111" s="231">
        <v>1.8705533211268201E-2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0.76918107622320697</v>
      </c>
      <c r="C112" s="231">
        <v>0.55353455963094611</v>
      </c>
      <c r="D112" s="231">
        <v>0.55676715071297622</v>
      </c>
      <c r="E112" s="231">
        <v>0.38354022450597858</v>
      </c>
      <c r="F112" s="231">
        <v>0.44815588047227772</v>
      </c>
      <c r="G112" s="231">
        <v>0.51573658333389671</v>
      </c>
      <c r="H112" s="231">
        <v>0.6230328069579153</v>
      </c>
      <c r="I112" s="231">
        <v>0.64821931148599021</v>
      </c>
      <c r="J112" s="231">
        <v>0.57723590336329245</v>
      </c>
      <c r="K112" s="231">
        <v>0.26426244467811039</v>
      </c>
      <c r="L112" s="231">
        <v>0.46323768964237377</v>
      </c>
      <c r="M112" s="231">
        <v>0.34571271480717553</v>
      </c>
      <c r="N112" s="231">
        <v>0.44668020827543392</v>
      </c>
      <c r="O112" s="231">
        <v>0.45135574670747258</v>
      </c>
      <c r="P112" s="231">
        <v>0.3410843428624572</v>
      </c>
      <c r="Q112" s="231">
        <v>0.36417779891147017</v>
      </c>
      <c r="R112" s="231">
        <v>0.38779211931478791</v>
      </c>
      <c r="S112" s="231">
        <v>0.28534163317410849</v>
      </c>
      <c r="T112" s="231">
        <v>0.25425913318589521</v>
      </c>
      <c r="U112" s="231">
        <v>0.25114986234889852</v>
      </c>
      <c r="V112" s="231">
        <v>0.2663236465508691</v>
      </c>
      <c r="W112" s="231">
        <v>0.2437633710722665</v>
      </c>
      <c r="DA112" s="73" t="s">
        <v>591</v>
      </c>
    </row>
    <row r="113" spans="1:105" ht="12" customHeight="1" x14ac:dyDescent="0.25">
      <c r="A113" s="61" t="s">
        <v>547</v>
      </c>
      <c r="B113" s="265">
        <v>0.43974848744944622</v>
      </c>
      <c r="C113" s="265">
        <v>0.20887521979021151</v>
      </c>
      <c r="D113" s="265">
        <v>7.2502195731093011E-2</v>
      </c>
      <c r="E113" s="265">
        <v>0.20323054607772811</v>
      </c>
      <c r="F113" s="265">
        <v>0.25207435500661518</v>
      </c>
      <c r="G113" s="265">
        <v>0.33419486793807512</v>
      </c>
      <c r="H113" s="265">
        <v>0.43989892248520579</v>
      </c>
      <c r="I113" s="265">
        <v>0.44276890650023948</v>
      </c>
      <c r="J113" s="265">
        <v>0.53761004817743252</v>
      </c>
      <c r="K113" s="265">
        <v>0.27271834880674939</v>
      </c>
      <c r="L113" s="265">
        <v>0.30344154287900182</v>
      </c>
      <c r="M113" s="265">
        <v>0.42945860195554508</v>
      </c>
      <c r="N113" s="265">
        <v>0.71891547418453661</v>
      </c>
      <c r="O113" s="265">
        <v>0.63351390624972059</v>
      </c>
      <c r="P113" s="265">
        <v>0.66568278311266782</v>
      </c>
      <c r="Q113" s="265">
        <v>0.64927307592786254</v>
      </c>
      <c r="R113" s="265">
        <v>0.67342026615181461</v>
      </c>
      <c r="S113" s="265">
        <v>0.53854442730044716</v>
      </c>
      <c r="T113" s="265">
        <v>0.58270283614203611</v>
      </c>
      <c r="U113" s="265">
        <v>0.56856513554939092</v>
      </c>
      <c r="V113" s="265">
        <v>0.66628238764052405</v>
      </c>
      <c r="W113" s="265">
        <v>0.63002129572846788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70.137275677078151</v>
      </c>
      <c r="C115" s="225">
        <v>78.767746765271227</v>
      </c>
      <c r="D115" s="225">
        <v>67.574069054315373</v>
      </c>
      <c r="E115" s="225">
        <v>82.310915823220796</v>
      </c>
      <c r="F115" s="225">
        <v>76.755866469389716</v>
      </c>
      <c r="G115" s="225">
        <v>80.145304357028152</v>
      </c>
      <c r="H115" s="225">
        <v>80.01563531781602</v>
      </c>
      <c r="I115" s="225">
        <v>75.917675291692404</v>
      </c>
      <c r="J115" s="225">
        <v>57.394616787606367</v>
      </c>
      <c r="K115" s="225">
        <v>53.448898381027753</v>
      </c>
      <c r="L115" s="225">
        <v>54.925013105585933</v>
      </c>
      <c r="M115" s="225">
        <v>53.599662213423223</v>
      </c>
      <c r="N115" s="225">
        <v>50.057569716466958</v>
      </c>
      <c r="O115" s="225">
        <v>60.636226373081342</v>
      </c>
      <c r="P115" s="225">
        <v>55.559666276446507</v>
      </c>
      <c r="Q115" s="225">
        <v>58.85785814879479</v>
      </c>
      <c r="R115" s="225">
        <v>71.503839860878884</v>
      </c>
      <c r="S115" s="225">
        <v>85.882552576007257</v>
      </c>
      <c r="T115" s="225">
        <v>79.422838895576476</v>
      </c>
      <c r="U115" s="225">
        <v>77.377986639435449</v>
      </c>
      <c r="V115" s="225">
        <v>66.847750134027535</v>
      </c>
      <c r="W115" s="225">
        <v>81.851019228702583</v>
      </c>
      <c r="DA115" s="89" t="s">
        <v>593</v>
      </c>
    </row>
    <row r="116" spans="1:105" ht="12" customHeight="1" x14ac:dyDescent="0.25">
      <c r="A116" s="55" t="s">
        <v>92</v>
      </c>
      <c r="B116" s="261">
        <v>0.1124283909786731</v>
      </c>
      <c r="C116" s="261">
        <v>0.12626283163048529</v>
      </c>
      <c r="D116" s="261">
        <v>0.10831963149848101</v>
      </c>
      <c r="E116" s="261">
        <v>0.13194244767346311</v>
      </c>
      <c r="F116" s="261">
        <v>0.12303783518851739</v>
      </c>
      <c r="G116" s="261">
        <v>0.128471023808294</v>
      </c>
      <c r="H116" s="261">
        <v>0.12826316741099719</v>
      </c>
      <c r="I116" s="261">
        <v>0.12169423459196139</v>
      </c>
      <c r="J116" s="261">
        <v>9.2002210721434177E-2</v>
      </c>
      <c r="K116" s="261">
        <v>8.5677317611079426E-2</v>
      </c>
      <c r="L116" s="261">
        <v>8.8043494537377504E-2</v>
      </c>
      <c r="M116" s="261">
        <v>8.5918988461935325E-2</v>
      </c>
      <c r="N116" s="261">
        <v>8.0241098120749019E-2</v>
      </c>
      <c r="O116" s="261">
        <v>9.7198434075672482E-2</v>
      </c>
      <c r="P116" s="261">
        <v>8.9060828531922973E-2</v>
      </c>
      <c r="Q116" s="261">
        <v>9.4347751951305556E-2</v>
      </c>
      <c r="R116" s="261">
        <v>0.1146189609840233</v>
      </c>
      <c r="S116" s="261">
        <v>0.13766769675685381</v>
      </c>
      <c r="T116" s="261">
        <v>0.12731292879269701</v>
      </c>
      <c r="U116" s="261">
        <v>0.12403507907971149</v>
      </c>
      <c r="V116" s="261">
        <v>0.10715535947985109</v>
      </c>
      <c r="W116" s="261">
        <v>0.131205244329969</v>
      </c>
      <c r="DA116" s="67" t="s">
        <v>594</v>
      </c>
    </row>
    <row r="117" spans="1:105" ht="12" customHeight="1" x14ac:dyDescent="0.25">
      <c r="A117" s="202" t="s">
        <v>93</v>
      </c>
      <c r="B117" s="226">
        <v>5.6117606320798243E-2</v>
      </c>
      <c r="C117" s="226">
        <v>6.3022941240285887E-2</v>
      </c>
      <c r="D117" s="226">
        <v>5.4066756486791392E-2</v>
      </c>
      <c r="E117" s="226">
        <v>6.5857869805736768E-2</v>
      </c>
      <c r="F117" s="226">
        <v>6.1413213669332237E-2</v>
      </c>
      <c r="G117" s="226">
        <v>6.4125140233229239E-2</v>
      </c>
      <c r="H117" s="226">
        <v>6.4021390607594444E-2</v>
      </c>
      <c r="I117" s="226">
        <v>6.07425676814854E-2</v>
      </c>
      <c r="J117" s="226">
        <v>4.5922064675709383E-2</v>
      </c>
      <c r="K117" s="226">
        <v>4.2765051945220803E-2</v>
      </c>
      <c r="L117" s="226">
        <v>4.3946107584988348E-2</v>
      </c>
      <c r="M117" s="226">
        <v>4.2885679747055261E-2</v>
      </c>
      <c r="N117" s="226">
        <v>4.0051612549919992E-2</v>
      </c>
      <c r="O117" s="226">
        <v>4.8515712187781279E-2</v>
      </c>
      <c r="P117" s="226">
        <v>4.4453900573091287E-2</v>
      </c>
      <c r="Q117" s="226">
        <v>4.7092820195746038E-2</v>
      </c>
      <c r="R117" s="226">
        <v>5.7211009367024418E-2</v>
      </c>
      <c r="S117" s="226">
        <v>6.871557568726254E-2</v>
      </c>
      <c r="T117" s="226">
        <v>6.3547087664819923E-2</v>
      </c>
      <c r="U117" s="226">
        <v>6.1910978865513583E-2</v>
      </c>
      <c r="V117" s="226">
        <v>5.3485620723635351E-2</v>
      </c>
      <c r="W117" s="226">
        <v>6.5489901478088725E-2</v>
      </c>
      <c r="DA117" s="174" t="s">
        <v>595</v>
      </c>
    </row>
    <row r="118" spans="1:105" ht="12" customHeight="1" x14ac:dyDescent="0.25">
      <c r="A118" s="202" t="s">
        <v>94</v>
      </c>
      <c r="B118" s="226">
        <v>1.4265440896279851</v>
      </c>
      <c r="C118" s="226">
        <v>1.6020819530925221</v>
      </c>
      <c r="D118" s="226">
        <v>1.3744102246749339</v>
      </c>
      <c r="E118" s="226">
        <v>1.674147581951368</v>
      </c>
      <c r="F118" s="226">
        <v>1.561161687550046</v>
      </c>
      <c r="G118" s="226">
        <v>1.6301005298291871</v>
      </c>
      <c r="H118" s="226">
        <v>1.6274631504940029</v>
      </c>
      <c r="I118" s="226">
        <v>1.5441134537974059</v>
      </c>
      <c r="J118" s="226">
        <v>1.1673671462777291</v>
      </c>
      <c r="K118" s="226">
        <v>1.0871139397205269</v>
      </c>
      <c r="L118" s="226">
        <v>1.117137100950905</v>
      </c>
      <c r="M118" s="226">
        <v>1.090180372682191</v>
      </c>
      <c r="N118" s="226">
        <v>1.018136640336047</v>
      </c>
      <c r="O118" s="226">
        <v>1.233299262265956</v>
      </c>
      <c r="P118" s="226">
        <v>1.130045511223998</v>
      </c>
      <c r="Q118" s="226">
        <v>1.1971284721254549</v>
      </c>
      <c r="R118" s="226">
        <v>1.4543390679857331</v>
      </c>
      <c r="S118" s="226">
        <v>1.7467922242028819</v>
      </c>
      <c r="T118" s="226">
        <v>1.615406077784233</v>
      </c>
      <c r="U118" s="226">
        <v>1.5738151851810001</v>
      </c>
      <c r="V118" s="226">
        <v>1.3596373959220001</v>
      </c>
      <c r="W118" s="226">
        <v>1.6647936006005619</v>
      </c>
      <c r="DA118" s="174" t="s">
        <v>596</v>
      </c>
    </row>
    <row r="119" spans="1:105" ht="12" customHeight="1" x14ac:dyDescent="0.25">
      <c r="A119" s="202" t="s">
        <v>95</v>
      </c>
      <c r="B119" s="226">
        <v>3.7476130326224377E-2</v>
      </c>
      <c r="C119" s="226">
        <v>4.2087610543495121E-2</v>
      </c>
      <c r="D119" s="226">
        <v>3.6106543832827007E-2</v>
      </c>
      <c r="E119" s="226">
        <v>4.3980815891154393E-2</v>
      </c>
      <c r="F119" s="226">
        <v>4.1012611729505807E-2</v>
      </c>
      <c r="G119" s="226">
        <v>4.2823674602764671E-2</v>
      </c>
      <c r="H119" s="226">
        <v>4.2754389136999082E-2</v>
      </c>
      <c r="I119" s="226">
        <v>4.0564744863987118E-2</v>
      </c>
      <c r="J119" s="226">
        <v>3.0667403573811411E-2</v>
      </c>
      <c r="K119" s="226">
        <v>2.855910587035982E-2</v>
      </c>
      <c r="L119" s="226">
        <v>2.9347831512459181E-2</v>
      </c>
      <c r="M119" s="226">
        <v>2.8639662820645111E-2</v>
      </c>
      <c r="N119" s="226">
        <v>2.6747032706916349E-2</v>
      </c>
      <c r="O119" s="226">
        <v>3.2399478025224172E-2</v>
      </c>
      <c r="P119" s="226">
        <v>2.9686942843974329E-2</v>
      </c>
      <c r="Q119" s="226">
        <v>3.1449250650435197E-2</v>
      </c>
      <c r="R119" s="226">
        <v>3.8206320328007783E-2</v>
      </c>
      <c r="S119" s="226">
        <v>4.5889232252284619E-2</v>
      </c>
      <c r="T119" s="226">
        <v>4.2437642930899022E-2</v>
      </c>
      <c r="U119" s="226">
        <v>4.1345026359903857E-2</v>
      </c>
      <c r="V119" s="226">
        <v>3.5718453159950342E-2</v>
      </c>
      <c r="W119" s="226">
        <v>4.3735081443322998E-2</v>
      </c>
      <c r="DA119" s="174" t="s">
        <v>597</v>
      </c>
    </row>
    <row r="120" spans="1:105" ht="12" customHeight="1" x14ac:dyDescent="0.25">
      <c r="A120" s="56" t="s">
        <v>96</v>
      </c>
      <c r="B120" s="262">
        <v>0.180751622497905</v>
      </c>
      <c r="C120" s="262">
        <v>0.20355966581972851</v>
      </c>
      <c r="D120" s="262">
        <v>0.17329120403343981</v>
      </c>
      <c r="E120" s="262">
        <v>0.2163930032596946</v>
      </c>
      <c r="F120" s="262">
        <v>0.20630050337282971</v>
      </c>
      <c r="G120" s="262">
        <v>0.21744607188649259</v>
      </c>
      <c r="H120" s="262">
        <v>0.21765598602093439</v>
      </c>
      <c r="I120" s="262">
        <v>0.20103488195002789</v>
      </c>
      <c r="J120" s="262">
        <v>0.1521747947986648</v>
      </c>
      <c r="K120" s="262">
        <v>0.1454764708950021</v>
      </c>
      <c r="L120" s="262">
        <v>0.1533112264147807</v>
      </c>
      <c r="M120" s="262">
        <v>0.1566558942311834</v>
      </c>
      <c r="N120" s="262">
        <v>0.1510123614083945</v>
      </c>
      <c r="O120" s="262">
        <v>0.1928282308979942</v>
      </c>
      <c r="P120" s="262">
        <v>0.18275815109520371</v>
      </c>
      <c r="Q120" s="262">
        <v>0.2012540680117062</v>
      </c>
      <c r="R120" s="262">
        <v>0.25919556476877759</v>
      </c>
      <c r="S120" s="262">
        <v>0.31882698905668538</v>
      </c>
      <c r="T120" s="262">
        <v>0.31483563666569159</v>
      </c>
      <c r="U120" s="262">
        <v>0.32964979229455482</v>
      </c>
      <c r="V120" s="262">
        <v>0.30884028058439811</v>
      </c>
      <c r="W120" s="262">
        <v>0.39530220697124058</v>
      </c>
      <c r="DA120" s="68" t="s">
        <v>598</v>
      </c>
    </row>
    <row r="121" spans="1:105" ht="12" customHeight="1" x14ac:dyDescent="0.25">
      <c r="A121" s="37" t="s">
        <v>160</v>
      </c>
      <c r="B121" s="228">
        <v>2.5009976827277979E-3</v>
      </c>
      <c r="C121" s="228">
        <v>2.6588353566514718E-3</v>
      </c>
      <c r="D121" s="228">
        <v>2.7623416042958822E-3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0.11746822744576969</v>
      </c>
      <c r="C122" s="228">
        <v>0.13483702147910451</v>
      </c>
      <c r="D122" s="228">
        <v>0.1452304062344402</v>
      </c>
      <c r="E122" s="228">
        <v>0.14523040763089529</v>
      </c>
      <c r="F122" s="228">
        <v>0.13548182964972449</v>
      </c>
      <c r="G122" s="228">
        <v>0.1372008275271708</v>
      </c>
      <c r="H122" s="228">
        <v>0.13201839903187171</v>
      </c>
      <c r="I122" s="228">
        <v>0.1348444980139695</v>
      </c>
      <c r="J122" s="228">
        <v>8.2607831792363778E-2</v>
      </c>
      <c r="K122" s="228">
        <v>7.7175497004573448E-2</v>
      </c>
      <c r="L122" s="228">
        <v>9.0858595722826799E-2</v>
      </c>
      <c r="M122" s="228">
        <v>7.633970473678249E-2</v>
      </c>
      <c r="N122" s="228">
        <v>5.0644291854295378E-2</v>
      </c>
      <c r="O122" s="228">
        <v>7.2585505739497319E-2</v>
      </c>
      <c r="P122" s="228">
        <v>5.640667973586963E-2</v>
      </c>
      <c r="Q122" s="228">
        <v>6.1024940783815727E-2</v>
      </c>
      <c r="R122" s="228">
        <v>7.591096779954129E-2</v>
      </c>
      <c r="S122" s="228">
        <v>9.7919885341411661E-2</v>
      </c>
      <c r="T122" s="228">
        <v>8.061403583993651E-2</v>
      </c>
      <c r="U122" s="228">
        <v>7.2821442891051635E-2</v>
      </c>
      <c r="V122" s="228">
        <v>5.7170465242053763E-2</v>
      </c>
      <c r="W122" s="228">
        <v>7.0083849321998723E-2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1.0488774063513321E-3</v>
      </c>
      <c r="C124" s="228">
        <v>2.190898865045652E-3</v>
      </c>
      <c r="D124" s="228">
        <v>4.0023914892931963E-3</v>
      </c>
      <c r="E124" s="228">
        <v>7.3834156776780369E-3</v>
      </c>
      <c r="F124" s="228">
        <v>9.2084608723281298E-3</v>
      </c>
      <c r="G124" s="228">
        <v>1.223445612880859E-2</v>
      </c>
      <c r="H124" s="228">
        <v>1.6840511514997498E-2</v>
      </c>
      <c r="I124" s="228">
        <v>3.749912104377352E-3</v>
      </c>
      <c r="J124" s="228">
        <v>5.7651499676453256E-3</v>
      </c>
      <c r="K124" s="228">
        <v>1.14849110451377E-2</v>
      </c>
      <c r="L124" s="228">
        <v>2.004387811040129E-2</v>
      </c>
      <c r="M124" s="228">
        <v>3.1218211252769489E-2</v>
      </c>
      <c r="N124" s="228">
        <v>3.7414004232836792E-2</v>
      </c>
      <c r="O124" s="228">
        <v>6.1294248001384978E-2</v>
      </c>
      <c r="P124" s="228">
        <v>6.5852710575288465E-2</v>
      </c>
      <c r="Q124" s="228">
        <v>8.2229956149756547E-2</v>
      </c>
      <c r="R124" s="228">
        <v>0.1223763867969206</v>
      </c>
      <c r="S124" s="228">
        <v>0.1584541230782828</v>
      </c>
      <c r="T124" s="228">
        <v>0.17576799400659671</v>
      </c>
      <c r="U124" s="228">
        <v>0.20388627152788841</v>
      </c>
      <c r="V124" s="228">
        <v>0.20902225156766149</v>
      </c>
      <c r="W124" s="228">
        <v>0.27795435633935639</v>
      </c>
      <c r="DA124" s="69" t="s">
        <v>602</v>
      </c>
    </row>
    <row r="125" spans="1:105" ht="12" customHeight="1" x14ac:dyDescent="0.25">
      <c r="A125" s="37" t="s">
        <v>38</v>
      </c>
      <c r="B125" s="228">
        <v>5.9733519963056217E-2</v>
      </c>
      <c r="C125" s="228">
        <v>6.3872910118926804E-2</v>
      </c>
      <c r="D125" s="228">
        <v>2.129606470541056E-2</v>
      </c>
      <c r="E125" s="228">
        <v>6.3779179951121284E-2</v>
      </c>
      <c r="F125" s="228">
        <v>6.1610212850777057E-2</v>
      </c>
      <c r="G125" s="228">
        <v>6.801078823051325E-2</v>
      </c>
      <c r="H125" s="228">
        <v>6.8797075474065286E-2</v>
      </c>
      <c r="I125" s="228">
        <v>6.2440471831681027E-2</v>
      </c>
      <c r="J125" s="228">
        <v>6.3801813038655703E-2</v>
      </c>
      <c r="K125" s="228">
        <v>5.6816062845290963E-2</v>
      </c>
      <c r="L125" s="228">
        <v>4.240875258155262E-2</v>
      </c>
      <c r="M125" s="228">
        <v>4.9097978241631417E-2</v>
      </c>
      <c r="N125" s="228">
        <v>6.2954065321262298E-2</v>
      </c>
      <c r="O125" s="228">
        <v>5.894847715711192E-2</v>
      </c>
      <c r="P125" s="228">
        <v>6.0498760784045598E-2</v>
      </c>
      <c r="Q125" s="228">
        <v>5.7999171078133883E-2</v>
      </c>
      <c r="R125" s="228">
        <v>6.0908210172315687E-2</v>
      </c>
      <c r="S125" s="228">
        <v>6.245298063699091E-2</v>
      </c>
      <c r="T125" s="228">
        <v>5.845360681915842E-2</v>
      </c>
      <c r="U125" s="228">
        <v>5.2942077875614731E-2</v>
      </c>
      <c r="V125" s="228">
        <v>4.2647563774682852E-2</v>
      </c>
      <c r="W125" s="228">
        <v>4.7264001309885513E-2</v>
      </c>
      <c r="DA125" s="69" t="s">
        <v>603</v>
      </c>
    </row>
    <row r="126" spans="1:105" ht="12" customHeight="1" x14ac:dyDescent="0.25">
      <c r="A126" s="57" t="s">
        <v>604</v>
      </c>
      <c r="B126" s="296">
        <v>39.829775409687663</v>
      </c>
      <c r="C126" s="296">
        <v>44.155062936713939</v>
      </c>
      <c r="D126" s="296">
        <v>37.847814550111643</v>
      </c>
      <c r="E126" s="296">
        <v>46.619895778627772</v>
      </c>
      <c r="F126" s="296">
        <v>43.200212710939702</v>
      </c>
      <c r="G126" s="296">
        <v>45.144049863369013</v>
      </c>
      <c r="H126" s="296">
        <v>45.295027632838369</v>
      </c>
      <c r="I126" s="296">
        <v>42.94285094238424</v>
      </c>
      <c r="J126" s="296">
        <v>32.604241308512833</v>
      </c>
      <c r="K126" s="296">
        <v>30.366800411585761</v>
      </c>
      <c r="L126" s="296">
        <v>31.135170941339421</v>
      </c>
      <c r="M126" s="296">
        <v>30.520907085348721</v>
      </c>
      <c r="N126" s="296">
        <v>28.502576594554451</v>
      </c>
      <c r="O126" s="296">
        <v>34.479043036457433</v>
      </c>
      <c r="P126" s="296">
        <v>31.6514350723136</v>
      </c>
      <c r="Q126" s="296">
        <v>33.508793645796558</v>
      </c>
      <c r="R126" s="296">
        <v>40.688674754076871</v>
      </c>
      <c r="S126" s="296">
        <v>48.907621624645358</v>
      </c>
      <c r="T126" s="296">
        <v>45.248623458481667</v>
      </c>
      <c r="U126" s="296">
        <v>44.085720551757213</v>
      </c>
      <c r="V126" s="296">
        <v>38.115753236490661</v>
      </c>
      <c r="W126" s="296">
        <v>46.654220325170932</v>
      </c>
      <c r="DA126" s="70" t="s">
        <v>605</v>
      </c>
    </row>
    <row r="127" spans="1:105" ht="12" customHeight="1" x14ac:dyDescent="0.25">
      <c r="A127" s="60" t="s">
        <v>606</v>
      </c>
      <c r="B127" s="264">
        <v>28.549225519912429</v>
      </c>
      <c r="C127" s="264">
        <v>31.56394911274392</v>
      </c>
      <c r="D127" s="264">
        <v>33.810978193773387</v>
      </c>
      <c r="E127" s="264">
        <v>34.176697110170352</v>
      </c>
      <c r="F127" s="264">
        <v>29.874327029558309</v>
      </c>
      <c r="G127" s="264">
        <v>30.18250685426985</v>
      </c>
      <c r="H127" s="264">
        <v>30.810011438404882</v>
      </c>
      <c r="I127" s="264">
        <v>29.942116064469051</v>
      </c>
      <c r="J127" s="264">
        <v>19.854465440258171</v>
      </c>
      <c r="K127" s="264">
        <v>18.653921569070381</v>
      </c>
      <c r="L127" s="264">
        <v>22.10787820413535</v>
      </c>
      <c r="M127" s="264">
        <v>19.618173792734211</v>
      </c>
      <c r="N127" s="264">
        <v>14.10484651401182</v>
      </c>
      <c r="O127" s="264">
        <v>19.971846731671231</v>
      </c>
      <c r="P127" s="264">
        <v>16.329810907438141</v>
      </c>
      <c r="Q127" s="264">
        <v>18.197268872329889</v>
      </c>
      <c r="R127" s="264">
        <v>23.502195711789881</v>
      </c>
      <c r="S127" s="264">
        <v>30.941381264582152</v>
      </c>
      <c r="T127" s="264">
        <v>27.27763181570328</v>
      </c>
      <c r="U127" s="264">
        <v>26.64327976721183</v>
      </c>
      <c r="V127" s="264">
        <v>22.948336199151839</v>
      </c>
      <c r="W127" s="264">
        <v>28.976770407611181</v>
      </c>
      <c r="DA127" s="72" t="s">
        <v>607</v>
      </c>
    </row>
    <row r="128" spans="1:105" ht="12" customHeight="1" x14ac:dyDescent="0.25">
      <c r="A128" s="59" t="s">
        <v>30</v>
      </c>
      <c r="B128" s="232">
        <v>5.8932891187646739</v>
      </c>
      <c r="C128" s="232">
        <v>4.4597200973464544</v>
      </c>
      <c r="D128" s="232">
        <v>5.7577902825802774</v>
      </c>
      <c r="E128" s="232">
        <v>5.8425163283349164</v>
      </c>
      <c r="F128" s="232">
        <v>0.57049426745733101</v>
      </c>
      <c r="G128" s="232">
        <v>0</v>
      </c>
      <c r="H128" s="232">
        <v>3.0139367540859818</v>
      </c>
      <c r="I128" s="232">
        <v>1.8661339810712989</v>
      </c>
      <c r="J128" s="232">
        <v>3.3466063347967392</v>
      </c>
      <c r="K128" s="232">
        <v>2.7438566902893968</v>
      </c>
      <c r="L128" s="232">
        <v>2.7673625946756131</v>
      </c>
      <c r="M128" s="232">
        <v>2.6661226046805839</v>
      </c>
      <c r="N128" s="232">
        <v>2.522388089486542</v>
      </c>
      <c r="O128" s="232">
        <v>2.1085832271952598</v>
      </c>
      <c r="P128" s="232">
        <v>2.0445274387988288</v>
      </c>
      <c r="Q128" s="232">
        <v>2.0869542722820729</v>
      </c>
      <c r="R128" s="232">
        <v>2.082386239871898</v>
      </c>
      <c r="S128" s="232">
        <v>2.772154141551499</v>
      </c>
      <c r="T128" s="232">
        <v>2.4936322782219782</v>
      </c>
      <c r="U128" s="232">
        <v>2.6513293859561808</v>
      </c>
      <c r="V128" s="232">
        <v>2.615913622186913</v>
      </c>
      <c r="W128" s="232">
        <v>2.7643528787484239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0.47230816385292562</v>
      </c>
      <c r="C130" s="232">
        <v>0.5241298471051582</v>
      </c>
      <c r="D130" s="232">
        <v>0.5236235506935828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22.18362823729483</v>
      </c>
      <c r="C132" s="232">
        <v>26.5800991682923</v>
      </c>
      <c r="D132" s="232">
        <v>27.529564360499521</v>
      </c>
      <c r="E132" s="232">
        <v>28.334180781835428</v>
      </c>
      <c r="F132" s="232">
        <v>29.303832762100981</v>
      </c>
      <c r="G132" s="232">
        <v>30.18250685426985</v>
      </c>
      <c r="H132" s="232">
        <v>27.796074684318899</v>
      </c>
      <c r="I132" s="232">
        <v>28.075982083397751</v>
      </c>
      <c r="J132" s="232">
        <v>16.507859105461431</v>
      </c>
      <c r="K132" s="232">
        <v>15.910064878780981</v>
      </c>
      <c r="L132" s="232">
        <v>19.340515609459739</v>
      </c>
      <c r="M132" s="232">
        <v>16.95205118805363</v>
      </c>
      <c r="N132" s="232">
        <v>11.58245842452528</v>
      </c>
      <c r="O132" s="232">
        <v>17.86326350447597</v>
      </c>
      <c r="P132" s="232">
        <v>14.28528346863931</v>
      </c>
      <c r="Q132" s="232">
        <v>16.110314600047811</v>
      </c>
      <c r="R132" s="232">
        <v>21.419809471917979</v>
      </c>
      <c r="S132" s="232">
        <v>28.169227123030652</v>
      </c>
      <c r="T132" s="232">
        <v>24.7839995374813</v>
      </c>
      <c r="U132" s="232">
        <v>23.991950381255648</v>
      </c>
      <c r="V132" s="232">
        <v>20.33242257696493</v>
      </c>
      <c r="W132" s="232">
        <v>26.212417528862758</v>
      </c>
      <c r="DA132" s="71" t="s">
        <v>612</v>
      </c>
    </row>
    <row r="133" spans="1:105" ht="12" customHeight="1" x14ac:dyDescent="0.25">
      <c r="A133" s="60" t="s">
        <v>613</v>
      </c>
      <c r="B133" s="264">
        <v>11.28054988977523</v>
      </c>
      <c r="C133" s="264">
        <v>12.591113823970019</v>
      </c>
      <c r="D133" s="264">
        <v>4.0368363563382559</v>
      </c>
      <c r="E133" s="264">
        <v>12.44319866845742</v>
      </c>
      <c r="F133" s="264">
        <v>13.32588568138139</v>
      </c>
      <c r="G133" s="264">
        <v>14.961543009099151</v>
      </c>
      <c r="H133" s="264">
        <v>14.485016194433481</v>
      </c>
      <c r="I133" s="264">
        <v>13.000734877915191</v>
      </c>
      <c r="J133" s="264">
        <v>12.749775868254661</v>
      </c>
      <c r="K133" s="264">
        <v>11.71287884251538</v>
      </c>
      <c r="L133" s="264">
        <v>9.0272927372040659</v>
      </c>
      <c r="M133" s="264">
        <v>10.902733292614499</v>
      </c>
      <c r="N133" s="264">
        <v>14.39773008054263</v>
      </c>
      <c r="O133" s="264">
        <v>14.5071963047862</v>
      </c>
      <c r="P133" s="264">
        <v>15.321624164875461</v>
      </c>
      <c r="Q133" s="264">
        <v>15.311524773466671</v>
      </c>
      <c r="R133" s="264">
        <v>17.18647904228699</v>
      </c>
      <c r="S133" s="264">
        <v>17.96624036006321</v>
      </c>
      <c r="T133" s="264">
        <v>17.97099164277839</v>
      </c>
      <c r="U133" s="264">
        <v>17.442440784545369</v>
      </c>
      <c r="V133" s="264">
        <v>15.16741703733882</v>
      </c>
      <c r="W133" s="264">
        <v>17.677449917559741</v>
      </c>
      <c r="DA133" s="72" t="s">
        <v>614</v>
      </c>
    </row>
    <row r="134" spans="1:105" ht="12" customHeight="1" x14ac:dyDescent="0.25">
      <c r="A134" s="57" t="s">
        <v>615</v>
      </c>
      <c r="B134" s="296">
        <v>19.734822826544441</v>
      </c>
      <c r="C134" s="296">
        <v>22.169697436131969</v>
      </c>
      <c r="D134" s="296">
        <v>18.755494303788598</v>
      </c>
      <c r="E134" s="296">
        <v>23.288297290512439</v>
      </c>
      <c r="F134" s="296">
        <v>22.081217535727131</v>
      </c>
      <c r="G134" s="296">
        <v>23.132479300633431</v>
      </c>
      <c r="H134" s="296">
        <v>22.895199037582039</v>
      </c>
      <c r="I134" s="296">
        <v>21.80746520347909</v>
      </c>
      <c r="J134" s="296">
        <v>16.345246827867609</v>
      </c>
      <c r="K134" s="296">
        <v>15.28963940174456</v>
      </c>
      <c r="L134" s="296">
        <v>15.654780685862431</v>
      </c>
      <c r="M134" s="296">
        <v>15.35452556778657</v>
      </c>
      <c r="N134" s="296">
        <v>14.34768063391064</v>
      </c>
      <c r="O134" s="296">
        <v>17.448221912957521</v>
      </c>
      <c r="P134" s="296">
        <v>16.015608715260061</v>
      </c>
      <c r="Q134" s="296">
        <v>16.960021563697779</v>
      </c>
      <c r="R134" s="296">
        <v>20.639221548590289</v>
      </c>
      <c r="S134" s="296">
        <v>24.784455320258719</v>
      </c>
      <c r="T134" s="296">
        <v>22.93906084268998</v>
      </c>
      <c r="U134" s="296">
        <v>22.326651584135259</v>
      </c>
      <c r="V134" s="296">
        <v>19.257954885889891</v>
      </c>
      <c r="W134" s="296">
        <v>23.626325840106539</v>
      </c>
      <c r="DA134" s="70" t="s">
        <v>616</v>
      </c>
    </row>
    <row r="135" spans="1:105" ht="12" customHeight="1" x14ac:dyDescent="0.25">
      <c r="A135" s="60" t="s">
        <v>617</v>
      </c>
      <c r="B135" s="264">
        <v>13.174931753783209</v>
      </c>
      <c r="C135" s="264">
        <v>15.13760843287292</v>
      </c>
      <c r="D135" s="264">
        <v>16.39610496037713</v>
      </c>
      <c r="E135" s="264">
        <v>16.181884035359921</v>
      </c>
      <c r="F135" s="264">
        <v>15.17871403979326</v>
      </c>
      <c r="G135" s="264">
        <v>15.46596322573526</v>
      </c>
      <c r="H135" s="264">
        <v>15.051566767421949</v>
      </c>
      <c r="I135" s="264">
        <v>14.90542690921102</v>
      </c>
      <c r="J135" s="264">
        <v>9.2223801384093047</v>
      </c>
      <c r="K135" s="264">
        <v>8.8064167711197783</v>
      </c>
      <c r="L135" s="264">
        <v>10.67306739095333</v>
      </c>
      <c r="M135" s="264">
        <v>9.3445599471086904</v>
      </c>
      <c r="N135" s="264">
        <v>6.3964668461978151</v>
      </c>
      <c r="O135" s="264">
        <v>9.6285992708250117</v>
      </c>
      <c r="P135" s="264">
        <v>7.7275044476889141</v>
      </c>
      <c r="Q135" s="264">
        <v>8.6955852509727087</v>
      </c>
      <c r="R135" s="264">
        <v>11.45119643026146</v>
      </c>
      <c r="S135" s="264">
        <v>15.132803223307761</v>
      </c>
      <c r="T135" s="264">
        <v>13.297200107433889</v>
      </c>
      <c r="U135" s="264">
        <v>12.92790606823921</v>
      </c>
      <c r="V135" s="264">
        <v>11.02993368314459</v>
      </c>
      <c r="W135" s="264">
        <v>14.11038933644152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0.27465771951945039</v>
      </c>
      <c r="C137" s="299">
        <v>0.2927245187071072</v>
      </c>
      <c r="D137" s="299">
        <v>0.30603961033148069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12.900274034263759</v>
      </c>
      <c r="C139" s="299">
        <v>14.844883914165811</v>
      </c>
      <c r="D139" s="299">
        <v>16.090065350045649</v>
      </c>
      <c r="E139" s="299">
        <v>16.181884035359921</v>
      </c>
      <c r="F139" s="299">
        <v>15.17871403979326</v>
      </c>
      <c r="G139" s="299">
        <v>15.46596322573526</v>
      </c>
      <c r="H139" s="299">
        <v>15.051566767421949</v>
      </c>
      <c r="I139" s="299">
        <v>14.90542690921102</v>
      </c>
      <c r="J139" s="299">
        <v>9.2223801384093047</v>
      </c>
      <c r="K139" s="299">
        <v>8.8064167711197783</v>
      </c>
      <c r="L139" s="299">
        <v>10.67306739095333</v>
      </c>
      <c r="M139" s="299">
        <v>9.3445599471086904</v>
      </c>
      <c r="N139" s="299">
        <v>6.3964668461978151</v>
      </c>
      <c r="O139" s="299">
        <v>9.6285992708250117</v>
      </c>
      <c r="P139" s="299">
        <v>7.7275044476889141</v>
      </c>
      <c r="Q139" s="299">
        <v>8.6955852509727087</v>
      </c>
      <c r="R139" s="299">
        <v>11.45119643026146</v>
      </c>
      <c r="S139" s="299">
        <v>15.132803223307761</v>
      </c>
      <c r="T139" s="299">
        <v>13.297200107433889</v>
      </c>
      <c r="U139" s="299">
        <v>12.92790606823921</v>
      </c>
      <c r="V139" s="299">
        <v>11.02993368314459</v>
      </c>
      <c r="W139" s="299">
        <v>14.11038933644152</v>
      </c>
      <c r="DA139" s="71" t="s">
        <v>622</v>
      </c>
    </row>
    <row r="140" spans="1:105" ht="12" customHeight="1" x14ac:dyDescent="0.25">
      <c r="A140" s="60" t="s">
        <v>623</v>
      </c>
      <c r="B140" s="264">
        <v>6.5598910727612294</v>
      </c>
      <c r="C140" s="264">
        <v>7.0320890032590491</v>
      </c>
      <c r="D140" s="264">
        <v>2.3593893434114679</v>
      </c>
      <c r="E140" s="264">
        <v>7.1064132551525114</v>
      </c>
      <c r="F140" s="264">
        <v>6.9025034959338738</v>
      </c>
      <c r="G140" s="264">
        <v>7.6665160748981709</v>
      </c>
      <c r="H140" s="264">
        <v>7.8436322701600911</v>
      </c>
      <c r="I140" s="264">
        <v>6.9020382942680687</v>
      </c>
      <c r="J140" s="264">
        <v>7.1228666894582986</v>
      </c>
      <c r="K140" s="264">
        <v>6.4832226306247813</v>
      </c>
      <c r="L140" s="264">
        <v>4.9817132949090999</v>
      </c>
      <c r="M140" s="264">
        <v>6.0099656206778791</v>
      </c>
      <c r="N140" s="264">
        <v>7.9512137877128266</v>
      </c>
      <c r="O140" s="264">
        <v>7.8196226421325141</v>
      </c>
      <c r="P140" s="264">
        <v>8.288104267571148</v>
      </c>
      <c r="Q140" s="264">
        <v>8.2644363127250724</v>
      </c>
      <c r="R140" s="264">
        <v>9.1880251183288291</v>
      </c>
      <c r="S140" s="264">
        <v>9.6516520969509578</v>
      </c>
      <c r="T140" s="264">
        <v>9.6418607352560954</v>
      </c>
      <c r="U140" s="264">
        <v>9.3987455158960529</v>
      </c>
      <c r="V140" s="264">
        <v>8.2280212027452979</v>
      </c>
      <c r="W140" s="264">
        <v>9.5159365036650208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8.759359601094479</v>
      </c>
      <c r="C141" s="263">
        <f t="shared" si="2"/>
        <v>10.405971390098799</v>
      </c>
      <c r="D141" s="263">
        <f t="shared" si="2"/>
        <v>9.2245658398886494</v>
      </c>
      <c r="E141" s="263">
        <f t="shared" si="2"/>
        <v>10.270401035499182</v>
      </c>
      <c r="F141" s="263">
        <f t="shared" si="2"/>
        <v>9.4815103712126572</v>
      </c>
      <c r="G141" s="263">
        <f t="shared" si="2"/>
        <v>9.7858087526657602</v>
      </c>
      <c r="H141" s="263">
        <f t="shared" si="2"/>
        <v>9.7452505637250741</v>
      </c>
      <c r="I141" s="263">
        <f t="shared" si="2"/>
        <v>9.1992092629442084</v>
      </c>
      <c r="J141" s="263">
        <f t="shared" si="2"/>
        <v>6.956995031178602</v>
      </c>
      <c r="K141" s="263">
        <f t="shared" si="2"/>
        <v>6.4028666816552375</v>
      </c>
      <c r="L141" s="263">
        <f t="shared" si="2"/>
        <v>6.7032757173835762</v>
      </c>
      <c r="M141" s="263">
        <f t="shared" si="2"/>
        <v>6.3199489623449203</v>
      </c>
      <c r="N141" s="263">
        <f t="shared" si="2"/>
        <v>5.8911237428798442</v>
      </c>
      <c r="O141" s="263">
        <f t="shared" si="2"/>
        <v>7.1047203062137454</v>
      </c>
      <c r="P141" s="263">
        <f t="shared" si="2"/>
        <v>6.416617154604646</v>
      </c>
      <c r="Q141" s="263">
        <f t="shared" si="2"/>
        <v>6.8177705763658052</v>
      </c>
      <c r="R141" s="263">
        <f t="shared" si="2"/>
        <v>8.2523726347781583</v>
      </c>
      <c r="S141" s="263">
        <f t="shared" si="2"/>
        <v>9.8725839131472153</v>
      </c>
      <c r="T141" s="263">
        <f t="shared" si="2"/>
        <v>9.0716152205664891</v>
      </c>
      <c r="U141" s="263">
        <f t="shared" si="2"/>
        <v>8.8348584417623108</v>
      </c>
      <c r="V141" s="263">
        <f t="shared" si="2"/>
        <v>7.6092049017771526</v>
      </c>
      <c r="W141" s="263">
        <f t="shared" si="2"/>
        <v>9.2699470286019405</v>
      </c>
      <c r="DA141" s="70"/>
    </row>
    <row r="142" spans="1:105" ht="12" customHeight="1" x14ac:dyDescent="0.25">
      <c r="A142" s="60" t="s">
        <v>626</v>
      </c>
      <c r="B142" s="264">
        <v>1.524656180096851</v>
      </c>
      <c r="C142" s="264">
        <v>1.751785032392182</v>
      </c>
      <c r="D142" s="264">
        <v>1.8974233206314171</v>
      </c>
      <c r="E142" s="264">
        <v>1.872632812161438</v>
      </c>
      <c r="F142" s="264">
        <v>1.7565419388262311</v>
      </c>
      <c r="G142" s="264">
        <v>1.7897835718577271</v>
      </c>
      <c r="H142" s="264">
        <v>1.741827944232087</v>
      </c>
      <c r="I142" s="264">
        <v>1.7249160510895829</v>
      </c>
      <c r="J142" s="264">
        <v>1.067250983610641</v>
      </c>
      <c r="K142" s="264">
        <v>1.019114026965704</v>
      </c>
      <c r="L142" s="264">
        <v>1.235130356825902</v>
      </c>
      <c r="M142" s="264">
        <v>1.081390123296361</v>
      </c>
      <c r="N142" s="264">
        <v>0.74022491274307267</v>
      </c>
      <c r="O142" s="264">
        <v>1.1142602981396019</v>
      </c>
      <c r="P142" s="264">
        <v>0.89425794630865119</v>
      </c>
      <c r="Q142" s="264">
        <v>1.006288156949851</v>
      </c>
      <c r="R142" s="264">
        <v>1.32517858408547</v>
      </c>
      <c r="S142" s="264">
        <v>1.7512289541826629</v>
      </c>
      <c r="T142" s="264">
        <v>1.5388055665610541</v>
      </c>
      <c r="U142" s="264">
        <v>1.496069372578916</v>
      </c>
      <c r="V142" s="264">
        <v>1.276428361857421</v>
      </c>
      <c r="W142" s="264">
        <v>1.632911100218839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3.1784497810122637E-2</v>
      </c>
      <c r="C144" s="232">
        <v>3.3875260597422838E-2</v>
      </c>
      <c r="D144" s="232">
        <v>3.5416136642403277E-2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1.4928716822867281</v>
      </c>
      <c r="C145" s="232">
        <v>1.7179097717947589</v>
      </c>
      <c r="D145" s="232">
        <v>1.862007183989014</v>
      </c>
      <c r="E145" s="232">
        <v>1.872632812161438</v>
      </c>
      <c r="F145" s="232">
        <v>1.7565419388262311</v>
      </c>
      <c r="G145" s="232">
        <v>1.7897835718577271</v>
      </c>
      <c r="H145" s="232">
        <v>1.741827944232087</v>
      </c>
      <c r="I145" s="232">
        <v>1.7249160510895829</v>
      </c>
      <c r="J145" s="232">
        <v>1.067250983610641</v>
      </c>
      <c r="K145" s="232">
        <v>1.019114026965704</v>
      </c>
      <c r="L145" s="232">
        <v>1.235130356825902</v>
      </c>
      <c r="M145" s="232">
        <v>1.081390123296361</v>
      </c>
      <c r="N145" s="232">
        <v>0.74022491274307267</v>
      </c>
      <c r="O145" s="232">
        <v>1.1142602981396019</v>
      </c>
      <c r="P145" s="232">
        <v>0.89425794630865119</v>
      </c>
      <c r="Q145" s="232">
        <v>1.006288156949851</v>
      </c>
      <c r="R145" s="232">
        <v>1.32517858408547</v>
      </c>
      <c r="S145" s="232">
        <v>1.7512289541826629</v>
      </c>
      <c r="T145" s="232">
        <v>1.5388055665610541</v>
      </c>
      <c r="U145" s="232">
        <v>1.496069372578916</v>
      </c>
      <c r="V145" s="232">
        <v>1.276428361857421</v>
      </c>
      <c r="W145" s="232">
        <v>1.632911100218839</v>
      </c>
      <c r="DA145" s="71" t="s">
        <v>630</v>
      </c>
    </row>
    <row r="146" spans="1:105" ht="12" customHeight="1" x14ac:dyDescent="0.25">
      <c r="A146" s="60" t="s">
        <v>631</v>
      </c>
      <c r="B146" s="264">
        <v>6.4755663983731582</v>
      </c>
      <c r="C146" s="264">
        <v>7.8404046882318346</v>
      </c>
      <c r="D146" s="264">
        <v>7.0541044792192658</v>
      </c>
      <c r="E146" s="264">
        <v>7.5753854520054196</v>
      </c>
      <c r="F146" s="264">
        <v>6.9261829198775109</v>
      </c>
      <c r="G146" s="264">
        <v>7.1088250547012031</v>
      </c>
      <c r="H146" s="264">
        <v>7.0957258937264438</v>
      </c>
      <c r="I146" s="264">
        <v>6.6755615343566248</v>
      </c>
      <c r="J146" s="264">
        <v>5.0654572185321944</v>
      </c>
      <c r="K146" s="264">
        <v>4.633488013061509</v>
      </c>
      <c r="L146" s="264">
        <v>4.8916414283553102</v>
      </c>
      <c r="M146" s="264">
        <v>4.5430614052113842</v>
      </c>
      <c r="N146" s="264">
        <v>4.2307523377478038</v>
      </c>
      <c r="O146" s="264">
        <v>5.0855417731899966</v>
      </c>
      <c r="P146" s="264">
        <v>4.5632263923547782</v>
      </c>
      <c r="Q146" s="264">
        <v>4.855088554560079</v>
      </c>
      <c r="R146" s="264">
        <v>5.8639187684110521</v>
      </c>
      <c r="S146" s="264">
        <v>7.0044268949132569</v>
      </c>
      <c r="T146" s="264">
        <v>6.4170146857757064</v>
      </c>
      <c r="U146" s="264">
        <v>6.2511283735707854</v>
      </c>
      <c r="V146" s="264">
        <v>5.3805967782954447</v>
      </c>
      <c r="W146" s="264">
        <v>6.5358134195411912</v>
      </c>
      <c r="DA146" s="72" t="s">
        <v>632</v>
      </c>
    </row>
    <row r="147" spans="1:105" ht="12" customHeight="1" x14ac:dyDescent="0.25">
      <c r="A147" s="64" t="s">
        <v>30</v>
      </c>
      <c r="B147" s="231">
        <v>0.8890570805101341</v>
      </c>
      <c r="C147" s="231">
        <v>0.60216590580035456</v>
      </c>
      <c r="D147" s="231">
        <v>0.60055826357298892</v>
      </c>
      <c r="E147" s="231">
        <v>0.86244356753463236</v>
      </c>
      <c r="F147" s="231">
        <v>8.8371776224399429E-2</v>
      </c>
      <c r="G147" s="231">
        <v>0</v>
      </c>
      <c r="H147" s="231">
        <v>0.49105243473890142</v>
      </c>
      <c r="I147" s="231">
        <v>0.29866333084641439</v>
      </c>
      <c r="J147" s="231">
        <v>0.61294290198483692</v>
      </c>
      <c r="K147" s="231">
        <v>0.50962438189912518</v>
      </c>
      <c r="L147" s="231">
        <v>0.43411265236540031</v>
      </c>
      <c r="M147" s="231">
        <v>0.48857998902950861</v>
      </c>
      <c r="N147" s="231">
        <v>0.58440551120627493</v>
      </c>
      <c r="O147" s="231">
        <v>0.42472213085315502</v>
      </c>
      <c r="P147" s="231">
        <v>0.46930958741429862</v>
      </c>
      <c r="Q147" s="231">
        <v>0.45502532193288803</v>
      </c>
      <c r="R147" s="231">
        <v>0.43178658943517012</v>
      </c>
      <c r="S147" s="231">
        <v>0.53674520769979439</v>
      </c>
      <c r="T147" s="231">
        <v>0.50955107218479845</v>
      </c>
      <c r="U147" s="231">
        <v>0.54151000091659307</v>
      </c>
      <c r="V147" s="231">
        <v>0.53964336008700231</v>
      </c>
      <c r="W147" s="231">
        <v>0.55909250629398144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7.125204767557769E-2</v>
      </c>
      <c r="C150" s="231">
        <v>7.0769715867789434E-2</v>
      </c>
      <c r="D150" s="231">
        <v>5.4615822205586993E-2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3.3466051568679291</v>
      </c>
      <c r="C153" s="231">
        <v>3.5889313998565471</v>
      </c>
      <c r="D153" s="231">
        <v>2.8714327125254968</v>
      </c>
      <c r="E153" s="231">
        <v>4.1825526166088913</v>
      </c>
      <c r="F153" s="231">
        <v>4.5392774285208732</v>
      </c>
      <c r="G153" s="231">
        <v>4.9016897551245444</v>
      </c>
      <c r="H153" s="231">
        <v>4.5287380803246116</v>
      </c>
      <c r="I153" s="231">
        <v>4.4933892265324156</v>
      </c>
      <c r="J153" s="231">
        <v>3.0234733498384112</v>
      </c>
      <c r="K153" s="231">
        <v>2.9550220346852609</v>
      </c>
      <c r="L153" s="231">
        <v>3.0339220980621642</v>
      </c>
      <c r="M153" s="231">
        <v>3.1065461764385698</v>
      </c>
      <c r="N153" s="231">
        <v>2.6835095538323732</v>
      </c>
      <c r="O153" s="231">
        <v>3.5981142417149021</v>
      </c>
      <c r="P153" s="231">
        <v>3.2791051680393108</v>
      </c>
      <c r="Q153" s="231">
        <v>3.5125834737676782</v>
      </c>
      <c r="R153" s="231">
        <v>4.4414366082247909</v>
      </c>
      <c r="S153" s="231">
        <v>5.4541331004168789</v>
      </c>
      <c r="T153" s="231">
        <v>5.0643848524272919</v>
      </c>
      <c r="U153" s="231">
        <v>4.9001384519634801</v>
      </c>
      <c r="V153" s="231">
        <v>4.1944262781006252</v>
      </c>
      <c r="W153" s="231">
        <v>5.3014817047783653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5.1687507672067402E-2</v>
      </c>
      <c r="N155" s="231">
        <v>4.8124531871278478E-2</v>
      </c>
      <c r="O155" s="231">
        <v>3.3235695958251717E-2</v>
      </c>
      <c r="P155" s="231">
        <v>3.3282050405307823E-2</v>
      </c>
      <c r="Q155" s="231">
        <v>3.3514823468443193E-2</v>
      </c>
      <c r="R155" s="231">
        <v>1.7094740777655239E-2</v>
      </c>
      <c r="S155" s="231">
        <v>7.335281669494309E-2</v>
      </c>
      <c r="T155" s="231">
        <v>7.0768676798357646E-2</v>
      </c>
      <c r="U155" s="231">
        <v>4.6958243901035313E-2</v>
      </c>
      <c r="V155" s="231">
        <v>4.2429462489999882E-2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2.1686521133195171</v>
      </c>
      <c r="C156" s="231">
        <v>3.578537666707144</v>
      </c>
      <c r="D156" s="231">
        <v>3.527497680915193</v>
      </c>
      <c r="E156" s="231">
        <v>2.5303892678618962</v>
      </c>
      <c r="F156" s="231">
        <v>2.2985337151322378</v>
      </c>
      <c r="G156" s="231">
        <v>2.20713529957666</v>
      </c>
      <c r="H156" s="231">
        <v>2.0759353786629311</v>
      </c>
      <c r="I156" s="231">
        <v>1.8835089769777931</v>
      </c>
      <c r="J156" s="231">
        <v>1.4290409667089461</v>
      </c>
      <c r="K156" s="231">
        <v>1.168841596477123</v>
      </c>
      <c r="L156" s="231">
        <v>1.4236066779277461</v>
      </c>
      <c r="M156" s="231">
        <v>0.8962477320712382</v>
      </c>
      <c r="N156" s="231">
        <v>0.91471274083787768</v>
      </c>
      <c r="O156" s="231">
        <v>1.02946970466369</v>
      </c>
      <c r="P156" s="231">
        <v>0.7815295864958608</v>
      </c>
      <c r="Q156" s="231">
        <v>0.85396493539106977</v>
      </c>
      <c r="R156" s="231">
        <v>0.97360082997343644</v>
      </c>
      <c r="S156" s="231">
        <v>0.94019577010164046</v>
      </c>
      <c r="T156" s="231">
        <v>0.77231008436525805</v>
      </c>
      <c r="U156" s="231">
        <v>0.76252167678967675</v>
      </c>
      <c r="V156" s="231">
        <v>0.60409767761781819</v>
      </c>
      <c r="W156" s="231">
        <v>0.675239208468844</v>
      </c>
      <c r="DA156" s="73" t="s">
        <v>642</v>
      </c>
    </row>
    <row r="157" spans="1:105" ht="12" customHeight="1" x14ac:dyDescent="0.25">
      <c r="A157" s="61" t="s">
        <v>643</v>
      </c>
      <c r="B157" s="265">
        <v>0.75913702262446958</v>
      </c>
      <c r="C157" s="265">
        <v>0.81378166947478192</v>
      </c>
      <c r="D157" s="265">
        <v>0.27303804003796728</v>
      </c>
      <c r="E157" s="265">
        <v>0.82238277133232285</v>
      </c>
      <c r="F157" s="265">
        <v>0.79878551250891505</v>
      </c>
      <c r="G157" s="265">
        <v>0.88720012610683052</v>
      </c>
      <c r="H157" s="265">
        <v>0.90769672576654303</v>
      </c>
      <c r="I157" s="265">
        <v>0.79873167749800045</v>
      </c>
      <c r="J157" s="265">
        <v>0.82428682903576656</v>
      </c>
      <c r="K157" s="265">
        <v>0.7502646416280242</v>
      </c>
      <c r="L157" s="265">
        <v>0.57650393220236384</v>
      </c>
      <c r="M157" s="265">
        <v>0.69549743383717522</v>
      </c>
      <c r="N157" s="265">
        <v>0.92014649238896784</v>
      </c>
      <c r="O157" s="265">
        <v>0.90491823488414724</v>
      </c>
      <c r="P157" s="265">
        <v>0.95913281594121635</v>
      </c>
      <c r="Q157" s="265">
        <v>0.95639386485587508</v>
      </c>
      <c r="R157" s="265">
        <v>1.0632752822816369</v>
      </c>
      <c r="S157" s="265">
        <v>1.1169280640512951</v>
      </c>
      <c r="T157" s="265">
        <v>1.115794968229729</v>
      </c>
      <c r="U157" s="265">
        <v>1.087660695612608</v>
      </c>
      <c r="V157" s="265">
        <v>0.95217976162428664</v>
      </c>
      <c r="W157" s="265">
        <v>1.1012225088419101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0.99999999999999989</v>
      </c>
      <c r="C187" s="234">
        <f t="shared" si="25"/>
        <v>0.99999999999999989</v>
      </c>
      <c r="D187" s="234">
        <f t="shared" si="25"/>
        <v>1.0000000000000002</v>
      </c>
      <c r="E187" s="234">
        <f t="shared" si="25"/>
        <v>1</v>
      </c>
      <c r="F187" s="234">
        <f t="shared" si="25"/>
        <v>1</v>
      </c>
      <c r="G187" s="234">
        <f t="shared" si="25"/>
        <v>0.99999999999999978</v>
      </c>
      <c r="H187" s="234">
        <f t="shared" si="25"/>
        <v>1.0000000000000004</v>
      </c>
      <c r="I187" s="234">
        <f t="shared" si="25"/>
        <v>0.99999999999999978</v>
      </c>
      <c r="J187" s="234">
        <f t="shared" si="25"/>
        <v>1</v>
      </c>
      <c r="K187" s="234">
        <f t="shared" si="25"/>
        <v>0.99999999999999989</v>
      </c>
      <c r="L187" s="234">
        <f t="shared" si="25"/>
        <v>1</v>
      </c>
      <c r="M187" s="234">
        <f t="shared" si="25"/>
        <v>0.99999999999999956</v>
      </c>
      <c r="N187" s="234">
        <f t="shared" si="25"/>
        <v>1.0000000000000002</v>
      </c>
      <c r="O187" s="234">
        <f t="shared" si="25"/>
        <v>0.99999999999999978</v>
      </c>
      <c r="P187" s="234">
        <f t="shared" si="25"/>
        <v>0.99999999999999967</v>
      </c>
      <c r="Q187" s="234">
        <f t="shared" si="25"/>
        <v>0.99999999999999978</v>
      </c>
      <c r="R187" s="234">
        <f t="shared" si="25"/>
        <v>1.0000000000000004</v>
      </c>
      <c r="S187" s="234">
        <f t="shared" si="25"/>
        <v>0.99999999999999956</v>
      </c>
      <c r="T187" s="234">
        <f t="shared" si="25"/>
        <v>0.99999999999999978</v>
      </c>
      <c r="U187" s="234">
        <f t="shared" si="25"/>
        <v>0.99999999999999978</v>
      </c>
      <c r="V187" s="234">
        <f t="shared" si="25"/>
        <v>0.99999999999999978</v>
      </c>
      <c r="W187" s="234">
        <f t="shared" si="25"/>
        <v>1.0000000000000004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1.7166637940868915E-3</v>
      </c>
      <c r="C188" s="301">
        <f t="shared" si="26"/>
        <v>1.7166637940811184E-3</v>
      </c>
      <c r="D188" s="301">
        <f t="shared" si="26"/>
        <v>1.716663794076102E-3</v>
      </c>
      <c r="E188" s="301">
        <f t="shared" si="26"/>
        <v>1.7166637940934811E-3</v>
      </c>
      <c r="F188" s="301">
        <f t="shared" si="26"/>
        <v>1.7166637940937792E-3</v>
      </c>
      <c r="G188" s="301">
        <f t="shared" si="26"/>
        <v>1.7166637941046661E-3</v>
      </c>
      <c r="H188" s="301">
        <f t="shared" si="26"/>
        <v>1.7166637941099954E-3</v>
      </c>
      <c r="I188" s="301">
        <f t="shared" si="26"/>
        <v>1.7166637940760651E-3</v>
      </c>
      <c r="J188" s="301">
        <f t="shared" si="26"/>
        <v>1.7166637941103252E-3</v>
      </c>
      <c r="K188" s="301">
        <f t="shared" si="26"/>
        <v>1.7166637941007068E-3</v>
      </c>
      <c r="L188" s="301">
        <f t="shared" si="26"/>
        <v>1.7166637940658786E-3</v>
      </c>
      <c r="M188" s="301">
        <f t="shared" si="26"/>
        <v>1.7166637940766519E-3</v>
      </c>
      <c r="N188" s="301">
        <f t="shared" si="26"/>
        <v>1.7166637940991421E-3</v>
      </c>
      <c r="O188" s="301">
        <f t="shared" si="26"/>
        <v>1.716663794111762E-3</v>
      </c>
      <c r="P188" s="301">
        <f t="shared" si="26"/>
        <v>1.7166637940860584E-3</v>
      </c>
      <c r="Q188" s="301">
        <f t="shared" si="26"/>
        <v>1.7166637941118737E-3</v>
      </c>
      <c r="R188" s="301">
        <f t="shared" si="26"/>
        <v>1.7166637941137255E-3</v>
      </c>
      <c r="S188" s="301">
        <f t="shared" si="26"/>
        <v>1.7166637941164781E-3</v>
      </c>
      <c r="T188" s="301">
        <f t="shared" si="26"/>
        <v>1.716663794115091E-3</v>
      </c>
      <c r="U188" s="301">
        <f t="shared" si="26"/>
        <v>1.7166637941127768E-3</v>
      </c>
      <c r="V188" s="301">
        <f t="shared" si="26"/>
        <v>1.7166637941157844E-3</v>
      </c>
      <c r="W188" s="301">
        <f t="shared" si="26"/>
        <v>1.7166637941166776E-3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8.9295497286822083E-4</v>
      </c>
      <c r="C189" s="235">
        <f t="shared" si="27"/>
        <v>8.9295497286521856E-4</v>
      </c>
      <c r="D189" s="235">
        <f t="shared" si="27"/>
        <v>8.92954972862609E-4</v>
      </c>
      <c r="E189" s="235">
        <f t="shared" si="27"/>
        <v>8.9295497287164875E-4</v>
      </c>
      <c r="F189" s="235">
        <f t="shared" si="27"/>
        <v>8.9295497287180422E-4</v>
      </c>
      <c r="G189" s="235">
        <f t="shared" si="27"/>
        <v>8.9295497287746766E-4</v>
      </c>
      <c r="H189" s="235">
        <f t="shared" si="27"/>
        <v>8.9295497288024008E-4</v>
      </c>
      <c r="I189" s="235">
        <f t="shared" si="27"/>
        <v>8.929549728625897E-4</v>
      </c>
      <c r="J189" s="235">
        <f t="shared" si="27"/>
        <v>8.9295497288041138E-4</v>
      </c>
      <c r="K189" s="235">
        <f t="shared" si="27"/>
        <v>8.9295497287540735E-4</v>
      </c>
      <c r="L189" s="235">
        <f t="shared" si="27"/>
        <v>8.9295497285729109E-4</v>
      </c>
      <c r="M189" s="235">
        <f t="shared" si="27"/>
        <v>8.9295497286289458E-4</v>
      </c>
      <c r="N189" s="235">
        <f t="shared" si="27"/>
        <v>8.929549728745942E-4</v>
      </c>
      <c r="O189" s="235">
        <f t="shared" si="27"/>
        <v>8.9295497288115764E-4</v>
      </c>
      <c r="P189" s="235">
        <f t="shared" si="27"/>
        <v>8.9295497286778747E-4</v>
      </c>
      <c r="Q189" s="235">
        <f t="shared" si="27"/>
        <v>8.9295497288121651E-4</v>
      </c>
      <c r="R189" s="235">
        <f t="shared" si="27"/>
        <v>8.9295497288217961E-4</v>
      </c>
      <c r="S189" s="235">
        <f t="shared" si="27"/>
        <v>8.9295497288361151E-4</v>
      </c>
      <c r="T189" s="235">
        <f t="shared" si="27"/>
        <v>8.9295497288288954E-4</v>
      </c>
      <c r="U189" s="235">
        <f t="shared" si="27"/>
        <v>8.9295497288168608E-4</v>
      </c>
      <c r="V189" s="235">
        <f t="shared" si="27"/>
        <v>8.9295497288325101E-4</v>
      </c>
      <c r="W189" s="235">
        <f t="shared" si="27"/>
        <v>8.9295497288371505E-4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2.0901299153901178E-2</v>
      </c>
      <c r="C190" s="235">
        <f t="shared" si="28"/>
        <v>2.0901299153830884E-2</v>
      </c>
      <c r="D190" s="235">
        <f t="shared" si="28"/>
        <v>2.0901299153769808E-2</v>
      </c>
      <c r="E190" s="235">
        <f t="shared" si="28"/>
        <v>2.0901299153981413E-2</v>
      </c>
      <c r="F190" s="235">
        <f t="shared" si="28"/>
        <v>2.0901299153985042E-2</v>
      </c>
      <c r="G190" s="235">
        <f t="shared" si="28"/>
        <v>2.0901299154117602E-2</v>
      </c>
      <c r="H190" s="235">
        <f t="shared" si="28"/>
        <v>2.0901299154182491E-2</v>
      </c>
      <c r="I190" s="235">
        <f t="shared" si="28"/>
        <v>2.090129915376936E-2</v>
      </c>
      <c r="J190" s="235">
        <f t="shared" si="28"/>
        <v>2.0901299154186505E-2</v>
      </c>
      <c r="K190" s="235">
        <f t="shared" si="28"/>
        <v>2.090129915406938E-2</v>
      </c>
      <c r="L190" s="235">
        <f t="shared" si="28"/>
        <v>2.0901299153645341E-2</v>
      </c>
      <c r="M190" s="235">
        <f t="shared" si="28"/>
        <v>2.09012991537765E-2</v>
      </c>
      <c r="N190" s="235">
        <f t="shared" si="28"/>
        <v>2.0901299154050351E-2</v>
      </c>
      <c r="O190" s="235">
        <f t="shared" si="28"/>
        <v>2.0901299154203998E-2</v>
      </c>
      <c r="P190" s="235">
        <f t="shared" si="28"/>
        <v>2.0901299153891044E-2</v>
      </c>
      <c r="Q190" s="235">
        <f t="shared" si="28"/>
        <v>2.0901299154205362E-2</v>
      </c>
      <c r="R190" s="235">
        <f t="shared" si="28"/>
        <v>2.0901299154227899E-2</v>
      </c>
      <c r="S190" s="235">
        <f t="shared" si="28"/>
        <v>2.0901299154261425E-2</v>
      </c>
      <c r="T190" s="235">
        <f t="shared" si="28"/>
        <v>2.0901299154244529E-2</v>
      </c>
      <c r="U190" s="235">
        <f t="shared" si="28"/>
        <v>2.0901299154216346E-2</v>
      </c>
      <c r="V190" s="235">
        <f t="shared" si="28"/>
        <v>2.090129915425297E-2</v>
      </c>
      <c r="W190" s="235">
        <f t="shared" si="28"/>
        <v>2.0901299154263846E-2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5.7222126469563036E-4</v>
      </c>
      <c r="C191" s="235">
        <f t="shared" si="29"/>
        <v>5.7222126469370644E-4</v>
      </c>
      <c r="D191" s="235">
        <f t="shared" si="29"/>
        <v>5.7222126469203406E-4</v>
      </c>
      <c r="E191" s="235">
        <f t="shared" si="29"/>
        <v>5.7222126469782684E-4</v>
      </c>
      <c r="F191" s="235">
        <f t="shared" si="29"/>
        <v>5.7222126469792637E-4</v>
      </c>
      <c r="G191" s="235">
        <f t="shared" si="29"/>
        <v>5.7222126470155585E-4</v>
      </c>
      <c r="H191" s="235">
        <f t="shared" si="29"/>
        <v>5.722212647033321E-4</v>
      </c>
      <c r="I191" s="235">
        <f t="shared" si="29"/>
        <v>5.722212646920217E-4</v>
      </c>
      <c r="J191" s="235">
        <f t="shared" si="29"/>
        <v>5.7222126470344182E-4</v>
      </c>
      <c r="K191" s="235">
        <f t="shared" si="29"/>
        <v>5.7222126470023551E-4</v>
      </c>
      <c r="L191" s="235">
        <f t="shared" si="29"/>
        <v>5.7222126468862641E-4</v>
      </c>
      <c r="M191" s="235">
        <f t="shared" si="29"/>
        <v>5.7222126469221718E-4</v>
      </c>
      <c r="N191" s="235">
        <f t="shared" si="29"/>
        <v>5.7222126469971422E-4</v>
      </c>
      <c r="O191" s="235">
        <f t="shared" si="29"/>
        <v>5.7222126470392049E-4</v>
      </c>
      <c r="P191" s="235">
        <f t="shared" si="29"/>
        <v>5.7222126469535291E-4</v>
      </c>
      <c r="Q191" s="235">
        <f t="shared" si="29"/>
        <v>5.7222126470395812E-4</v>
      </c>
      <c r="R191" s="235">
        <f t="shared" si="29"/>
        <v>5.7222126470457524E-4</v>
      </c>
      <c r="S191" s="235">
        <f t="shared" si="29"/>
        <v>5.7222126470549291E-4</v>
      </c>
      <c r="T191" s="235">
        <f t="shared" si="29"/>
        <v>5.7222126470503039E-4</v>
      </c>
      <c r="U191" s="235">
        <f t="shared" si="29"/>
        <v>5.722212647042592E-4</v>
      </c>
      <c r="V191" s="235">
        <f t="shared" si="29"/>
        <v>5.7222126470526154E-4</v>
      </c>
      <c r="W191" s="235">
        <f t="shared" si="29"/>
        <v>5.7222126470555937E-4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2.7511360600903398E-3</v>
      </c>
      <c r="C192" s="302">
        <f t="shared" si="30"/>
        <v>2.7145676689414181E-3</v>
      </c>
      <c r="D192" s="302">
        <f t="shared" si="30"/>
        <v>2.694234840035007E-3</v>
      </c>
      <c r="E192" s="302">
        <f t="shared" si="30"/>
        <v>2.7959065795203422E-3</v>
      </c>
      <c r="F192" s="302">
        <f t="shared" si="30"/>
        <v>2.8318196107509014E-3</v>
      </c>
      <c r="G192" s="302">
        <f t="shared" si="30"/>
        <v>2.860610726524028E-3</v>
      </c>
      <c r="H192" s="302">
        <f t="shared" si="30"/>
        <v>2.8881498742803608E-3</v>
      </c>
      <c r="I192" s="302">
        <f t="shared" si="30"/>
        <v>2.8077140383692854E-3</v>
      </c>
      <c r="J192" s="302">
        <f t="shared" si="30"/>
        <v>2.8286515992059949E-3</v>
      </c>
      <c r="K192" s="302">
        <f t="shared" si="30"/>
        <v>2.9032471081293335E-3</v>
      </c>
      <c r="L192" s="302">
        <f t="shared" si="30"/>
        <v>2.9701381770047396E-3</v>
      </c>
      <c r="M192" s="302">
        <f t="shared" si="30"/>
        <v>3.1266583219737251E-3</v>
      </c>
      <c r="N192" s="302">
        <f t="shared" si="30"/>
        <v>3.2272343268622511E-3</v>
      </c>
      <c r="O192" s="302">
        <f t="shared" si="30"/>
        <v>3.3953661235288845E-3</v>
      </c>
      <c r="P192" s="302">
        <f t="shared" si="30"/>
        <v>3.5202188927456715E-3</v>
      </c>
      <c r="Q192" s="302">
        <f t="shared" si="30"/>
        <v>3.6568711740303668E-3</v>
      </c>
      <c r="R192" s="302">
        <f t="shared" si="30"/>
        <v>3.8745423325363382E-3</v>
      </c>
      <c r="S192" s="302">
        <f t="shared" si="30"/>
        <v>3.9722337134585955E-3</v>
      </c>
      <c r="T192" s="302">
        <f t="shared" si="30"/>
        <v>4.2446213323854304E-3</v>
      </c>
      <c r="U192" s="302">
        <f t="shared" si="30"/>
        <v>4.5638540664173334E-3</v>
      </c>
      <c r="V192" s="302">
        <f t="shared" si="30"/>
        <v>4.9567330094278652E-3</v>
      </c>
      <c r="W192" s="302">
        <f t="shared" si="30"/>
        <v>5.1793143767542319E-3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0.23661484811635491</v>
      </c>
      <c r="C193" s="303">
        <f t="shared" si="31"/>
        <v>0.23288826552993452</v>
      </c>
      <c r="D193" s="303">
        <f t="shared" si="31"/>
        <v>0.22970282716081825</v>
      </c>
      <c r="E193" s="303">
        <f t="shared" si="31"/>
        <v>0.23702604804764671</v>
      </c>
      <c r="F193" s="303">
        <f t="shared" si="31"/>
        <v>0.23876310108945975</v>
      </c>
      <c r="G193" s="303">
        <f t="shared" si="31"/>
        <v>0.23972221160523971</v>
      </c>
      <c r="H193" s="303">
        <f t="shared" si="31"/>
        <v>0.23931638350368953</v>
      </c>
      <c r="I193" s="303">
        <f t="shared" si="31"/>
        <v>0.23991949561113113</v>
      </c>
      <c r="J193" s="303">
        <f t="shared" si="31"/>
        <v>0.23933549666456966</v>
      </c>
      <c r="K193" s="303">
        <f t="shared" si="31"/>
        <v>0.24036287244575841</v>
      </c>
      <c r="L193" s="303">
        <f t="shared" si="31"/>
        <v>0.23890683859132664</v>
      </c>
      <c r="M193" s="303">
        <f t="shared" si="31"/>
        <v>0.24140651351140832</v>
      </c>
      <c r="N193" s="303">
        <f t="shared" si="31"/>
        <v>0.24153418148286396</v>
      </c>
      <c r="O193" s="303">
        <f t="shared" si="31"/>
        <v>0.24201710849544092</v>
      </c>
      <c r="P193" s="303">
        <f t="shared" si="31"/>
        <v>0.24300502864063775</v>
      </c>
      <c r="Q193" s="303">
        <f t="shared" si="31"/>
        <v>0.24275617777623876</v>
      </c>
      <c r="R193" s="303">
        <f t="shared" si="31"/>
        <v>0.24303289192530553</v>
      </c>
      <c r="S193" s="303">
        <f t="shared" si="31"/>
        <v>0.24324167849718847</v>
      </c>
      <c r="T193" s="303">
        <f t="shared" si="31"/>
        <v>0.24361812603988711</v>
      </c>
      <c r="U193" s="303">
        <f t="shared" si="31"/>
        <v>0.24349017117024596</v>
      </c>
      <c r="V193" s="303">
        <f t="shared" si="31"/>
        <v>0.24347291229221504</v>
      </c>
      <c r="W193" s="303">
        <f t="shared" si="31"/>
        <v>0.24384739497120461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0.15796364138986338</v>
      </c>
      <c r="C194" s="304">
        <f t="shared" si="32"/>
        <v>0.15901756811788809</v>
      </c>
      <c r="D194" s="304">
        <f t="shared" si="32"/>
        <v>0.20080684640038329</v>
      </c>
      <c r="E194" s="304">
        <f t="shared" si="32"/>
        <v>0.16469765801337688</v>
      </c>
      <c r="F194" s="304">
        <f t="shared" si="32"/>
        <v>0.16412667593294544</v>
      </c>
      <c r="G194" s="304">
        <f t="shared" si="32"/>
        <v>0.16027399661293726</v>
      </c>
      <c r="H194" s="304">
        <f t="shared" si="32"/>
        <v>0.15732933873739122</v>
      </c>
      <c r="I194" s="304">
        <f t="shared" si="32"/>
        <v>0.16398524416106694</v>
      </c>
      <c r="J194" s="304">
        <f t="shared" si="32"/>
        <v>0.13503882529889025</v>
      </c>
      <c r="K194" s="304">
        <f t="shared" si="32"/>
        <v>0.13844248222226413</v>
      </c>
      <c r="L194" s="304">
        <f t="shared" si="32"/>
        <v>0.16288115685629395</v>
      </c>
      <c r="M194" s="304">
        <f t="shared" si="32"/>
        <v>0.14691679187161297</v>
      </c>
      <c r="N194" s="304">
        <f t="shared" si="32"/>
        <v>0.10768049718273981</v>
      </c>
      <c r="O194" s="304">
        <f t="shared" si="32"/>
        <v>0.13355433957748139</v>
      </c>
      <c r="P194" s="304">
        <f t="shared" si="32"/>
        <v>0.11724952032838229</v>
      </c>
      <c r="Q194" s="304">
        <f t="shared" si="32"/>
        <v>0.12446370018608227</v>
      </c>
      <c r="R194" s="304">
        <f t="shared" si="32"/>
        <v>0.13484119921379809</v>
      </c>
      <c r="S194" s="304">
        <f t="shared" si="32"/>
        <v>0.14851762561819418</v>
      </c>
      <c r="T194" s="304">
        <f t="shared" si="32"/>
        <v>0.1412193373549879</v>
      </c>
      <c r="U194" s="304">
        <f t="shared" si="32"/>
        <v>0.14098925893863923</v>
      </c>
      <c r="V194" s="304">
        <f t="shared" si="32"/>
        <v>0.1394483522335408</v>
      </c>
      <c r="W194" s="304">
        <f t="shared" si="32"/>
        <v>0.1456333796886809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7.8651206726491535E-2</v>
      </c>
      <c r="C195" s="304">
        <f t="shared" si="33"/>
        <v>7.3870697412046438E-2</v>
      </c>
      <c r="D195" s="304">
        <f t="shared" si="33"/>
        <v>2.8895980760434845E-2</v>
      </c>
      <c r="E195" s="304">
        <f t="shared" si="33"/>
        <v>7.2328390034269829E-2</v>
      </c>
      <c r="F195" s="304">
        <f t="shared" si="33"/>
        <v>7.4636425156514322E-2</v>
      </c>
      <c r="G195" s="304">
        <f t="shared" si="33"/>
        <v>7.9448214992302438E-2</v>
      </c>
      <c r="H195" s="304">
        <f t="shared" si="33"/>
        <v>8.1987044766298284E-2</v>
      </c>
      <c r="I195" s="304">
        <f t="shared" si="33"/>
        <v>7.5934251450064189E-2</v>
      </c>
      <c r="J195" s="304">
        <f t="shared" si="33"/>
        <v>0.10429667136567942</v>
      </c>
      <c r="K195" s="304">
        <f t="shared" si="33"/>
        <v>0.10192039022349425</v>
      </c>
      <c r="L195" s="304">
        <f t="shared" si="33"/>
        <v>7.6025681735032727E-2</v>
      </c>
      <c r="M195" s="304">
        <f t="shared" si="33"/>
        <v>9.448972163979534E-2</v>
      </c>
      <c r="N195" s="304">
        <f t="shared" si="33"/>
        <v>0.13385368430012415</v>
      </c>
      <c r="O195" s="304">
        <f t="shared" si="33"/>
        <v>0.10846276891795954</v>
      </c>
      <c r="P195" s="304">
        <f t="shared" si="33"/>
        <v>0.12575550831225554</v>
      </c>
      <c r="Q195" s="304">
        <f t="shared" si="33"/>
        <v>0.11829247759015657</v>
      </c>
      <c r="R195" s="304">
        <f t="shared" si="33"/>
        <v>0.10819169271150737</v>
      </c>
      <c r="S195" s="304">
        <f t="shared" si="33"/>
        <v>9.4724052878994394E-2</v>
      </c>
      <c r="T195" s="304">
        <f t="shared" si="33"/>
        <v>0.10239878868489927</v>
      </c>
      <c r="U195" s="304">
        <f t="shared" si="33"/>
        <v>0.10250091223160672</v>
      </c>
      <c r="V195" s="304">
        <f t="shared" si="33"/>
        <v>0.10402456005867426</v>
      </c>
      <c r="W195" s="304">
        <f t="shared" si="33"/>
        <v>9.8214015282523673E-2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0.45381076657387059</v>
      </c>
      <c r="C196" s="303">
        <f t="shared" si="34"/>
        <v>0.44666344123183399</v>
      </c>
      <c r="D196" s="303">
        <f t="shared" si="34"/>
        <v>0.4405539927349601</v>
      </c>
      <c r="E196" s="303">
        <f t="shared" si="34"/>
        <v>0.45459941934659498</v>
      </c>
      <c r="F196" s="303">
        <f t="shared" si="34"/>
        <v>0.45793096586094145</v>
      </c>
      <c r="G196" s="303">
        <f t="shared" si="34"/>
        <v>0.4597704728988985</v>
      </c>
      <c r="H196" s="303">
        <f t="shared" si="34"/>
        <v>0.45899212292074698</v>
      </c>
      <c r="I196" s="303">
        <f t="shared" si="34"/>
        <v>0.46014884985477872</v>
      </c>
      <c r="J196" s="303">
        <f t="shared" si="34"/>
        <v>0.45902878062950708</v>
      </c>
      <c r="K196" s="303">
        <f t="shared" si="34"/>
        <v>0.46099921568264246</v>
      </c>
      <c r="L196" s="303">
        <f t="shared" si="34"/>
        <v>0.45820664435883318</v>
      </c>
      <c r="M196" s="303">
        <f t="shared" si="34"/>
        <v>0.46300084641630473</v>
      </c>
      <c r="N196" s="303">
        <f t="shared" si="34"/>
        <v>0.46324570467627657</v>
      </c>
      <c r="O196" s="303">
        <f t="shared" si="34"/>
        <v>0.4641719249854474</v>
      </c>
      <c r="P196" s="303">
        <f t="shared" si="34"/>
        <v>0.46606668688215247</v>
      </c>
      <c r="Q196" s="303">
        <f t="shared" si="34"/>
        <v>0.4655894082902361</v>
      </c>
      <c r="R196" s="303">
        <f t="shared" si="34"/>
        <v>0.46612012671771208</v>
      </c>
      <c r="S196" s="303">
        <f t="shared" si="34"/>
        <v>0.46652056479246051</v>
      </c>
      <c r="T196" s="303">
        <f t="shared" si="34"/>
        <v>0.46724256490905031</v>
      </c>
      <c r="U196" s="303">
        <f t="shared" si="34"/>
        <v>0.46699715639838019</v>
      </c>
      <c r="V196" s="303">
        <f t="shared" si="34"/>
        <v>0.46696405507472377</v>
      </c>
      <c r="W196" s="303">
        <f t="shared" si="34"/>
        <v>0.46768228671983719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0.30296324072901221</v>
      </c>
      <c r="C197" s="304">
        <f t="shared" si="35"/>
        <v>0.30498459864532718</v>
      </c>
      <c r="D197" s="304">
        <f t="shared" si="35"/>
        <v>0.3851335181358837</v>
      </c>
      <c r="E197" s="304">
        <f t="shared" si="35"/>
        <v>0.31587861468109463</v>
      </c>
      <c r="F197" s="304">
        <f t="shared" si="35"/>
        <v>0.31478351089668166</v>
      </c>
      <c r="G197" s="304">
        <f t="shared" si="35"/>
        <v>0.30739434081925499</v>
      </c>
      <c r="H197" s="304">
        <f t="shared" si="35"/>
        <v>0.3017466925062372</v>
      </c>
      <c r="I197" s="304">
        <f t="shared" si="35"/>
        <v>0.31451225462800253</v>
      </c>
      <c r="J197" s="304">
        <f t="shared" si="35"/>
        <v>0.25899504326959671</v>
      </c>
      <c r="K197" s="304">
        <f t="shared" si="35"/>
        <v>0.26552301972520459</v>
      </c>
      <c r="L197" s="304">
        <f t="shared" si="35"/>
        <v>0.31239469222592903</v>
      </c>
      <c r="M197" s="304">
        <f t="shared" si="35"/>
        <v>0.28177615425488634</v>
      </c>
      <c r="N197" s="304">
        <f t="shared" si="35"/>
        <v>0.20652367913751832</v>
      </c>
      <c r="O197" s="304">
        <f t="shared" si="35"/>
        <v>0.25614790325043252</v>
      </c>
      <c r="P197" s="304">
        <f t="shared" si="35"/>
        <v>0.22487639775875909</v>
      </c>
      <c r="Q197" s="304">
        <f t="shared" si="35"/>
        <v>0.23871269128592901</v>
      </c>
      <c r="R197" s="304">
        <f t="shared" si="35"/>
        <v>0.25861601022968128</v>
      </c>
      <c r="S197" s="304">
        <f t="shared" si="35"/>
        <v>0.28484644166701051</v>
      </c>
      <c r="T197" s="304">
        <f t="shared" si="35"/>
        <v>0.27084883408756544</v>
      </c>
      <c r="U197" s="304">
        <f t="shared" si="35"/>
        <v>0.27040755974097874</v>
      </c>
      <c r="V197" s="304">
        <f t="shared" si="35"/>
        <v>0.26745220821242349</v>
      </c>
      <c r="W197" s="304">
        <f t="shared" si="35"/>
        <v>0.27931465925064958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0.15084752584485842</v>
      </c>
      <c r="C198" s="304">
        <f t="shared" si="36"/>
        <v>0.14167884258650679</v>
      </c>
      <c r="D198" s="304">
        <f t="shared" si="36"/>
        <v>5.5420474599076376E-2</v>
      </c>
      <c r="E198" s="304">
        <f t="shared" si="36"/>
        <v>0.13872080466550044</v>
      </c>
      <c r="F198" s="304">
        <f t="shared" si="36"/>
        <v>0.1431474549642599</v>
      </c>
      <c r="G198" s="304">
        <f t="shared" si="36"/>
        <v>0.15237613207964348</v>
      </c>
      <c r="H198" s="304">
        <f t="shared" si="36"/>
        <v>0.15724543041450978</v>
      </c>
      <c r="I198" s="304">
        <f t="shared" si="36"/>
        <v>0.14563659522677613</v>
      </c>
      <c r="J198" s="304">
        <f t="shared" si="36"/>
        <v>0.20003373735991034</v>
      </c>
      <c r="K198" s="304">
        <f t="shared" si="36"/>
        <v>0.19547619595743787</v>
      </c>
      <c r="L198" s="304">
        <f t="shared" si="36"/>
        <v>0.14581195213290415</v>
      </c>
      <c r="M198" s="304">
        <f t="shared" si="36"/>
        <v>0.18122469216141848</v>
      </c>
      <c r="N198" s="304">
        <f t="shared" si="36"/>
        <v>0.25672202553875817</v>
      </c>
      <c r="O198" s="304">
        <f t="shared" si="36"/>
        <v>0.20802402173501489</v>
      </c>
      <c r="P198" s="304">
        <f t="shared" si="36"/>
        <v>0.24119028912339344</v>
      </c>
      <c r="Q198" s="304">
        <f t="shared" si="36"/>
        <v>0.22687671700430712</v>
      </c>
      <c r="R198" s="304">
        <f t="shared" si="36"/>
        <v>0.20750411648803083</v>
      </c>
      <c r="S198" s="304">
        <f t="shared" si="36"/>
        <v>0.18167412312544998</v>
      </c>
      <c r="T198" s="304">
        <f t="shared" si="36"/>
        <v>0.19639373082148487</v>
      </c>
      <c r="U198" s="304">
        <f t="shared" si="36"/>
        <v>0.19658959665740133</v>
      </c>
      <c r="V198" s="304">
        <f t="shared" si="36"/>
        <v>0.1995118468623002</v>
      </c>
      <c r="W198" s="304">
        <f t="shared" si="36"/>
        <v>0.18836762746918764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0.28274011006413219</v>
      </c>
      <c r="C199" s="303">
        <f t="shared" si="37"/>
        <v>0.29365058638381913</v>
      </c>
      <c r="D199" s="303">
        <f t="shared" si="37"/>
        <v>0.30296580607878631</v>
      </c>
      <c r="E199" s="303">
        <f t="shared" si="37"/>
        <v>0.28149548684059367</v>
      </c>
      <c r="F199" s="303">
        <f t="shared" si="37"/>
        <v>0.2763909742531992</v>
      </c>
      <c r="G199" s="303">
        <f t="shared" si="37"/>
        <v>0.27356356558353634</v>
      </c>
      <c r="H199" s="303">
        <f t="shared" si="37"/>
        <v>0.27472020451540741</v>
      </c>
      <c r="I199" s="303">
        <f t="shared" si="37"/>
        <v>0.27304080131032066</v>
      </c>
      <c r="J199" s="303">
        <f t="shared" si="37"/>
        <v>0.27472393192083666</v>
      </c>
      <c r="K199" s="303">
        <f t="shared" si="37"/>
        <v>0.27165152557772393</v>
      </c>
      <c r="L199" s="303">
        <f t="shared" si="37"/>
        <v>0.27583323968757834</v>
      </c>
      <c r="M199" s="303">
        <f t="shared" si="37"/>
        <v>0.26838284256490447</v>
      </c>
      <c r="N199" s="303">
        <f t="shared" si="37"/>
        <v>0.2679097403282738</v>
      </c>
      <c r="O199" s="303">
        <f t="shared" si="37"/>
        <v>0.26633246120968179</v>
      </c>
      <c r="P199" s="303">
        <f t="shared" si="37"/>
        <v>0.26332492639892352</v>
      </c>
      <c r="Q199" s="303">
        <f t="shared" si="37"/>
        <v>0.26391440357359208</v>
      </c>
      <c r="R199" s="303">
        <f t="shared" si="37"/>
        <v>0.262889299838518</v>
      </c>
      <c r="S199" s="303">
        <f t="shared" si="37"/>
        <v>0.26218238381092507</v>
      </c>
      <c r="T199" s="303">
        <f t="shared" si="37"/>
        <v>0.26081154853272942</v>
      </c>
      <c r="U199" s="303">
        <f t="shared" si="37"/>
        <v>0.2608656791790413</v>
      </c>
      <c r="V199" s="303">
        <f t="shared" si="37"/>
        <v>0.26052316043767587</v>
      </c>
      <c r="W199" s="303">
        <f t="shared" si="37"/>
        <v>0.25920786474623453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6.8987453214925831E-2</v>
      </c>
      <c r="C200" s="304">
        <f t="shared" si="38"/>
        <v>7.05590087707932E-2</v>
      </c>
      <c r="D200" s="304">
        <f t="shared" si="38"/>
        <v>9.0337308139089675E-2</v>
      </c>
      <c r="E200" s="304">
        <f t="shared" si="38"/>
        <v>7.1803616402948245E-2</v>
      </c>
      <c r="F200" s="304">
        <f t="shared" si="38"/>
        <v>7.1034108278614089E-2</v>
      </c>
      <c r="G200" s="304">
        <f t="shared" si="38"/>
        <v>6.9089135912822758E-2</v>
      </c>
      <c r="H200" s="304">
        <f t="shared" si="38"/>
        <v>6.7934792955156392E-2</v>
      </c>
      <c r="I200" s="304">
        <f t="shared" si="38"/>
        <v>7.0630812335461202E-2</v>
      </c>
      <c r="J200" s="304">
        <f t="shared" si="38"/>
        <v>5.8305094875247925E-2</v>
      </c>
      <c r="K200" s="304">
        <f t="shared" si="38"/>
        <v>5.9519183132755248E-2</v>
      </c>
      <c r="L200" s="304">
        <f t="shared" si="38"/>
        <v>7.0452633882040053E-2</v>
      </c>
      <c r="M200" s="304">
        <f t="shared" si="38"/>
        <v>6.288939584020023E-2</v>
      </c>
      <c r="N200" s="304">
        <f t="shared" si="38"/>
        <v>4.6069491872443684E-2</v>
      </c>
      <c r="O200" s="304">
        <f t="shared" si="38"/>
        <v>5.7025211710899491E-2</v>
      </c>
      <c r="P200" s="304">
        <f t="shared" si="38"/>
        <v>4.9859828915477473E-2</v>
      </c>
      <c r="Q200" s="304">
        <f t="shared" si="38"/>
        <v>5.2981882753250935E-2</v>
      </c>
      <c r="R200" s="304">
        <f t="shared" si="38"/>
        <v>5.7334036904520276E-2</v>
      </c>
      <c r="S200" s="304">
        <f t="shared" si="38"/>
        <v>6.3095004539408556E-2</v>
      </c>
      <c r="T200" s="304">
        <f t="shared" si="38"/>
        <v>5.9901754268822077E-2</v>
      </c>
      <c r="U200" s="304">
        <f t="shared" si="38"/>
        <v>5.9835587967481181E-2</v>
      </c>
      <c r="V200" s="304">
        <f t="shared" si="38"/>
        <v>5.9185825095706641E-2</v>
      </c>
      <c r="W200" s="304">
        <f t="shared" si="38"/>
        <v>6.1716001077198393E-2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0.17940331926366826</v>
      </c>
      <c r="C201" s="304">
        <f t="shared" si="39"/>
        <v>0.19031379558370268</v>
      </c>
      <c r="D201" s="304">
        <f t="shared" si="39"/>
        <v>0.19962901527897187</v>
      </c>
      <c r="E201" s="304">
        <f t="shared" si="39"/>
        <v>0.17815869603973311</v>
      </c>
      <c r="F201" s="304">
        <f t="shared" si="39"/>
        <v>0.17305418345232071</v>
      </c>
      <c r="G201" s="304">
        <f t="shared" si="39"/>
        <v>0.17022677478200232</v>
      </c>
      <c r="H201" s="304">
        <f t="shared" si="39"/>
        <v>0.17138341371355259</v>
      </c>
      <c r="I201" s="304">
        <f t="shared" si="39"/>
        <v>0.1697040105105084</v>
      </c>
      <c r="J201" s="304">
        <f t="shared" si="39"/>
        <v>0.17138714111896203</v>
      </c>
      <c r="K201" s="304">
        <f t="shared" si="39"/>
        <v>0.16831473477642844</v>
      </c>
      <c r="L201" s="304">
        <f t="shared" si="39"/>
        <v>0.17249644888837923</v>
      </c>
      <c r="M201" s="304">
        <f t="shared" si="39"/>
        <v>0.16504605176505696</v>
      </c>
      <c r="N201" s="304">
        <f t="shared" si="39"/>
        <v>0.16457294952707244</v>
      </c>
      <c r="O201" s="304">
        <f t="shared" si="39"/>
        <v>0.16299567040772084</v>
      </c>
      <c r="P201" s="304">
        <f t="shared" si="39"/>
        <v>0.15998813559850969</v>
      </c>
      <c r="Q201" s="304">
        <f t="shared" si="39"/>
        <v>0.16057761277162425</v>
      </c>
      <c r="R201" s="304">
        <f t="shared" si="39"/>
        <v>0.15955250903643875</v>
      </c>
      <c r="S201" s="304">
        <f t="shared" si="39"/>
        <v>0.15884559300868009</v>
      </c>
      <c r="T201" s="304">
        <f t="shared" si="39"/>
        <v>0.15747475773056796</v>
      </c>
      <c r="U201" s="304">
        <f t="shared" si="39"/>
        <v>0.15752888837701906</v>
      </c>
      <c r="V201" s="304">
        <f t="shared" si="39"/>
        <v>0.15718636963547258</v>
      </c>
      <c r="W201" s="304">
        <f t="shared" si="39"/>
        <v>0.15587107394397753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3.4349337585538084E-2</v>
      </c>
      <c r="C202" s="305">
        <f t="shared" si="40"/>
        <v>3.277778202932323E-2</v>
      </c>
      <c r="D202" s="305">
        <f t="shared" si="40"/>
        <v>1.2999482660724789E-2</v>
      </c>
      <c r="E202" s="305">
        <f t="shared" si="40"/>
        <v>3.1533174397912332E-2</v>
      </c>
      <c r="F202" s="305">
        <f t="shared" si="40"/>
        <v>3.2302682522264412E-2</v>
      </c>
      <c r="G202" s="305">
        <f t="shared" si="40"/>
        <v>3.4247654888711218E-2</v>
      </c>
      <c r="H202" s="305">
        <f t="shared" si="40"/>
        <v>3.5401997846698403E-2</v>
      </c>
      <c r="I202" s="305">
        <f t="shared" si="40"/>
        <v>3.2705978464351061E-2</v>
      </c>
      <c r="J202" s="305">
        <f t="shared" si="40"/>
        <v>4.5031695926626703E-2</v>
      </c>
      <c r="K202" s="305">
        <f t="shared" si="40"/>
        <v>4.3817607668540287E-2</v>
      </c>
      <c r="L202" s="305">
        <f t="shared" si="40"/>
        <v>3.2884156917159027E-2</v>
      </c>
      <c r="M202" s="305">
        <f t="shared" si="40"/>
        <v>4.0447394959647262E-2</v>
      </c>
      <c r="N202" s="305">
        <f t="shared" si="40"/>
        <v>5.726729892875769E-2</v>
      </c>
      <c r="O202" s="305">
        <f t="shared" si="40"/>
        <v>4.6311579091061525E-2</v>
      </c>
      <c r="P202" s="305">
        <f t="shared" si="40"/>
        <v>5.3476961884936329E-2</v>
      </c>
      <c r="Q202" s="305">
        <f t="shared" si="40"/>
        <v>5.0354908048716861E-2</v>
      </c>
      <c r="R202" s="305">
        <f t="shared" si="40"/>
        <v>4.6002753897559021E-2</v>
      </c>
      <c r="S202" s="305">
        <f t="shared" si="40"/>
        <v>4.0241786262836414E-2</v>
      </c>
      <c r="T202" s="305">
        <f t="shared" si="40"/>
        <v>4.3435036533339362E-2</v>
      </c>
      <c r="U202" s="305">
        <f t="shared" si="40"/>
        <v>4.3501202834541029E-2</v>
      </c>
      <c r="V202" s="305">
        <f t="shared" si="40"/>
        <v>4.4150965706496632E-2</v>
      </c>
      <c r="W202" s="305">
        <f t="shared" si="40"/>
        <v>4.162078972505863E-2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1.0000000000000002</v>
      </c>
      <c r="C204" s="234">
        <f t="shared" si="41"/>
        <v>0.99999999999999989</v>
      </c>
      <c r="D204" s="234">
        <f t="shared" si="41"/>
        <v>0.99999999999999989</v>
      </c>
      <c r="E204" s="234">
        <f t="shared" si="41"/>
        <v>1.0000000000000002</v>
      </c>
      <c r="F204" s="234">
        <f t="shared" si="41"/>
        <v>1.0000000000000002</v>
      </c>
      <c r="G204" s="234">
        <f t="shared" si="41"/>
        <v>1.0000000000000004</v>
      </c>
      <c r="H204" s="234">
        <f t="shared" si="41"/>
        <v>0.99999999999999978</v>
      </c>
      <c r="I204" s="234">
        <f t="shared" si="41"/>
        <v>1</v>
      </c>
      <c r="J204" s="234">
        <f t="shared" si="41"/>
        <v>1.0000000000000004</v>
      </c>
      <c r="K204" s="234">
        <f t="shared" si="41"/>
        <v>0.99999999999999978</v>
      </c>
      <c r="L204" s="234">
        <f t="shared" si="41"/>
        <v>1.0000000000000002</v>
      </c>
      <c r="M204" s="234">
        <f t="shared" si="41"/>
        <v>0.99999999999999989</v>
      </c>
      <c r="N204" s="234">
        <f t="shared" si="41"/>
        <v>1.0000000000000002</v>
      </c>
      <c r="O204" s="234">
        <f t="shared" si="41"/>
        <v>0.99999999999999978</v>
      </c>
      <c r="P204" s="234">
        <f t="shared" si="41"/>
        <v>1</v>
      </c>
      <c r="Q204" s="234">
        <f t="shared" si="41"/>
        <v>1</v>
      </c>
      <c r="R204" s="234">
        <f t="shared" si="41"/>
        <v>0.99999999999999989</v>
      </c>
      <c r="S204" s="234">
        <f t="shared" si="41"/>
        <v>1</v>
      </c>
      <c r="T204" s="234">
        <f t="shared" si="41"/>
        <v>1.0000000000000002</v>
      </c>
      <c r="U204" s="234">
        <f t="shared" si="41"/>
        <v>1.0000000000000002</v>
      </c>
      <c r="V204" s="234">
        <f t="shared" si="41"/>
        <v>1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1.6029763045874376E-3</v>
      </c>
      <c r="C205" s="301">
        <f t="shared" si="42"/>
        <v>1.6029763045875866E-3</v>
      </c>
      <c r="D205" s="301">
        <f t="shared" si="42"/>
        <v>1.6029763045853395E-3</v>
      </c>
      <c r="E205" s="301">
        <f t="shared" si="42"/>
        <v>1.6029763045868179E-3</v>
      </c>
      <c r="F205" s="301">
        <f t="shared" si="42"/>
        <v>1.6029763045875452E-3</v>
      </c>
      <c r="G205" s="301">
        <f t="shared" si="42"/>
        <v>1.6029763045878065E-3</v>
      </c>
      <c r="H205" s="301">
        <f t="shared" si="42"/>
        <v>1.6029763045877926E-3</v>
      </c>
      <c r="I205" s="301">
        <f t="shared" si="42"/>
        <v>1.6029763045876388E-3</v>
      </c>
      <c r="J205" s="301">
        <f t="shared" si="42"/>
        <v>1.60297630458787E-3</v>
      </c>
      <c r="K205" s="301">
        <f t="shared" si="42"/>
        <v>1.602976304587252E-3</v>
      </c>
      <c r="L205" s="301">
        <f t="shared" si="42"/>
        <v>1.6029763045868693E-3</v>
      </c>
      <c r="M205" s="301">
        <f t="shared" si="42"/>
        <v>1.6029763045860804E-3</v>
      </c>
      <c r="N205" s="301">
        <f t="shared" si="42"/>
        <v>1.602976304587813E-3</v>
      </c>
      <c r="O205" s="301">
        <f t="shared" si="42"/>
        <v>1.6029763045878208E-3</v>
      </c>
      <c r="P205" s="301">
        <f t="shared" si="42"/>
        <v>1.6029763045873201E-3</v>
      </c>
      <c r="Q205" s="301">
        <f t="shared" si="42"/>
        <v>1.6029763045877583E-3</v>
      </c>
      <c r="R205" s="301">
        <f t="shared" si="42"/>
        <v>1.6029763045877139E-3</v>
      </c>
      <c r="S205" s="301">
        <f t="shared" si="42"/>
        <v>1.6029763045877796E-3</v>
      </c>
      <c r="T205" s="301">
        <f t="shared" si="42"/>
        <v>1.6029763045877199E-3</v>
      </c>
      <c r="U205" s="301">
        <f t="shared" si="42"/>
        <v>1.6029763045876074E-3</v>
      </c>
      <c r="V205" s="301">
        <f t="shared" si="42"/>
        <v>1.6029763045877854E-3</v>
      </c>
      <c r="W205" s="301">
        <f t="shared" si="42"/>
        <v>1.60297630458778E-3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8.0011100772108066E-4</v>
      </c>
      <c r="C206" s="235">
        <f t="shared" si="43"/>
        <v>8.0011100772115471E-4</v>
      </c>
      <c r="D206" s="235">
        <f t="shared" si="43"/>
        <v>8.0011100772003332E-4</v>
      </c>
      <c r="E206" s="235">
        <f t="shared" si="43"/>
        <v>8.0011100772077123E-4</v>
      </c>
      <c r="F206" s="235">
        <f t="shared" si="43"/>
        <v>8.0011100772113444E-4</v>
      </c>
      <c r="G206" s="235">
        <f t="shared" si="43"/>
        <v>8.0011100772126443E-4</v>
      </c>
      <c r="H206" s="235">
        <f t="shared" si="43"/>
        <v>8.0011100772125782E-4</v>
      </c>
      <c r="I206" s="235">
        <f t="shared" si="43"/>
        <v>8.0011100772118084E-4</v>
      </c>
      <c r="J206" s="235">
        <f t="shared" si="43"/>
        <v>8.0011100772129674E-4</v>
      </c>
      <c r="K206" s="235">
        <f t="shared" si="43"/>
        <v>8.0011100772098807E-4</v>
      </c>
      <c r="L206" s="235">
        <f t="shared" si="43"/>
        <v>8.0011100772079714E-4</v>
      </c>
      <c r="M206" s="235">
        <f t="shared" si="43"/>
        <v>8.0011100772040304E-4</v>
      </c>
      <c r="N206" s="235">
        <f t="shared" si="43"/>
        <v>8.0011100772126769E-4</v>
      </c>
      <c r="O206" s="235">
        <f t="shared" si="43"/>
        <v>8.0011100772127192E-4</v>
      </c>
      <c r="P206" s="235">
        <f t="shared" si="43"/>
        <v>8.0011100772102179E-4</v>
      </c>
      <c r="Q206" s="235">
        <f t="shared" si="43"/>
        <v>8.0011100772124069E-4</v>
      </c>
      <c r="R206" s="235">
        <f t="shared" si="43"/>
        <v>8.0011100772121825E-4</v>
      </c>
      <c r="S206" s="235">
        <f t="shared" si="43"/>
        <v>8.0011100772125164E-4</v>
      </c>
      <c r="T206" s="235">
        <f t="shared" si="43"/>
        <v>8.001110077212215E-4</v>
      </c>
      <c r="U206" s="235">
        <f t="shared" si="43"/>
        <v>8.0011100772116556E-4</v>
      </c>
      <c r="V206" s="235">
        <f t="shared" si="43"/>
        <v>8.0011100772125381E-4</v>
      </c>
      <c r="W206" s="235">
        <f t="shared" si="43"/>
        <v>8.001110077212511E-4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2.03393142356426E-2</v>
      </c>
      <c r="C207" s="235">
        <f t="shared" si="44"/>
        <v>2.0339314235644501E-2</v>
      </c>
      <c r="D207" s="235">
        <f t="shared" si="44"/>
        <v>2.0339314235615979E-2</v>
      </c>
      <c r="E207" s="235">
        <f t="shared" si="44"/>
        <v>2.0339314235634745E-2</v>
      </c>
      <c r="F207" s="235">
        <f t="shared" si="44"/>
        <v>2.033931423564397E-2</v>
      </c>
      <c r="G207" s="235">
        <f t="shared" si="44"/>
        <v>2.0339314235647284E-2</v>
      </c>
      <c r="H207" s="235">
        <f t="shared" si="44"/>
        <v>2.0339314235647107E-2</v>
      </c>
      <c r="I207" s="235">
        <f t="shared" si="44"/>
        <v>2.0339314235645157E-2</v>
      </c>
      <c r="J207" s="235">
        <f t="shared" si="44"/>
        <v>2.0339314235648092E-2</v>
      </c>
      <c r="K207" s="235">
        <f t="shared" si="44"/>
        <v>2.0339314235640251E-2</v>
      </c>
      <c r="L207" s="235">
        <f t="shared" si="44"/>
        <v>2.0339314235635404E-2</v>
      </c>
      <c r="M207" s="235">
        <f t="shared" si="44"/>
        <v>2.0339314235625384E-2</v>
      </c>
      <c r="N207" s="235">
        <f t="shared" si="44"/>
        <v>2.0339314235647367E-2</v>
      </c>
      <c r="O207" s="235">
        <f t="shared" si="44"/>
        <v>2.0339314235647471E-2</v>
      </c>
      <c r="P207" s="235">
        <f t="shared" si="44"/>
        <v>2.0339314235641115E-2</v>
      </c>
      <c r="Q207" s="235">
        <f t="shared" si="44"/>
        <v>2.0339314235646683E-2</v>
      </c>
      <c r="R207" s="235">
        <f t="shared" si="44"/>
        <v>2.0339314235646101E-2</v>
      </c>
      <c r="S207" s="235">
        <f t="shared" si="44"/>
        <v>2.0339314235646951E-2</v>
      </c>
      <c r="T207" s="235">
        <f t="shared" si="44"/>
        <v>2.0339314235646194E-2</v>
      </c>
      <c r="U207" s="235">
        <f t="shared" si="44"/>
        <v>2.0339314235644768E-2</v>
      </c>
      <c r="V207" s="235">
        <f t="shared" si="44"/>
        <v>2.0339314235647003E-2</v>
      </c>
      <c r="W207" s="235">
        <f t="shared" si="44"/>
        <v>2.033931423564694E-2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5.3432543486247935E-4</v>
      </c>
      <c r="C208" s="235">
        <f t="shared" si="45"/>
        <v>5.3432543486252912E-4</v>
      </c>
      <c r="D208" s="235">
        <f t="shared" si="45"/>
        <v>5.3432543486177993E-4</v>
      </c>
      <c r="E208" s="235">
        <f t="shared" si="45"/>
        <v>5.3432543486227292E-4</v>
      </c>
      <c r="F208" s="235">
        <f t="shared" si="45"/>
        <v>5.3432543486251513E-4</v>
      </c>
      <c r="G208" s="235">
        <f t="shared" si="45"/>
        <v>5.3432543486260219E-4</v>
      </c>
      <c r="H208" s="235">
        <f t="shared" si="45"/>
        <v>5.3432543486259775E-4</v>
      </c>
      <c r="I208" s="235">
        <f t="shared" si="45"/>
        <v>5.3432543486254614E-4</v>
      </c>
      <c r="J208" s="235">
        <f t="shared" si="45"/>
        <v>5.3432543486262366E-4</v>
      </c>
      <c r="K208" s="235">
        <f t="shared" si="45"/>
        <v>5.3432543486241755E-4</v>
      </c>
      <c r="L208" s="235">
        <f t="shared" si="45"/>
        <v>5.3432543486228994E-4</v>
      </c>
      <c r="M208" s="235">
        <f t="shared" si="45"/>
        <v>5.343254348620268E-4</v>
      </c>
      <c r="N208" s="235">
        <f t="shared" si="45"/>
        <v>5.3432543486260447E-4</v>
      </c>
      <c r="O208" s="235">
        <f t="shared" si="45"/>
        <v>5.3432543486260707E-4</v>
      </c>
      <c r="P208" s="235">
        <f t="shared" si="45"/>
        <v>5.343254348624401E-4</v>
      </c>
      <c r="Q208" s="235">
        <f t="shared" si="45"/>
        <v>5.3432543486258636E-4</v>
      </c>
      <c r="R208" s="235">
        <f t="shared" si="45"/>
        <v>5.3432543486257151E-4</v>
      </c>
      <c r="S208" s="235">
        <f t="shared" si="45"/>
        <v>5.3432543486259341E-4</v>
      </c>
      <c r="T208" s="235">
        <f t="shared" si="45"/>
        <v>5.3432543486257357E-4</v>
      </c>
      <c r="U208" s="235">
        <f t="shared" si="45"/>
        <v>5.3432543486253616E-4</v>
      </c>
      <c r="V208" s="235">
        <f t="shared" si="45"/>
        <v>5.3432543486259482E-4</v>
      </c>
      <c r="W208" s="235">
        <f t="shared" si="45"/>
        <v>5.3432543486259341E-4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2.5771121098303105E-3</v>
      </c>
      <c r="C209" s="302">
        <f t="shared" si="46"/>
        <v>2.5843022579576714E-3</v>
      </c>
      <c r="D209" s="302">
        <f t="shared" si="46"/>
        <v>2.564463061920247E-3</v>
      </c>
      <c r="E209" s="302">
        <f t="shared" si="46"/>
        <v>2.6289709098176236E-3</v>
      </c>
      <c r="F209" s="302">
        <f t="shared" si="46"/>
        <v>2.6877490003334465E-3</v>
      </c>
      <c r="G209" s="302">
        <f t="shared" si="46"/>
        <v>2.713147995768066E-3</v>
      </c>
      <c r="H209" s="302">
        <f t="shared" si="46"/>
        <v>2.7201681915843242E-3</v>
      </c>
      <c r="I209" s="302">
        <f t="shared" si="46"/>
        <v>2.648064250882389E-3</v>
      </c>
      <c r="J209" s="302">
        <f t="shared" si="46"/>
        <v>2.6513774865297994E-3</v>
      </c>
      <c r="K209" s="302">
        <f t="shared" si="46"/>
        <v>2.7217861415576058E-3</v>
      </c>
      <c r="L209" s="302">
        <f t="shared" si="46"/>
        <v>2.7912824730703394E-3</v>
      </c>
      <c r="M209" s="302">
        <f t="shared" si="46"/>
        <v>2.9227030127057648E-3</v>
      </c>
      <c r="N209" s="302">
        <f t="shared" si="46"/>
        <v>3.0167737319999658E-3</v>
      </c>
      <c r="O209" s="302">
        <f t="shared" si="46"/>
        <v>3.1800829707238801E-3</v>
      </c>
      <c r="P209" s="302">
        <f t="shared" si="46"/>
        <v>3.289403326972118E-3</v>
      </c>
      <c r="Q209" s="302">
        <f t="shared" si="46"/>
        <v>3.4193236781217668E-3</v>
      </c>
      <c r="R209" s="302">
        <f t="shared" si="46"/>
        <v>3.6249181201048817E-3</v>
      </c>
      <c r="S209" s="302">
        <f t="shared" si="46"/>
        <v>3.7123604212219827E-3</v>
      </c>
      <c r="T209" s="302">
        <f t="shared" si="46"/>
        <v>3.9640441092722847E-3</v>
      </c>
      <c r="U209" s="302">
        <f t="shared" si="46"/>
        <v>4.2602529041063193E-3</v>
      </c>
      <c r="V209" s="302">
        <f t="shared" si="46"/>
        <v>4.6200549751514979E-3</v>
      </c>
      <c r="W209" s="302">
        <f t="shared" si="46"/>
        <v>4.8295331041231619E-3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0.56788312669955321</v>
      </c>
      <c r="C210" s="303">
        <f t="shared" si="47"/>
        <v>0.56057288357246682</v>
      </c>
      <c r="D210" s="303">
        <f t="shared" si="47"/>
        <v>0.56009376199751926</v>
      </c>
      <c r="E210" s="303">
        <f t="shared" si="47"/>
        <v>0.56638776658436596</v>
      </c>
      <c r="F210" s="303">
        <f t="shared" si="47"/>
        <v>0.56282620075910383</v>
      </c>
      <c r="G210" s="303">
        <f t="shared" si="47"/>
        <v>0.56327753978278094</v>
      </c>
      <c r="H210" s="303">
        <f t="shared" si="47"/>
        <v>0.56607721044680781</v>
      </c>
      <c r="I210" s="303">
        <f t="shared" si="47"/>
        <v>0.56565023596136688</v>
      </c>
      <c r="J210" s="303">
        <f t="shared" si="47"/>
        <v>0.56807141737991884</v>
      </c>
      <c r="K210" s="303">
        <f t="shared" si="47"/>
        <v>0.56814642268407867</v>
      </c>
      <c r="L210" s="303">
        <f t="shared" si="47"/>
        <v>0.56686688233439753</v>
      </c>
      <c r="M210" s="303">
        <f t="shared" si="47"/>
        <v>0.56942349680900084</v>
      </c>
      <c r="N210" s="303">
        <f t="shared" si="47"/>
        <v>0.56939593264309496</v>
      </c>
      <c r="O210" s="303">
        <f t="shared" si="47"/>
        <v>0.56862118734624867</v>
      </c>
      <c r="P210" s="303">
        <f t="shared" si="47"/>
        <v>0.56968367871085723</v>
      </c>
      <c r="Q210" s="303">
        <f t="shared" si="47"/>
        <v>0.56931724496472702</v>
      </c>
      <c r="R210" s="303">
        <f t="shared" si="47"/>
        <v>0.56904181416330368</v>
      </c>
      <c r="S210" s="303">
        <f t="shared" si="47"/>
        <v>0.56947098284440756</v>
      </c>
      <c r="T210" s="303">
        <f t="shared" si="47"/>
        <v>0.56971803183683267</v>
      </c>
      <c r="U210" s="303">
        <f t="shared" si="47"/>
        <v>0.56974499423443337</v>
      </c>
      <c r="V210" s="303">
        <f t="shared" si="47"/>
        <v>0.57018752553481356</v>
      </c>
      <c r="W210" s="303">
        <f t="shared" si="47"/>
        <v>0.56998948534547711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0.40704782505891823</v>
      </c>
      <c r="C211" s="304">
        <f t="shared" si="48"/>
        <v>0.40072174727563104</v>
      </c>
      <c r="D211" s="304">
        <f t="shared" si="48"/>
        <v>0.50035433217136083</v>
      </c>
      <c r="E211" s="304">
        <f t="shared" si="48"/>
        <v>0.41521463791718299</v>
      </c>
      <c r="F211" s="304">
        <f t="shared" si="48"/>
        <v>0.3892122961242605</v>
      </c>
      <c r="G211" s="304">
        <f t="shared" si="48"/>
        <v>0.37659732028484172</v>
      </c>
      <c r="H211" s="304">
        <f t="shared" si="48"/>
        <v>0.38504988826283587</v>
      </c>
      <c r="I211" s="304">
        <f t="shared" si="48"/>
        <v>0.39440243592055285</v>
      </c>
      <c r="J211" s="304">
        <f t="shared" si="48"/>
        <v>0.34592905313282774</v>
      </c>
      <c r="K211" s="304">
        <f t="shared" si="48"/>
        <v>0.34900479025947118</v>
      </c>
      <c r="L211" s="304">
        <f t="shared" si="48"/>
        <v>0.40251020353214911</v>
      </c>
      <c r="M211" s="304">
        <f t="shared" si="48"/>
        <v>0.36601301169806882</v>
      </c>
      <c r="N211" s="304">
        <f t="shared" si="48"/>
        <v>0.28177249902269796</v>
      </c>
      <c r="O211" s="304">
        <f t="shared" si="48"/>
        <v>0.32937153128212265</v>
      </c>
      <c r="P211" s="304">
        <f t="shared" si="48"/>
        <v>0.29391484869952977</v>
      </c>
      <c r="Q211" s="304">
        <f t="shared" si="48"/>
        <v>0.30917314093092779</v>
      </c>
      <c r="R211" s="304">
        <f t="shared" si="48"/>
        <v>0.32868438614648976</v>
      </c>
      <c r="S211" s="304">
        <f t="shared" si="48"/>
        <v>0.36027551972443528</v>
      </c>
      <c r="T211" s="304">
        <f t="shared" si="48"/>
        <v>0.34344820954546024</v>
      </c>
      <c r="U211" s="304">
        <f t="shared" si="48"/>
        <v>0.34432635074060153</v>
      </c>
      <c r="V211" s="304">
        <f t="shared" si="48"/>
        <v>0.34329257384341555</v>
      </c>
      <c r="W211" s="304">
        <f t="shared" si="48"/>
        <v>0.35401844327248078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0.16083530164063489</v>
      </c>
      <c r="C212" s="304">
        <f t="shared" si="49"/>
        <v>0.15985113629683581</v>
      </c>
      <c r="D212" s="304">
        <f t="shared" si="49"/>
        <v>5.9739429826158409E-2</v>
      </c>
      <c r="E212" s="304">
        <f t="shared" si="49"/>
        <v>0.15117312866718291</v>
      </c>
      <c r="F212" s="304">
        <f t="shared" si="49"/>
        <v>0.17361390463484327</v>
      </c>
      <c r="G212" s="304">
        <f t="shared" si="49"/>
        <v>0.18668021949793911</v>
      </c>
      <c r="H212" s="304">
        <f t="shared" si="49"/>
        <v>0.18102732218397188</v>
      </c>
      <c r="I212" s="304">
        <f t="shared" si="49"/>
        <v>0.17124780004081405</v>
      </c>
      <c r="J212" s="304">
        <f t="shared" si="49"/>
        <v>0.22214236424709105</v>
      </c>
      <c r="K212" s="304">
        <f t="shared" si="49"/>
        <v>0.21914163242460744</v>
      </c>
      <c r="L212" s="304">
        <f t="shared" si="49"/>
        <v>0.1643566788022483</v>
      </c>
      <c r="M212" s="304">
        <f t="shared" si="49"/>
        <v>0.20341048511093182</v>
      </c>
      <c r="N212" s="304">
        <f t="shared" si="49"/>
        <v>0.287623433620397</v>
      </c>
      <c r="O212" s="304">
        <f t="shared" si="49"/>
        <v>0.23924965606412604</v>
      </c>
      <c r="P212" s="304">
        <f t="shared" si="49"/>
        <v>0.27576883001132746</v>
      </c>
      <c r="Q212" s="304">
        <f t="shared" si="49"/>
        <v>0.26014410403379923</v>
      </c>
      <c r="R212" s="304">
        <f t="shared" si="49"/>
        <v>0.24035742801681398</v>
      </c>
      <c r="S212" s="304">
        <f t="shared" si="49"/>
        <v>0.20919546311997234</v>
      </c>
      <c r="T212" s="304">
        <f t="shared" si="49"/>
        <v>0.22626982229137241</v>
      </c>
      <c r="U212" s="304">
        <f t="shared" si="49"/>
        <v>0.22541864349383167</v>
      </c>
      <c r="V212" s="304">
        <f t="shared" si="49"/>
        <v>0.22689495169139798</v>
      </c>
      <c r="W212" s="304">
        <f t="shared" si="49"/>
        <v>0.21597104207299614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0.28137424266956607</v>
      </c>
      <c r="C213" s="303">
        <f t="shared" si="50"/>
        <v>0.28145653959352063</v>
      </c>
      <c r="D213" s="303">
        <f t="shared" si="50"/>
        <v>0.27755460883542643</v>
      </c>
      <c r="E213" s="303">
        <f t="shared" si="50"/>
        <v>0.28293084893537973</v>
      </c>
      <c r="F213" s="303">
        <f t="shared" si="50"/>
        <v>0.28768117085269479</v>
      </c>
      <c r="G213" s="303">
        <f t="shared" si="50"/>
        <v>0.28863174812567649</v>
      </c>
      <c r="H213" s="303">
        <f t="shared" si="50"/>
        <v>0.28613406550662318</v>
      </c>
      <c r="I213" s="303">
        <f t="shared" si="50"/>
        <v>0.28725148813751228</v>
      </c>
      <c r="J213" s="303">
        <f t="shared" si="50"/>
        <v>0.28478710622556425</v>
      </c>
      <c r="K213" s="303">
        <f t="shared" si="50"/>
        <v>0.28606088927684575</v>
      </c>
      <c r="L213" s="303">
        <f t="shared" si="50"/>
        <v>0.28502097315422076</v>
      </c>
      <c r="M213" s="303">
        <f t="shared" si="50"/>
        <v>0.28646683456041</v>
      </c>
      <c r="N213" s="303">
        <f t="shared" si="50"/>
        <v>0.28662359589524422</v>
      </c>
      <c r="O213" s="303">
        <f t="shared" si="50"/>
        <v>0.28775243705969522</v>
      </c>
      <c r="P213" s="303">
        <f t="shared" si="50"/>
        <v>0.28825962768695718</v>
      </c>
      <c r="Q213" s="303">
        <f t="shared" si="50"/>
        <v>0.28815220426170168</v>
      </c>
      <c r="R213" s="303">
        <f t="shared" si="50"/>
        <v>0.28864493975074479</v>
      </c>
      <c r="S213" s="303">
        <f t="shared" si="50"/>
        <v>0.28858545277079567</v>
      </c>
      <c r="T213" s="303">
        <f t="shared" si="50"/>
        <v>0.28882197062799264</v>
      </c>
      <c r="U213" s="303">
        <f t="shared" si="50"/>
        <v>0.2885400945901137</v>
      </c>
      <c r="V213" s="303">
        <f t="shared" si="50"/>
        <v>0.28808680691987876</v>
      </c>
      <c r="W213" s="303">
        <f t="shared" si="50"/>
        <v>0.28865035600951355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0.18784493162298521</v>
      </c>
      <c r="C214" s="304">
        <f t="shared" si="51"/>
        <v>0.19218029021425689</v>
      </c>
      <c r="D214" s="304">
        <f t="shared" si="51"/>
        <v>0.24263900620218831</v>
      </c>
      <c r="E214" s="304">
        <f t="shared" si="51"/>
        <v>0.19659462992871765</v>
      </c>
      <c r="F214" s="304">
        <f t="shared" si="51"/>
        <v>0.1977531456288952</v>
      </c>
      <c r="G214" s="304">
        <f t="shared" si="51"/>
        <v>0.192974040710334</v>
      </c>
      <c r="H214" s="304">
        <f t="shared" si="51"/>
        <v>0.18810782052330485</v>
      </c>
      <c r="I214" s="304">
        <f t="shared" si="51"/>
        <v>0.19633671410433856</v>
      </c>
      <c r="J214" s="304">
        <f t="shared" si="51"/>
        <v>0.16068371311786089</v>
      </c>
      <c r="K214" s="304">
        <f t="shared" si="51"/>
        <v>0.16476329798867675</v>
      </c>
      <c r="L214" s="304">
        <f t="shared" si="51"/>
        <v>0.19432070722378886</v>
      </c>
      <c r="M214" s="304">
        <f t="shared" si="51"/>
        <v>0.17433990367141694</v>
      </c>
      <c r="N214" s="304">
        <f t="shared" si="51"/>
        <v>0.12778220921287817</v>
      </c>
      <c r="O214" s="304">
        <f t="shared" si="51"/>
        <v>0.15879285118408196</v>
      </c>
      <c r="P214" s="304">
        <f t="shared" si="51"/>
        <v>0.13908478876095853</v>
      </c>
      <c r="Q214" s="304">
        <f t="shared" si="51"/>
        <v>0.14773873063797116</v>
      </c>
      <c r="R214" s="304">
        <f t="shared" si="51"/>
        <v>0.16014799278670105</v>
      </c>
      <c r="S214" s="304">
        <f t="shared" si="51"/>
        <v>0.176203463560483</v>
      </c>
      <c r="T214" s="304">
        <f t="shared" si="51"/>
        <v>0.16742287599309785</v>
      </c>
      <c r="U214" s="304">
        <f t="shared" si="51"/>
        <v>0.1670747279646915</v>
      </c>
      <c r="V214" s="304">
        <f t="shared" si="51"/>
        <v>0.16500082143422831</v>
      </c>
      <c r="W214" s="304">
        <f t="shared" si="51"/>
        <v>0.17239112560120021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9.3529311046580813E-2</v>
      </c>
      <c r="C215" s="304">
        <f t="shared" si="52"/>
        <v>8.9276249379263747E-2</v>
      </c>
      <c r="D215" s="304">
        <f t="shared" si="52"/>
        <v>3.4915602633238112E-2</v>
      </c>
      <c r="E215" s="304">
        <f t="shared" si="52"/>
        <v>8.6336219006661996E-2</v>
      </c>
      <c r="F215" s="304">
        <f t="shared" si="52"/>
        <v>8.9928025223799626E-2</v>
      </c>
      <c r="G215" s="304">
        <f t="shared" si="52"/>
        <v>9.5657707415342463E-2</v>
      </c>
      <c r="H215" s="304">
        <f t="shared" si="52"/>
        <v>9.8026244983318328E-2</v>
      </c>
      <c r="I215" s="304">
        <f t="shared" si="52"/>
        <v>9.091477403317369E-2</v>
      </c>
      <c r="J215" s="304">
        <f t="shared" si="52"/>
        <v>0.12410339310770327</v>
      </c>
      <c r="K215" s="304">
        <f t="shared" si="52"/>
        <v>0.12129759128816898</v>
      </c>
      <c r="L215" s="304">
        <f t="shared" si="52"/>
        <v>9.0700265930431873E-2</v>
      </c>
      <c r="M215" s="304">
        <f t="shared" si="52"/>
        <v>0.11212693088899307</v>
      </c>
      <c r="N215" s="304">
        <f t="shared" si="52"/>
        <v>0.15884138668236608</v>
      </c>
      <c r="O215" s="304">
        <f t="shared" si="52"/>
        <v>0.12895958587561335</v>
      </c>
      <c r="P215" s="304">
        <f t="shared" si="52"/>
        <v>0.14917483892599867</v>
      </c>
      <c r="Q215" s="304">
        <f t="shared" si="52"/>
        <v>0.14041347362373058</v>
      </c>
      <c r="R215" s="304">
        <f t="shared" si="52"/>
        <v>0.12849694696404371</v>
      </c>
      <c r="S215" s="304">
        <f t="shared" si="52"/>
        <v>0.11238198921031267</v>
      </c>
      <c r="T215" s="304">
        <f t="shared" si="52"/>
        <v>0.12139909463489484</v>
      </c>
      <c r="U215" s="304">
        <f t="shared" si="52"/>
        <v>0.12146536662542227</v>
      </c>
      <c r="V215" s="304">
        <f t="shared" si="52"/>
        <v>0.1230859854856504</v>
      </c>
      <c r="W215" s="304">
        <f t="shared" si="52"/>
        <v>0.11625923040831336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0.12488879153823708</v>
      </c>
      <c r="C216" s="303">
        <f t="shared" si="53"/>
        <v>0.13210954759323904</v>
      </c>
      <c r="D216" s="303">
        <f t="shared" si="53"/>
        <v>0.13651043912235084</v>
      </c>
      <c r="E216" s="303">
        <f t="shared" si="53"/>
        <v>0.1247756865876323</v>
      </c>
      <c r="F216" s="303">
        <f t="shared" si="53"/>
        <v>0.12352815240505283</v>
      </c>
      <c r="G216" s="303">
        <f t="shared" si="53"/>
        <v>0.12210083711295579</v>
      </c>
      <c r="H216" s="303">
        <f t="shared" si="53"/>
        <v>0.12179182887216579</v>
      </c>
      <c r="I216" s="303">
        <f t="shared" si="53"/>
        <v>0.12117348466742196</v>
      </c>
      <c r="J216" s="303">
        <f t="shared" si="53"/>
        <v>0.12121337192516767</v>
      </c>
      <c r="K216" s="303">
        <f t="shared" si="53"/>
        <v>0.11979417491470698</v>
      </c>
      <c r="L216" s="303">
        <f t="shared" si="53"/>
        <v>0.12204413505550618</v>
      </c>
      <c r="M216" s="303">
        <f t="shared" si="53"/>
        <v>0.11791023863508948</v>
      </c>
      <c r="N216" s="303">
        <f t="shared" si="53"/>
        <v>0.11768697074684187</v>
      </c>
      <c r="O216" s="303">
        <f t="shared" si="53"/>
        <v>0.11716956564051276</v>
      </c>
      <c r="P216" s="303">
        <f t="shared" si="53"/>
        <v>0.11549056329240141</v>
      </c>
      <c r="Q216" s="303">
        <f t="shared" si="53"/>
        <v>0.11583450011263127</v>
      </c>
      <c r="R216" s="303">
        <f t="shared" si="53"/>
        <v>0.11541160098302901</v>
      </c>
      <c r="S216" s="303">
        <f t="shared" si="53"/>
        <v>0.11495447698075625</v>
      </c>
      <c r="T216" s="303">
        <f t="shared" si="53"/>
        <v>0.11421922644308476</v>
      </c>
      <c r="U216" s="303">
        <f t="shared" si="53"/>
        <v>0.11417793128853075</v>
      </c>
      <c r="V216" s="303">
        <f t="shared" si="53"/>
        <v>0.11382888558733761</v>
      </c>
      <c r="W216" s="303">
        <f t="shared" si="53"/>
        <v>0.11325389855806782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2.1738172254031962E-2</v>
      </c>
      <c r="C217" s="304">
        <f t="shared" si="54"/>
        <v>2.2239877415974853E-2</v>
      </c>
      <c r="D217" s="304">
        <f t="shared" si="54"/>
        <v>2.8079163311984168E-2</v>
      </c>
      <c r="E217" s="304">
        <f t="shared" si="54"/>
        <v>2.2750722591682645E-2</v>
      </c>
      <c r="F217" s="304">
        <f t="shared" si="54"/>
        <v>2.2884790695793147E-2</v>
      </c>
      <c r="G217" s="304">
        <f t="shared" si="54"/>
        <v>2.2331733421145541E-2</v>
      </c>
      <c r="H217" s="304">
        <f t="shared" si="54"/>
        <v>2.1768594816671503E-2</v>
      </c>
      <c r="I217" s="304">
        <f t="shared" si="54"/>
        <v>2.2720875533425861E-2</v>
      </c>
      <c r="J217" s="304">
        <f t="shared" si="54"/>
        <v>1.8594966624833363E-2</v>
      </c>
      <c r="K217" s="304">
        <f t="shared" si="54"/>
        <v>1.9067072621415323E-2</v>
      </c>
      <c r="L217" s="304">
        <f t="shared" si="54"/>
        <v>2.2487575095367394E-2</v>
      </c>
      <c r="M217" s="304">
        <f t="shared" si="54"/>
        <v>2.0175316012076346E-2</v>
      </c>
      <c r="N217" s="304">
        <f t="shared" si="54"/>
        <v>1.4787472043405416E-2</v>
      </c>
      <c r="O217" s="304">
        <f t="shared" si="54"/>
        <v>1.8376148464183832E-2</v>
      </c>
      <c r="P217" s="304">
        <f t="shared" si="54"/>
        <v>1.6095452083155427E-2</v>
      </c>
      <c r="Q217" s="304">
        <f t="shared" si="54"/>
        <v>1.7096921101102901E-2</v>
      </c>
      <c r="R217" s="304">
        <f t="shared" si="54"/>
        <v>1.8532970909867184E-2</v>
      </c>
      <c r="S217" s="304">
        <f t="shared" si="54"/>
        <v>2.039097467012058E-2</v>
      </c>
      <c r="T217" s="304">
        <f t="shared" si="54"/>
        <v>1.9374849702668576E-2</v>
      </c>
      <c r="U217" s="304">
        <f t="shared" si="54"/>
        <v>1.9334560610245303E-2</v>
      </c>
      <c r="V217" s="304">
        <f t="shared" si="54"/>
        <v>1.9094559791439866E-2</v>
      </c>
      <c r="W217" s="304">
        <f t="shared" si="54"/>
        <v>1.9949795562792801E-2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9.2327030610478422E-2</v>
      </c>
      <c r="C218" s="304">
        <f t="shared" si="55"/>
        <v>9.9538262933892591E-2</v>
      </c>
      <c r="D218" s="304">
        <f t="shared" si="55"/>
        <v>0.10439070160995109</v>
      </c>
      <c r="E218" s="304">
        <f t="shared" si="55"/>
        <v>9.2033788911729267E-2</v>
      </c>
      <c r="F218" s="304">
        <f t="shared" si="55"/>
        <v>9.0236528339363825E-2</v>
      </c>
      <c r="G218" s="304">
        <f t="shared" si="55"/>
        <v>8.8699208415668224E-2</v>
      </c>
      <c r="H218" s="304">
        <f t="shared" si="55"/>
        <v>8.8679242069912456E-2</v>
      </c>
      <c r="I218" s="304">
        <f t="shared" si="55"/>
        <v>8.7931585216586908E-2</v>
      </c>
      <c r="J218" s="304">
        <f t="shared" si="55"/>
        <v>8.8256660677382817E-2</v>
      </c>
      <c r="K218" s="304">
        <f t="shared" si="55"/>
        <v>8.6690056360566897E-2</v>
      </c>
      <c r="L218" s="304">
        <f t="shared" si="55"/>
        <v>8.9060359784562795E-2</v>
      </c>
      <c r="M218" s="304">
        <f t="shared" si="55"/>
        <v>8.4759142457312794E-2</v>
      </c>
      <c r="N218" s="304">
        <f t="shared" si="55"/>
        <v>8.4517733515857327E-2</v>
      </c>
      <c r="O218" s="304">
        <f t="shared" si="55"/>
        <v>8.3869694362241121E-2</v>
      </c>
      <c r="P218" s="304">
        <f t="shared" si="55"/>
        <v>8.213199787143563E-2</v>
      </c>
      <c r="Q218" s="304">
        <f t="shared" si="55"/>
        <v>8.2488366163210355E-2</v>
      </c>
      <c r="R218" s="304">
        <f t="shared" si="55"/>
        <v>8.2008445697743765E-2</v>
      </c>
      <c r="S218" s="304">
        <f t="shared" si="55"/>
        <v>8.1558205768444539E-2</v>
      </c>
      <c r="T218" s="304">
        <f t="shared" si="55"/>
        <v>8.0795584431484074E-2</v>
      </c>
      <c r="U218" s="304">
        <f t="shared" si="55"/>
        <v>8.0786909107621027E-2</v>
      </c>
      <c r="V218" s="304">
        <f t="shared" si="55"/>
        <v>8.049031968177725E-2</v>
      </c>
      <c r="W218" s="304">
        <f t="shared" si="55"/>
        <v>7.985011648149748E-2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1.0823588673726691E-2</v>
      </c>
      <c r="C219" s="305">
        <f t="shared" si="56"/>
        <v>1.0331407243371586E-2</v>
      </c>
      <c r="D219" s="305">
        <f t="shared" si="56"/>
        <v>4.0405742004155764E-3</v>
      </c>
      <c r="E219" s="305">
        <f t="shared" si="56"/>
        <v>9.9911750842203578E-3</v>
      </c>
      <c r="F219" s="305">
        <f t="shared" si="56"/>
        <v>1.0406833369895853E-2</v>
      </c>
      <c r="G219" s="305">
        <f t="shared" si="56"/>
        <v>1.1069895276142022E-2</v>
      </c>
      <c r="H219" s="305">
        <f t="shared" si="56"/>
        <v>1.1343991985581826E-2</v>
      </c>
      <c r="I219" s="305">
        <f t="shared" si="56"/>
        <v>1.0521023917409189E-2</v>
      </c>
      <c r="J219" s="305">
        <f t="shared" si="56"/>
        <v>1.4361744622951481E-2</v>
      </c>
      <c r="K219" s="305">
        <f t="shared" si="56"/>
        <v>1.4037045932724751E-2</v>
      </c>
      <c r="L219" s="305">
        <f t="shared" si="56"/>
        <v>1.0496200175575976E-2</v>
      </c>
      <c r="M219" s="305">
        <f t="shared" si="56"/>
        <v>1.2975780165700343E-2</v>
      </c>
      <c r="N219" s="305">
        <f t="shared" si="56"/>
        <v>1.8381765187579134E-2</v>
      </c>
      <c r="O219" s="305">
        <f t="shared" si="56"/>
        <v>1.4923722814087815E-2</v>
      </c>
      <c r="P219" s="305">
        <f t="shared" si="56"/>
        <v>1.7263113337810363E-2</v>
      </c>
      <c r="Q219" s="305">
        <f t="shared" si="56"/>
        <v>1.6249212848318009E-2</v>
      </c>
      <c r="R219" s="305">
        <f t="shared" si="56"/>
        <v>1.487018437541807E-2</v>
      </c>
      <c r="S219" s="305">
        <f t="shared" si="56"/>
        <v>1.300529654219113E-2</v>
      </c>
      <c r="T219" s="305">
        <f t="shared" si="56"/>
        <v>1.4048792308932112E-2</v>
      </c>
      <c r="U219" s="305">
        <f t="shared" si="56"/>
        <v>1.4056461570664404E-2</v>
      </c>
      <c r="V219" s="305">
        <f t="shared" si="56"/>
        <v>1.4244006114120484E-2</v>
      </c>
      <c r="W219" s="305">
        <f t="shared" si="56"/>
        <v>1.3453986513777534E-2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320.05601734994673</v>
      </c>
      <c r="C243" s="274">
        <f t="shared" si="59"/>
        <v>318.62317530110835</v>
      </c>
      <c r="D243" s="274">
        <f t="shared" si="59"/>
        <v>278.86569651784379</v>
      </c>
      <c r="E243" s="274">
        <f t="shared" si="59"/>
        <v>322.2487902949332</v>
      </c>
      <c r="F243" s="274">
        <f t="shared" si="59"/>
        <v>312.14046057366852</v>
      </c>
      <c r="G243" s="274">
        <f t="shared" si="59"/>
        <v>325.27275130131909</v>
      </c>
      <c r="H243" s="274">
        <f t="shared" si="59"/>
        <v>310.64554915100007</v>
      </c>
      <c r="I243" s="274">
        <f t="shared" si="59"/>
        <v>282.03871744150285</v>
      </c>
      <c r="J243" s="274">
        <f t="shared" si="59"/>
        <v>251.72330199077555</v>
      </c>
      <c r="K243" s="274">
        <f t="shared" si="59"/>
        <v>232.80135718896321</v>
      </c>
      <c r="L243" s="274">
        <f t="shared" si="59"/>
        <v>231.25634732450774</v>
      </c>
      <c r="M243" s="274">
        <f t="shared" si="59"/>
        <v>211.57133267557447</v>
      </c>
      <c r="N243" s="274">
        <f t="shared" si="59"/>
        <v>196.15128518821288</v>
      </c>
      <c r="O243" s="274">
        <f t="shared" si="59"/>
        <v>213.7403858695545</v>
      </c>
      <c r="P243" s="274">
        <f t="shared" si="59"/>
        <v>194.50045626218196</v>
      </c>
      <c r="Q243" s="274">
        <f t="shared" si="59"/>
        <v>201.46778545515306</v>
      </c>
      <c r="R243" s="274">
        <f t="shared" si="59"/>
        <v>185.29993194453044</v>
      </c>
      <c r="S243" s="274">
        <f t="shared" si="59"/>
        <v>215.8502702538222</v>
      </c>
      <c r="T243" s="274">
        <f t="shared" si="59"/>
        <v>203.26518762935027</v>
      </c>
      <c r="U243" s="274">
        <f t="shared" si="59"/>
        <v>198.0318406060174</v>
      </c>
      <c r="V243" s="274">
        <f t="shared" si="59"/>
        <v>199.49506541307744</v>
      </c>
      <c r="W243" s="274">
        <f t="shared" si="59"/>
        <v>199.29185349433831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0.54942857706429959</v>
      </c>
      <c r="C244" s="275">
        <f>IF(C$73=0,0,C$73/NFM!C$14*1000)</f>
        <v>0.54696886899457398</v>
      </c>
      <c r="D244" s="275">
        <f>IF(D$73=0,0,D$73/NFM!D$14*1000)</f>
        <v>0.47871864462199648</v>
      </c>
      <c r="E244" s="275">
        <f>IF(E$73=0,0,E$73/NFM!E$14*1000)</f>
        <v>0.55319283098973449</v>
      </c>
      <c r="F244" s="275">
        <f>IF(F$73=0,0,F$73/NFM!F$14*1000)</f>
        <v>0.53584022733857362</v>
      </c>
      <c r="G244" s="275">
        <f>IF(G$73=0,0,G$73/NFM!G$14*1000)</f>
        <v>0.55838395536778596</v>
      </c>
      <c r="H244" s="275">
        <f>IF(H$73=0,0,H$73/NFM!H$14*1000)</f>
        <v>0.53327396702893881</v>
      </c>
      <c r="I244" s="275">
        <f>IF(I$73=0,0,I$73/NFM!I$14*1000)</f>
        <v>0.4841656547594777</v>
      </c>
      <c r="J244" s="275">
        <f>IF(J$73=0,0,J$73/NFM!J$14*1000)</f>
        <v>0.43212427866146391</v>
      </c>
      <c r="K244" s="275">
        <f>IF(K$73=0,0,K$73/NFM!K$14*1000)</f>
        <v>0.39964166110379945</v>
      </c>
      <c r="L244" s="275">
        <f>IF(L$73=0,0,L$73/NFM!L$14*1000)</f>
        <v>0.39698939859990606</v>
      </c>
      <c r="M244" s="275">
        <f>IF(M$73=0,0,M$73/NFM!M$14*1000)</f>
        <v>0.36319684666870533</v>
      </c>
      <c r="N244" s="275">
        <f>IF(N$73=0,0,N$73/NFM!N$14*1000)</f>
        <v>0.33672580944862029</v>
      </c>
      <c r="O244" s="275">
        <f>IF(O$73=0,0,O$73/NFM!O$14*1000)</f>
        <v>0.36692038176174152</v>
      </c>
      <c r="P244" s="275">
        <f>IF(P$73=0,0,P$73/NFM!P$14*1000)</f>
        <v>0.33389189119850687</v>
      </c>
      <c r="Q244" s="275">
        <f>IF(Q$73=0,0,Q$73/NFM!Q$14*1000)</f>
        <v>0.34585245297076012</v>
      </c>
      <c r="R244" s="275">
        <f>IF(R$73=0,0,R$73/NFM!R$14*1000)</f>
        <v>0.31809768422091267</v>
      </c>
      <c r="S244" s="275">
        <f>IF(S$73=0,0,S$73/NFM!S$14*1000)</f>
        <v>0.37054234389499374</v>
      </c>
      <c r="T244" s="275">
        <f>IF(T$73=0,0,T$73/NFM!T$14*1000)</f>
        <v>0.34893798820731631</v>
      </c>
      <c r="U244" s="275">
        <f>IF(U$73=0,0,U$73/NFM!U$14*1000)</f>
        <v>0.33995409084986256</v>
      </c>
      <c r="V244" s="275">
        <f>IF(V$73=0,0,V$73/NFM!V$14*1000)</f>
        <v>0.34246595589939022</v>
      </c>
      <c r="W244" s="275">
        <f>IF(W$73=0,0,W$73/NFM!W$14*1000)</f>
        <v>0.34211710935613576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0.2857956122890325</v>
      </c>
      <c r="C245" s="276">
        <f>IF(C$74=0,0,C$74/NFM!C$14*1000)</f>
        <v>0.28451614885523102</v>
      </c>
      <c r="D245" s="276">
        <f>IF(D$74=0,0,D$74/NFM!D$14*1000)</f>
        <v>0.24901451046640372</v>
      </c>
      <c r="E245" s="276">
        <f>IF(E$74=0,0,E$74/NFM!E$14*1000)</f>
        <v>0.28775365979573364</v>
      </c>
      <c r="F245" s="276">
        <f>IF(F$74=0,0,F$74/NFM!F$14*1000)</f>
        <v>0.27872737650375268</v>
      </c>
      <c r="G245" s="276">
        <f>IF(G$74=0,0,G$74/NFM!G$14*1000)</f>
        <v>0.29045392081604871</v>
      </c>
      <c r="H245" s="276">
        <f>IF(H$74=0,0,H$74/NFM!H$14*1000)</f>
        <v>0.27739248791749849</v>
      </c>
      <c r="I245" s="276">
        <f>IF(I$74=0,0,I$74/NFM!I$14*1000)</f>
        <v>0.25184787527917685</v>
      </c>
      <c r="J245" s="276">
        <f>IF(J$74=0,0,J$74/NFM!J$14*1000)</f>
        <v>0.22477757430254056</v>
      </c>
      <c r="K245" s="276">
        <f>IF(K$74=0,0,K$74/NFM!K$14*1000)</f>
        <v>0.20788112959402869</v>
      </c>
      <c r="L245" s="276">
        <f>IF(L$74=0,0,L$74/NFM!L$14*1000)</f>
        <v>0.20650150534823206</v>
      </c>
      <c r="M245" s="276">
        <f>IF(M$74=0,0,M$74/NFM!M$14*1000)</f>
        <v>0.18892367362788415</v>
      </c>
      <c r="N245" s="276">
        <f>IF(N$74=0,0,N$74/NFM!N$14*1000)</f>
        <v>0.17515426554455735</v>
      </c>
      <c r="O245" s="276">
        <f>IF(O$74=0,0,O$74/NFM!O$14*1000)</f>
        <v>0.19086054046775625</v>
      </c>
      <c r="P245" s="276">
        <f>IF(P$74=0,0,P$74/NFM!P$14*1000)</f>
        <v>0.17368014964436906</v>
      </c>
      <c r="Q245" s="276">
        <f>IF(Q$74=0,0,Q$74/NFM!Q$14*1000)</f>
        <v>0.179901660897545</v>
      </c>
      <c r="R245" s="276">
        <f>IF(R$74=0,0,R$74/NFM!R$14*1000)</f>
        <v>0.16546449570459784</v>
      </c>
      <c r="S245" s="276">
        <f>IF(S$74=0,0,S$74/NFM!S$14*1000)</f>
        <v>0.19274457222142208</v>
      </c>
      <c r="T245" s="276">
        <f>IF(T$74=0,0,T$74/NFM!T$14*1000)</f>
        <v>0.18150666010760197</v>
      </c>
      <c r="U245" s="276">
        <f>IF(U$74=0,0,U$74/NFM!U$14*1000)</f>
        <v>0.17683351685805668</v>
      </c>
      <c r="V245" s="276">
        <f>IF(V$74=0,0,V$74/NFM!V$14*1000)</f>
        <v>0.178140110726277</v>
      </c>
      <c r="W245" s="276">
        <f>IF(W$74=0,0,W$74/NFM!W$14*1000)</f>
        <v>0.17795865163298211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6.6895865646374224</v>
      </c>
      <c r="C246" s="276">
        <f>IF(C$75=0,0,C$75/NFM!C$14*1000)</f>
        <v>6.6596383043119651</v>
      </c>
      <c r="D246" s="276">
        <f>IF(D$75=0,0,D$75/NFM!D$14*1000)</f>
        <v>5.8286553466438358</v>
      </c>
      <c r="E246" s="276">
        <f>IF(E$75=0,0,E$75/NFM!E$14*1000)</f>
        <v>6.7354183679630193</v>
      </c>
      <c r="F246" s="276">
        <f>IF(F$75=0,0,F$75/NFM!F$14*1000)</f>
        <v>6.5241411445129209</v>
      </c>
      <c r="G246" s="276">
        <f>IF(G$75=0,0,G$75/NFM!G$14*1000)</f>
        <v>6.7986230816317663</v>
      </c>
      <c r="H246" s="276">
        <f>IF(H$75=0,0,H$75/NFM!H$14*1000)</f>
        <v>6.492895553720353</v>
      </c>
      <c r="I246" s="276">
        <f>IF(I$75=0,0,I$75/NFM!I$14*1000)</f>
        <v>5.8949756061902816</v>
      </c>
      <c r="J246" s="276">
        <f>IF(J$75=0,0,J$75/NFM!J$14*1000)</f>
        <v>5.261344038988832</v>
      </c>
      <c r="K246" s="276">
        <f>IF(K$75=0,0,K$75/NFM!K$14*1000)</f>
        <v>4.8658508100798814</v>
      </c>
      <c r="L246" s="276">
        <f>IF(L$75=0,0,L$75/NFM!L$14*1000)</f>
        <v>4.8335580966088472</v>
      </c>
      <c r="M246" s="276">
        <f>IF(M$75=0,0,M$75/NFM!M$14*1000)</f>
        <v>4.4221157166153526</v>
      </c>
      <c r="N246" s="276">
        <f>IF(N$75=0,0,N$75/NFM!N$14*1000)</f>
        <v>4.0998166911702816</v>
      </c>
      <c r="O246" s="276">
        <f>IF(O$75=0,0,O$75/NFM!O$14*1000)</f>
        <v>4.4674517463945564</v>
      </c>
      <c r="P246" s="276">
        <f>IF(P$75=0,0,P$75/NFM!P$14*1000)</f>
        <v>4.0653122219041675</v>
      </c>
      <c r="Q246" s="276">
        <f>IF(Q$75=0,0,Q$75/NFM!Q$14*1000)</f>
        <v>4.2109384537334185</v>
      </c>
      <c r="R246" s="276">
        <f>IF(R$75=0,0,R$75/NFM!R$14*1000)</f>
        <v>3.8730093108307</v>
      </c>
      <c r="S246" s="276">
        <f>IF(S$75=0,0,S$75/NFM!S$14*1000)</f>
        <v>4.511551071103316</v>
      </c>
      <c r="T246" s="276">
        <f>IF(T$75=0,0,T$75/NFM!T$14*1000)</f>
        <v>4.2485064942846957</v>
      </c>
      <c r="U246" s="276">
        <f>IF(U$75=0,0,U$75/NFM!U$14*1000)</f>
        <v>4.1391227425664594</v>
      </c>
      <c r="V246" s="276">
        <f>IF(V$75=0,0,V$75/NFM!V$14*1000)</f>
        <v>4.1697060419959975</v>
      </c>
      <c r="W246" s="276">
        <f>IF(W$75=0,0,W$75/NFM!W$14*1000)</f>
        <v>4.1654586488928862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0.18314285902143315</v>
      </c>
      <c r="C247" s="276">
        <f>IF(C$76=0,0,C$76/NFM!C$14*1000)</f>
        <v>0.18232295633152476</v>
      </c>
      <c r="D247" s="276">
        <f>IF(D$76=0,0,D$76/NFM!D$14*1000)</f>
        <v>0.15957288154066548</v>
      </c>
      <c r="E247" s="276">
        <f>IF(E$76=0,0,E$76/NFM!E$14*1000)</f>
        <v>0.18439761032991145</v>
      </c>
      <c r="F247" s="276">
        <f>IF(F$76=0,0,F$76/NFM!F$14*1000)</f>
        <v>0.17861340911285786</v>
      </c>
      <c r="G247" s="276">
        <f>IF(G$76=0,0,G$76/NFM!G$14*1000)</f>
        <v>0.18612798512259546</v>
      </c>
      <c r="H247" s="276">
        <f>IF(H$76=0,0,H$76/NFM!H$14*1000)</f>
        <v>0.17775798900964634</v>
      </c>
      <c r="I247" s="276">
        <f>IF(I$76=0,0,I$76/NFM!I$14*1000)</f>
        <v>0.16138855158649254</v>
      </c>
      <c r="J247" s="276">
        <f>IF(J$76=0,0,J$76/NFM!J$14*1000)</f>
        <v>0.14404142622048799</v>
      </c>
      <c r="K247" s="276">
        <f>IF(K$76=0,0,K$76/NFM!K$14*1000)</f>
        <v>0.13321388703459983</v>
      </c>
      <c r="L247" s="276">
        <f>IF(L$76=0,0,L$76/NFM!L$14*1000)</f>
        <v>0.13232979953330207</v>
      </c>
      <c r="M247" s="276">
        <f>IF(M$76=0,0,M$76/NFM!M$14*1000)</f>
        <v>0.1210656155562351</v>
      </c>
      <c r="N247" s="276">
        <f>IF(N$76=0,0,N$76/NFM!N$14*1000)</f>
        <v>0.11224193648287345</v>
      </c>
      <c r="O247" s="276">
        <f>IF(O$76=0,0,O$76/NFM!O$14*1000)</f>
        <v>0.12230679392058048</v>
      </c>
      <c r="P247" s="276">
        <f>IF(P$76=0,0,P$76/NFM!P$14*1000)</f>
        <v>0.11129729706616898</v>
      </c>
      <c r="Q247" s="276">
        <f>IF(Q$76=0,0,Q$76/NFM!Q$14*1000)</f>
        <v>0.11528415099025341</v>
      </c>
      <c r="R247" s="276">
        <f>IF(R$76=0,0,R$76/NFM!R$14*1000)</f>
        <v>0.1060325614069709</v>
      </c>
      <c r="S247" s="276">
        <f>IF(S$76=0,0,S$76/NFM!S$14*1000)</f>
        <v>0.12351411463166462</v>
      </c>
      <c r="T247" s="276">
        <f>IF(T$76=0,0,T$76/NFM!T$14*1000)</f>
        <v>0.11631266273577213</v>
      </c>
      <c r="U247" s="276">
        <f>IF(U$76=0,0,U$76/NFM!U$14*1000)</f>
        <v>0.11331803028328757</v>
      </c>
      <c r="V247" s="276">
        <f>IF(V$76=0,0,V$76/NFM!V$14*1000)</f>
        <v>0.11415531863313007</v>
      </c>
      <c r="W247" s="276">
        <f>IF(W$76=0,0,W$76/NFM!W$14*1000)</f>
        <v>0.11403903645204527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0.88051765058033804</v>
      </c>
      <c r="C248" s="277">
        <f>IF(C$77=0,0,C$77/NFM!C$14*1000)</f>
        <v>0.86492417024784252</v>
      </c>
      <c r="D248" s="277">
        <f>IF(D$77=0,0,D$77/NFM!D$14*1000)</f>
        <v>0.7513296752490034</v>
      </c>
      <c r="E248" s="277">
        <f>IF(E$77=0,0,E$77/NFM!E$14*1000)</f>
        <v>0.90097751302807449</v>
      </c>
      <c r="F248" s="277">
        <f>IF(F$77=0,0,F$77/NFM!F$14*1000)</f>
        <v>0.88392547756133333</v>
      </c>
      <c r="G248" s="277">
        <f>IF(G$77=0,0,G$77/NFM!G$14*1000)</f>
        <v>0.93047872141853605</v>
      </c>
      <c r="H248" s="277">
        <f>IF(H$77=0,0,H$77/NFM!H$14*1000)</f>
        <v>0.89719090372621424</v>
      </c>
      <c r="I248" s="277">
        <f>IF(I$77=0,0,I$77/NFM!I$14*1000)</f>
        <v>0.79188406632417596</v>
      </c>
      <c r="J248" s="277">
        <f>IF(J$77=0,0,J$77/NFM!J$14*1000)</f>
        <v>0.7120375207336207</v>
      </c>
      <c r="K248" s="277">
        <f>IF(K$77=0,0,K$77/NFM!K$14*1000)</f>
        <v>0.67587986702744152</v>
      </c>
      <c r="L248" s="277">
        <f>IF(L$77=0,0,L$77/NFM!L$14*1000)</f>
        <v>0.68686330586318833</v>
      </c>
      <c r="M248" s="277">
        <f>IF(M$77=0,0,M$77/NFM!M$14*1000)</f>
        <v>0.66151126800115678</v>
      </c>
      <c r="N248" s="277">
        <f>IF(N$77=0,0,N$77/NFM!N$14*1000)</f>
        <v>0.63302616081754737</v>
      </c>
      <c r="O248" s="277">
        <f>IF(O$77=0,0,O$77/NFM!O$14*1000)</f>
        <v>0.72572686541147735</v>
      </c>
      <c r="P248" s="277">
        <f>IF(P$77=0,0,P$77/NFM!P$14*1000)</f>
        <v>0.68468418078178639</v>
      </c>
      <c r="Q248" s="277">
        <f>IF(Q$77=0,0,Q$77/NFM!Q$14*1000)</f>
        <v>0.73674173712668389</v>
      </c>
      <c r="R248" s="277">
        <f>IF(R$77=0,0,R$77/NFM!R$14*1000)</f>
        <v>0.71795243053518543</v>
      </c>
      <c r="S248" s="277">
        <f>IF(S$77=0,0,S$77/NFM!S$14*1000)</f>
        <v>0.85740772056138193</v>
      </c>
      <c r="T248" s="277">
        <f>IF(T$77=0,0,T$77/NFM!T$14*1000)</f>
        <v>0.86278375154286746</v>
      </c>
      <c r="U248" s="277">
        <f>IF(U$77=0,0,U$77/NFM!U$14*1000)</f>
        <v>0.90378842102988188</v>
      </c>
      <c r="V248" s="277">
        <f>IF(V$77=0,0,V$77/NFM!V$14*1000)</f>
        <v>0.98884377595097239</v>
      </c>
      <c r="W248" s="277">
        <f>IF(W$77=0,0,W$77/NFM!W$14*1000)</f>
        <v>1.0321951619732241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75.730005933983108</v>
      </c>
      <c r="C249" s="278">
        <f>IF(C$83=0,0,C$83/NFM!C$14*1000)</f>
        <v>74.2035986535154</v>
      </c>
      <c r="D249" s="278">
        <f>IF(D$83=0,0,D$83/NFM!D$14*1000)</f>
        <v>64.056238888319442</v>
      </c>
      <c r="E249" s="278">
        <f>IF(E$83=0,0,E$83/NFM!E$14*1000)</f>
        <v>76.381357251742855</v>
      </c>
      <c r="F249" s="278">
        <f>IF(F$83=0,0,F$83/NFM!F$14*1000)</f>
        <v>74.527624342061358</v>
      </c>
      <c r="G249" s="278">
        <f>IF(G$83=0,0,G$83/NFM!G$14*1000)</f>
        <v>77.97510331687333</v>
      </c>
      <c r="H249" s="278">
        <f>IF(H$83=0,0,H$83/NFM!H$14*1000)</f>
        <v>74.342569374334943</v>
      </c>
      <c r="I249" s="278">
        <f>IF(I$83=0,0,I$83/NFM!I$14*1000)</f>
        <v>67.66658683137571</v>
      </c>
      <c r="J249" s="278">
        <f>IF(J$83=0,0,J$83/NFM!J$14*1000)</f>
        <v>60.246321504007717</v>
      </c>
      <c r="K249" s="278">
        <f>IF(K$83=0,0,K$83/NFM!K$14*1000)</f>
        <v>55.956802923210219</v>
      </c>
      <c r="L249" s="278">
        <f>IF(L$83=0,0,L$83/NFM!L$14*1000)</f>
        <v>55.248722843475939</v>
      </c>
      <c r="M249" s="278">
        <f>IF(M$83=0,0,M$83/NFM!M$14*1000)</f>
        <v>51.074697780172762</v>
      </c>
      <c r="N249" s="278">
        <f>IF(N$83=0,0,N$83/NFM!N$14*1000)</f>
        <v>47.377240114746797</v>
      </c>
      <c r="O249" s="278">
        <f>IF(O$83=0,0,O$83/NFM!O$14*1000)</f>
        <v>51.728830156849391</v>
      </c>
      <c r="P249" s="278">
        <f>IF(P$83=0,0,P$83/NFM!P$14*1000)</f>
        <v>47.264588944608661</v>
      </c>
      <c r="Q249" s="278">
        <f>IF(Q$83=0,0,Q$83/NFM!Q$14*1000)</f>
        <v>48.90754954213628</v>
      </c>
      <c r="R249" s="278">
        <f>IF(R$83=0,0,R$83/NFM!R$14*1000)</f>
        <v>45.033978334041521</v>
      </c>
      <c r="S249" s="278">
        <f>IF(S$83=0,0,S$83/NFM!S$14*1000)</f>
        <v>52.503782040611483</v>
      </c>
      <c r="T249" s="278">
        <f>IF(T$83=0,0,T$83/NFM!T$14*1000)</f>
        <v>49.51908409940836</v>
      </c>
      <c r="U249" s="278">
        <f>IF(U$83=0,0,U$83/NFM!U$14*1000)</f>
        <v>48.218806766318046</v>
      </c>
      <c r="V249" s="278">
        <f>IF(V$83=0,0,V$83/NFM!V$14*1000)</f>
        <v>48.571644564047922</v>
      </c>
      <c r="W249" s="278">
        <f>IF(W$83=0,0,W$83/NFM!W$14*1000)</f>
        <v>48.596799313577336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145.24486658015937</v>
      </c>
      <c r="C250" s="278">
        <f>IF(C$90=0,0,C$90/NFM!C$14*1000)</f>
        <v>142.31732393620695</v>
      </c>
      <c r="D250" s="278">
        <f>IF(D$90=0,0,D$90/NFM!D$14*1000)</f>
        <v>122.85539603775172</v>
      </c>
      <c r="E250" s="278">
        <f>IF(E$90=0,0,E$90/NFM!E$14*1000)</f>
        <v>146.49411295321926</v>
      </c>
      <c r="F250" s="278">
        <f>IF(F$90=0,0,F$90/NFM!F$14*1000)</f>
        <v>142.93878259477916</v>
      </c>
      <c r="G250" s="278">
        <f>IF(G$90=0,0,G$90/NFM!G$14*1000)</f>
        <v>149.5508066869333</v>
      </c>
      <c r="H250" s="278">
        <f>IF(H$90=0,0,H$90/NFM!H$14*1000)</f>
        <v>142.58386008069874</v>
      </c>
      <c r="I250" s="278">
        <f>IF(I$90=0,0,I$90/NFM!I$14*1000)</f>
        <v>129.77979144522448</v>
      </c>
      <c r="J250" s="278">
        <f>IF(J$90=0,0,J$90/NFM!J$14*1000)</f>
        <v>115.54824036885886</v>
      </c>
      <c r="K250" s="278">
        <f>IF(K$90=0,0,K$90/NFM!K$14*1000)</f>
        <v>107.32124307396674</v>
      </c>
      <c r="L250" s="278">
        <f>IF(L$90=0,0,L$90/NFM!L$14*1000)</f>
        <v>105.96319489424351</v>
      </c>
      <c r="M250" s="278">
        <f>IF(M$90=0,0,M$90/NFM!M$14*1000)</f>
        <v>97.957706106216619</v>
      </c>
      <c r="N250" s="278">
        <f>IF(N$90=0,0,N$90/NFM!N$14*1000)</f>
        <v>90.866240330170939</v>
      </c>
      <c r="O250" s="278">
        <f>IF(O$90=0,0,O$90/NFM!O$14*1000)</f>
        <v>99.21228635620345</v>
      </c>
      <c r="P250" s="278">
        <f>IF(P$90=0,0,P$90/NFM!P$14*1000)</f>
        <v>90.650183247182184</v>
      </c>
      <c r="Q250" s="278">
        <f>IF(Q$90=0,0,Q$90/NFM!Q$14*1000)</f>
        <v>93.801267019608972</v>
      </c>
      <c r="R250" s="278">
        <f>IF(R$90=0,0,R$90/NFM!R$14*1000)</f>
        <v>86.372027758767928</v>
      </c>
      <c r="S250" s="278">
        <f>IF(S$90=0,0,S$90/NFM!S$14*1000)</f>
        <v>100.69858998941841</v>
      </c>
      <c r="T250" s="278">
        <f>IF(T$90=0,0,T$90/NFM!T$14*1000)</f>
        <v>94.974147624657007</v>
      </c>
      <c r="U250" s="278">
        <f>IF(U$90=0,0,U$90/NFM!U$14*1000)</f>
        <v>92.480306439347416</v>
      </c>
      <c r="V250" s="278">
        <f>IF(V$90=0,0,V$90/NFM!V$14*1000)</f>
        <v>93.157024712687928</v>
      </c>
      <c r="W250" s="278">
        <f>IF(W$90=0,0,W$90/NFM!W$14*1000)</f>
        <v>93.205269766866877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90.492673572211743</v>
      </c>
      <c r="C251" s="279">
        <f>IF(C$97=0,0,C$97/NFM!C$14*1000)</f>
        <v>93.563882262644867</v>
      </c>
      <c r="D251" s="279">
        <f>IF(D$97=0,0,D$97/NFM!D$14*1000)</f>
        <v>84.48677053325072</v>
      </c>
      <c r="E251" s="279">
        <f>IF(E$97=0,0,E$97/NFM!E$14*1000)</f>
        <v>90.711580107864592</v>
      </c>
      <c r="F251" s="279">
        <f>IF(F$97=0,0,F$97/NFM!F$14*1000)</f>
        <v>86.272806001798571</v>
      </c>
      <c r="G251" s="279">
        <f>IF(G$97=0,0,G$97/NFM!G$14*1000)</f>
        <v>88.982773633155716</v>
      </c>
      <c r="H251" s="279">
        <f>IF(H$97=0,0,H$97/NFM!H$14*1000)</f>
        <v>85.340608794563764</v>
      </c>
      <c r="I251" s="279">
        <f>IF(I$97=0,0,I$97/NFM!I$14*1000)</f>
        <v>77.008077410763065</v>
      </c>
      <c r="J251" s="279">
        <f>IF(J$97=0,0,J$97/NFM!J$14*1000)</f>
        <v>69.154415279002009</v>
      </c>
      <c r="K251" s="279">
        <f>IF(K$97=0,0,K$97/NFM!K$14*1000)</f>
        <v>63.240843836946503</v>
      </c>
      <c r="L251" s="279">
        <f>IF(L$97=0,0,L$97/NFM!L$14*1000)</f>
        <v>63.7881874808348</v>
      </c>
      <c r="M251" s="279">
        <f>IF(M$97=0,0,M$97/NFM!M$14*1000)</f>
        <v>56.782115668715761</v>
      </c>
      <c r="N251" s="279">
        <f>IF(N$97=0,0,N$97/NFM!N$14*1000)</f>
        <v>52.550839879831273</v>
      </c>
      <c r="O251" s="279">
        <f>IF(O$97=0,0,O$97/NFM!O$14*1000)</f>
        <v>56.926003028545558</v>
      </c>
      <c r="P251" s="279">
        <f>IF(P$97=0,0,P$97/NFM!P$14*1000)</f>
        <v>51.216818329796126</v>
      </c>
      <c r="Q251" s="279">
        <f>IF(Q$97=0,0,Q$97/NFM!Q$14*1000)</f>
        <v>53.170250437689141</v>
      </c>
      <c r="R251" s="279">
        <f>IF(R$97=0,0,R$97/NFM!R$14*1000)</f>
        <v>48.713369369022629</v>
      </c>
      <c r="S251" s="279">
        <f>IF(S$97=0,0,S$97/NFM!S$14*1000)</f>
        <v>56.592138401379529</v>
      </c>
      <c r="T251" s="279">
        <f>IF(T$97=0,0,T$97/NFM!T$14*1000)</f>
        <v>53.013908348406652</v>
      </c>
      <c r="U251" s="279">
        <f>IF(U$97=0,0,U$97/NFM!U$14*1000)</f>
        <v>51.659710598764384</v>
      </c>
      <c r="V251" s="279">
        <f>IF(V$97=0,0,V$97/NFM!V$14*1000)</f>
        <v>51.97308493313583</v>
      </c>
      <c r="W251" s="279">
        <f>IF(W$97=0,0,W$97/NFM!W$14*1000)</f>
        <v>51.658015805586814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750.13129066393765</v>
      </c>
      <c r="C253" s="274">
        <f t="shared" si="60"/>
        <v>711.43531626016443</v>
      </c>
      <c r="D253" s="274">
        <f t="shared" si="60"/>
        <v>568.80529506999471</v>
      </c>
      <c r="E253" s="274">
        <f t="shared" si="60"/>
        <v>613.87880042178369</v>
      </c>
      <c r="F253" s="274">
        <f t="shared" si="60"/>
        <v>594.62259369443325</v>
      </c>
      <c r="G253" s="274">
        <f t="shared" si="60"/>
        <v>597.72756512388958</v>
      </c>
      <c r="H253" s="274">
        <f t="shared" si="60"/>
        <v>551.83196770907591</v>
      </c>
      <c r="I253" s="274">
        <f t="shared" si="60"/>
        <v>446.5745605393671</v>
      </c>
      <c r="J253" s="274">
        <f t="shared" si="60"/>
        <v>398.57372769171104</v>
      </c>
      <c r="K253" s="274">
        <f t="shared" si="60"/>
        <v>368.61309228294999</v>
      </c>
      <c r="L253" s="274">
        <f t="shared" si="60"/>
        <v>366.16675403723963</v>
      </c>
      <c r="M253" s="274">
        <f t="shared" si="60"/>
        <v>334.9978888338951</v>
      </c>
      <c r="N253" s="274">
        <f t="shared" si="60"/>
        <v>305.22908363699366</v>
      </c>
      <c r="O253" s="274">
        <f t="shared" si="60"/>
        <v>360.92991888738885</v>
      </c>
      <c r="P253" s="274">
        <f t="shared" si="60"/>
        <v>315.6799220252642</v>
      </c>
      <c r="Q253" s="274">
        <f t="shared" si="60"/>
        <v>326.98810082663778</v>
      </c>
      <c r="R253" s="274">
        <f t="shared" si="60"/>
        <v>332.57599935292501</v>
      </c>
      <c r="S253" s="274">
        <f t="shared" si="60"/>
        <v>381.70023367114339</v>
      </c>
      <c r="T253" s="274">
        <f t="shared" si="60"/>
        <v>352.99039509145103</v>
      </c>
      <c r="U253" s="274">
        <f t="shared" si="60"/>
        <v>343.90216284193542</v>
      </c>
      <c r="V253" s="274">
        <f t="shared" si="60"/>
        <v>380.21868462475982</v>
      </c>
      <c r="W253" s="274">
        <f t="shared" si="60"/>
        <v>372.44379119938742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1.2024426842638833</v>
      </c>
      <c r="C254" s="275">
        <f>IF(C$116=0,0,C$116/NFM!C$15*1000)</f>
        <v>1.1404139542118192</v>
      </c>
      <c r="D254" s="275">
        <f>IF(D$116=0,0,D$116/NFM!D$15*1000)</f>
        <v>0.91178140991987389</v>
      </c>
      <c r="E254" s="275">
        <f>IF(E$116=0,0,E$116/NFM!E$15*1000)</f>
        <v>0.98403317096429943</v>
      </c>
      <c r="F254" s="275">
        <f>IF(F$116=0,0,F$116/NFM!F$15*1000)</f>
        <v>0.95316592786456378</v>
      </c>
      <c r="G254" s="275">
        <f>IF(G$116=0,0,G$116/NFM!G$15*1000)</f>
        <v>0.95814312349255981</v>
      </c>
      <c r="H254" s="275">
        <f>IF(H$116=0,0,H$116/NFM!H$15*1000)</f>
        <v>0.88457356835170475</v>
      </c>
      <c r="I254" s="275">
        <f>IF(I$116=0,0,I$116/NFM!I$15*1000)</f>
        <v>0.71584843877624349</v>
      </c>
      <c r="J254" s="275">
        <f>IF(J$116=0,0,J$116/NFM!J$15*1000)</f>
        <v>0.63890424112107058</v>
      </c>
      <c r="K254" s="275">
        <f>IF(K$116=0,0,K$116/NFM!K$15*1000)</f>
        <v>0.59087805249020287</v>
      </c>
      <c r="L254" s="275">
        <f>IF(L$116=0,0,L$116/NFM!L$15*1000)</f>
        <v>0.58695663024918343</v>
      </c>
      <c r="M254" s="275">
        <f>IF(M$116=0,0,M$116/NFM!M$15*1000)</f>
        <v>0.53699367788709573</v>
      </c>
      <c r="N254" s="275">
        <f>IF(N$116=0,0,N$116/NFM!N$15*1000)</f>
        <v>0.48927498854115253</v>
      </c>
      <c r="O254" s="275">
        <f>IF(O$116=0,0,O$116/NFM!O$15*1000)</f>
        <v>0.57856210759328852</v>
      </c>
      <c r="P254" s="275">
        <f>IF(P$116=0,0,P$116/NFM!P$15*1000)</f>
        <v>0.50602743484047141</v>
      </c>
      <c r="Q254" s="275">
        <f>IF(Q$116=0,0,Q$116/NFM!Q$15*1000)</f>
        <v>0.52415417750725313</v>
      </c>
      <c r="R254" s="275">
        <f>IF(R$116=0,0,R$116/NFM!R$15*1000)</f>
        <v>0.53311144643731767</v>
      </c>
      <c r="S254" s="275">
        <f>IF(S$116=0,0,S$116/NFM!S$15*1000)</f>
        <v>0.61185643003046131</v>
      </c>
      <c r="T254" s="275">
        <f>IF(T$116=0,0,T$116/NFM!T$15*1000)</f>
        <v>0.56583523907865341</v>
      </c>
      <c r="U254" s="275">
        <f>IF(U$116=0,0,U$116/NFM!U$15*1000)</f>
        <v>0.55126701813205115</v>
      </c>
      <c r="V254" s="275">
        <f>IF(V$116=0,0,V$116/NFM!V$15*1000)</f>
        <v>0.60948154201502602</v>
      </c>
      <c r="W254" s="275">
        <f>IF(W$116=0,0,W$116/NFM!W$15*1000)</f>
        <v>0.59701857208345688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0.60018830289623792</v>
      </c>
      <c r="C255" s="276">
        <f>IF(C$117=0,0,C$117/NFM!C$15*1000)</f>
        <v>0.56922722782133861</v>
      </c>
      <c r="D255" s="276">
        <f>IF(D$117=0,0,D$117/NFM!D$15*1000)</f>
        <v>0.45510737783494437</v>
      </c>
      <c r="E255" s="276">
        <f>IF(E$117=0,0,E$117/NFM!E$15*1000)</f>
        <v>0.49117118562389156</v>
      </c>
      <c r="F255" s="276">
        <f>IF(F$117=0,0,F$117/NFM!F$15*1000)</f>
        <v>0.47576408265460757</v>
      </c>
      <c r="G255" s="276">
        <f>IF(G$117=0,0,G$117/NFM!G$15*1000)</f>
        <v>0.47824840447405292</v>
      </c>
      <c r="H255" s="276">
        <f>IF(H$117=0,0,H$117/NFM!H$15*1000)</f>
        <v>0.44152683177651342</v>
      </c>
      <c r="I255" s="276">
        <f>IF(I$117=0,0,I$117/NFM!I$15*1000)</f>
        <v>0.35730922165579648</v>
      </c>
      <c r="J255" s="276">
        <f>IF(J$117=0,0,J$117/NFM!J$15*1000)</f>
        <v>0.31890322691464845</v>
      </c>
      <c r="K255" s="276">
        <f>IF(K$117=0,0,K$117/NFM!K$15*1000)</f>
        <v>0.29493139272566071</v>
      </c>
      <c r="L255" s="276">
        <f>IF(L$117=0,0,L$117/NFM!L$15*1000)</f>
        <v>0.29297405056658898</v>
      </c>
      <c r="M255" s="276">
        <f>IF(M$117=0,0,M$117/NFM!M$15*1000)</f>
        <v>0.26803549841909541</v>
      </c>
      <c r="N255" s="276">
        <f>IF(N$117=0,0,N$117/NFM!N$15*1000)</f>
        <v>0.24421714969463409</v>
      </c>
      <c r="O255" s="276">
        <f>IF(O$117=0,0,O$117/NFM!O$15*1000)</f>
        <v>0.28878400111774571</v>
      </c>
      <c r="P255" s="276">
        <f>IF(P$117=0,0,P$117/NFM!P$15*1000)</f>
        <v>0.2525789805289278</v>
      </c>
      <c r="Q255" s="276">
        <f>IF(Q$117=0,0,Q$117/NFM!Q$15*1000)</f>
        <v>0.26162677886525576</v>
      </c>
      <c r="R255" s="276">
        <f>IF(R$117=0,0,R$117/NFM!R$15*1000)</f>
        <v>0.26609771798616005</v>
      </c>
      <c r="S255" s="276">
        <f>IF(S$117=0,0,S$117/NFM!S$15*1000)</f>
        <v>0.30540255861005577</v>
      </c>
      <c r="T255" s="276">
        <f>IF(T$117=0,0,T$117/NFM!T$15*1000)</f>
        <v>0.28243150073253298</v>
      </c>
      <c r="U255" s="276">
        <f>IF(U$117=0,0,U$117/NFM!U$15*1000)</f>
        <v>0.2751599060689493</v>
      </c>
      <c r="V255" s="276">
        <f>IF(V$117=0,0,V$117/NFM!V$15*1000)</f>
        <v>0.30421715490956613</v>
      </c>
      <c r="W255" s="276">
        <f>IF(W$117=0,0,W$117/NFM!W$15*1000)</f>
        <v>0.29799637709606513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15.25715603880198</v>
      </c>
      <c r="C256" s="276">
        <f>IF(C$118=0,0,C$118/NFM!C$15*1000)</f>
        <v>14.470106455750608</v>
      </c>
      <c r="D256" s="276">
        <f>IF(D$118=0,0,D$118/NFM!D$15*1000)</f>
        <v>11.569109635310891</v>
      </c>
      <c r="E256" s="276">
        <f>IF(E$118=0,0,E$118/NFM!E$15*1000)</f>
        <v>12.485873824373165</v>
      </c>
      <c r="F256" s="276">
        <f>IF(F$118=0,0,F$118/NFM!F$15*1000)</f>
        <v>12.094215784764726</v>
      </c>
      <c r="G256" s="276">
        <f>IF(G$118=0,0,G$118/NFM!G$15*1000)</f>
        <v>12.157368774363116</v>
      </c>
      <c r="H256" s="276">
        <f>IF(H$118=0,0,H$118/NFM!H$15*1000)</f>
        <v>11.223883796510366</v>
      </c>
      <c r="I256" s="276">
        <f>IF(I$118=0,0,I$118/NFM!I$15*1000)</f>
        <v>9.0830203164553289</v>
      </c>
      <c r="J256" s="276">
        <f>IF(J$118=0,0,J$118/NFM!J$15*1000)</f>
        <v>8.1067162935953405</v>
      </c>
      <c r="K256" s="276">
        <f>IF(K$118=0,0,K$118/NFM!K$15*1000)</f>
        <v>7.497337515313979</v>
      </c>
      <c r="L256" s="276">
        <f>IF(L$118=0,0,L$118/NFM!L$15*1000)</f>
        <v>7.4475806730060334</v>
      </c>
      <c r="M256" s="276">
        <f>IF(M$118=0,0,M$118/NFM!M$15*1000)</f>
        <v>6.813627329263694</v>
      </c>
      <c r="N256" s="276">
        <f>IF(N$118=0,0,N$118/NFM!N$15*1000)</f>
        <v>6.2081502459515061</v>
      </c>
      <c r="O256" s="276">
        <f>IF(O$118=0,0,O$118/NFM!O$15*1000)</f>
        <v>7.341067037297357</v>
      </c>
      <c r="P256" s="276">
        <f>IF(P$118=0,0,P$118/NFM!P$15*1000)</f>
        <v>6.4207131319545336</v>
      </c>
      <c r="Q256" s="276">
        <f>IF(Q$118=0,0,Q$118/NFM!Q$15*1000)</f>
        <v>6.6507137340303055</v>
      </c>
      <c r="R256" s="276">
        <f>IF(R$118=0,0,R$118/NFM!R$15*1000)</f>
        <v>6.7643677580731776</v>
      </c>
      <c r="S256" s="276">
        <f>IF(S$118=0,0,S$118/NFM!S$15*1000)</f>
        <v>7.7635209964572534</v>
      </c>
      <c r="T256" s="276">
        <f>IF(T$118=0,0,T$118/NFM!T$15*1000)</f>
        <v>7.1795825679299243</v>
      </c>
      <c r="U256" s="276">
        <f>IF(U$118=0,0,U$118/NFM!U$15*1000)</f>
        <v>6.9947341563600007</v>
      </c>
      <c r="V256" s="276">
        <f>IF(V$118=0,0,V$118/NFM!V$15*1000)</f>
        <v>7.733387304847354</v>
      </c>
      <c r="W256" s="276">
        <f>IF(W$118=0,0,W$118/NFM!W$15*1000)</f>
        <v>7.5752513043200169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0.40081422808796124</v>
      </c>
      <c r="C257" s="276">
        <f>IF(C$119=0,0,C$119/NFM!C$15*1000)</f>
        <v>0.38013798473727328</v>
      </c>
      <c r="D257" s="276">
        <f>IF(D$119=0,0,D$119/NFM!D$15*1000)</f>
        <v>0.30392713663995796</v>
      </c>
      <c r="E257" s="276">
        <f>IF(E$119=0,0,E$119/NFM!E$15*1000)</f>
        <v>0.32801105698810001</v>
      </c>
      <c r="F257" s="276">
        <f>IF(F$119=0,0,F$119/NFM!F$15*1000)</f>
        <v>0.31772197595485469</v>
      </c>
      <c r="G257" s="276">
        <f>IF(G$119=0,0,G$119/NFM!G$15*1000)</f>
        <v>0.31938104116418659</v>
      </c>
      <c r="H257" s="276">
        <f>IF(H$119=0,0,H$119/NFM!H$15*1000)</f>
        <v>0.29485785611723503</v>
      </c>
      <c r="I257" s="276">
        <f>IF(I$119=0,0,I$119/NFM!I$15*1000)</f>
        <v>0.23861614625874775</v>
      </c>
      <c r="J257" s="276">
        <f>IF(J$119=0,0,J$119/NFM!J$15*1000)</f>
        <v>0.21296808037369036</v>
      </c>
      <c r="K257" s="276">
        <f>IF(K$119=0,0,K$119/NFM!K$15*1000)</f>
        <v>0.19695935083006774</v>
      </c>
      <c r="L257" s="276">
        <f>IF(L$119=0,0,L$119/NFM!L$15*1000)</f>
        <v>0.19565221008306122</v>
      </c>
      <c r="M257" s="276">
        <f>IF(M$119=0,0,M$119/NFM!M$15*1000)</f>
        <v>0.17899789262903193</v>
      </c>
      <c r="N257" s="276">
        <f>IF(N$119=0,0,N$119/NFM!N$15*1000)</f>
        <v>0.1630916628470509</v>
      </c>
      <c r="O257" s="276">
        <f>IF(O$119=0,0,O$119/NFM!O$15*1000)</f>
        <v>0.19285403586442959</v>
      </c>
      <c r="P257" s="276">
        <f>IF(P$119=0,0,P$119/NFM!P$15*1000)</f>
        <v>0.16867581161349049</v>
      </c>
      <c r="Q257" s="276">
        <f>IF(Q$119=0,0,Q$119/NFM!Q$15*1000)</f>
        <v>0.17471805916908442</v>
      </c>
      <c r="R257" s="276">
        <f>IF(R$119=0,0,R$119/NFM!R$15*1000)</f>
        <v>0.17770381547910596</v>
      </c>
      <c r="S257" s="276">
        <f>IF(S$119=0,0,S$119/NFM!S$15*1000)</f>
        <v>0.20395214334348721</v>
      </c>
      <c r="T257" s="276">
        <f>IF(T$119=0,0,T$119/NFM!T$15*1000)</f>
        <v>0.18861174635955122</v>
      </c>
      <c r="U257" s="276">
        <f>IF(U$119=0,0,U$119/NFM!U$15*1000)</f>
        <v>0.1837556727106838</v>
      </c>
      <c r="V257" s="276">
        <f>IF(V$119=0,0,V$119/NFM!V$15*1000)</f>
        <v>0.20316051400500854</v>
      </c>
      <c r="W257" s="276">
        <f>IF(W$119=0,0,W$119/NFM!W$15*1000)</f>
        <v>0.19900619069448558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1.9331724331326738</v>
      </c>
      <c r="C258" s="277">
        <f>IF(C$120=0,0,C$120/NFM!C$15*1000)</f>
        <v>1.8385638942019731</v>
      </c>
      <c r="D258" s="277">
        <f>IF(D$120=0,0,D$120/NFM!D$15*1000)</f>
        <v>1.4586801686316484</v>
      </c>
      <c r="E258" s="277">
        <f>IF(E$120=0,0,E$120/NFM!E$15*1000)</f>
        <v>1.613869508462608</v>
      </c>
      <c r="F258" s="277">
        <f>IF(F$120=0,0,F$120/NFM!F$15*1000)</f>
        <v>1.5981962817778936</v>
      </c>
      <c r="G258" s="277">
        <f>IF(G$120=0,0,G$120/NFM!G$15*1000)</f>
        <v>1.621723345331207</v>
      </c>
      <c r="H258" s="277">
        <f>IF(H$120=0,0,H$120/NFM!H$15*1000)</f>
        <v>1.5010757656616165</v>
      </c>
      <c r="I258" s="277">
        <f>IF(I$120=0,0,I$120/NFM!I$15*1000)</f>
        <v>1.1825581291178111</v>
      </c>
      <c r="J258" s="277">
        <f>IF(J$120=0,0,J$120/NFM!J$15*1000)</f>
        <v>1.0567694083240611</v>
      </c>
      <c r="K258" s="277">
        <f>IF(K$120=0,0,K$120/NFM!K$15*1000)</f>
        <v>1.0032860061724282</v>
      </c>
      <c r="L258" s="277">
        <f>IF(L$120=0,0,L$120/NFM!L$15*1000)</f>
        <v>1.0220748427652047</v>
      </c>
      <c r="M258" s="277">
        <f>IF(M$120=0,0,M$120/NFM!M$15*1000)</f>
        <v>0.9790993389448962</v>
      </c>
      <c r="N258" s="277">
        <f>IF(N$120=0,0,N$120/NFM!N$15*1000)</f>
        <v>0.92080708175850301</v>
      </c>
      <c r="O258" s="277">
        <f>IF(O$120=0,0,O$120/NFM!O$15*1000)</f>
        <v>1.1477870886785368</v>
      </c>
      <c r="P258" s="277">
        <f>IF(P$120=0,0,P$120/NFM!P$15*1000)</f>
        <v>1.038398585768203</v>
      </c>
      <c r="Q258" s="277">
        <f>IF(Q$120=0,0,Q$120/NFM!Q$15*1000)</f>
        <v>1.1180781556205899</v>
      </c>
      <c r="R258" s="277">
        <f>IF(R$120=0,0,R$120/NFM!R$15*1000)</f>
        <v>1.2055607663664074</v>
      </c>
      <c r="S258" s="277">
        <f>IF(S$120=0,0,S$120/NFM!S$15*1000)</f>
        <v>1.417008840251935</v>
      </c>
      <c r="T258" s="277">
        <f>IF(T$120=0,0,T$120/NFM!T$15*1000)</f>
        <v>1.3992694962919627</v>
      </c>
      <c r="U258" s="277">
        <f>IF(U$120=0,0,U$120/NFM!U$15*1000)</f>
        <v>1.4651101879757991</v>
      </c>
      <c r="V258" s="277">
        <f>IF(V$120=0,0,V$120/NFM!V$15*1000)</f>
        <v>1.7566312255461796</v>
      </c>
      <c r="W258" s="277">
        <f>IF(W$120=0,0,W$120/NFM!W$15*1000)</f>
        <v>1.7987296190225763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425.98690277740815</v>
      </c>
      <c r="C259" s="278">
        <f>IF(C$126=0,0,C$126/NFM!C$15*1000)</f>
        <v>398.81134671125028</v>
      </c>
      <c r="D259" s="278">
        <f>IF(D$126=0,0,D$126/NFM!D$15*1000)</f>
        <v>318.58429755986236</v>
      </c>
      <c r="E259" s="278">
        <f>IF(E$126=0,0,E$126/NFM!E$15*1000)</f>
        <v>347.69344272438371</v>
      </c>
      <c r="F259" s="278">
        <f>IF(F$126=0,0,F$126/NFM!F$15*1000)</f>
        <v>334.66917529456202</v>
      </c>
      <c r="G259" s="278">
        <f>IF(G$126=0,0,G$126/NFM!G$15*1000)</f>
        <v>336.68651234333646</v>
      </c>
      <c r="H259" s="278">
        <f>IF(H$126=0,0,H$126/NFM!H$15*1000)</f>
        <v>312.37950091612669</v>
      </c>
      <c r="I259" s="278">
        <f>IF(I$126=0,0,I$126/NFM!I$15*1000)</f>
        <v>252.60500554343668</v>
      </c>
      <c r="J259" s="278">
        <f>IF(J$126=0,0,J$126/NFM!J$15*1000)</f>
        <v>226.41834242022802</v>
      </c>
      <c r="K259" s="278">
        <f>IF(K$126=0,0,K$126/NFM!K$15*1000)</f>
        <v>209.4262097350742</v>
      </c>
      <c r="L259" s="278">
        <f>IF(L$126=0,0,L$126/NFM!L$15*1000)</f>
        <v>207.56780627559615</v>
      </c>
      <c r="M259" s="278">
        <f>IF(M$126=0,0,M$126/NFM!M$15*1000)</f>
        <v>190.75566928342951</v>
      </c>
      <c r="N259" s="278">
        <f>IF(N$126=0,0,N$126/NFM!N$15*1000)</f>
        <v>173.79619874728326</v>
      </c>
      <c r="O259" s="278">
        <f>IF(O$126=0,0,O$126/NFM!O$15*1000)</f>
        <v>205.23239902653233</v>
      </c>
      <c r="P259" s="278">
        <f>IF(P$126=0,0,P$126/NFM!P$15*1000)</f>
        <v>179.83769927450911</v>
      </c>
      <c r="Q259" s="278">
        <f>IF(Q$126=0,0,Q$126/NFM!Q$15*1000)</f>
        <v>186.15996469886977</v>
      </c>
      <c r="R259" s="278">
        <f>IF(R$126=0,0,R$126/NFM!R$15*1000)</f>
        <v>189.24965001896217</v>
      </c>
      <c r="S259" s="278">
        <f>IF(S$126=0,0,S$126/NFM!S$15*1000)</f>
        <v>217.36720722064604</v>
      </c>
      <c r="T259" s="278">
        <f>IF(T$126=0,0,T$126/NFM!T$15*1000)</f>
        <v>201.10499314880741</v>
      </c>
      <c r="U259" s="278">
        <f>IF(U$126=0,0,U$126/NFM!U$15*1000)</f>
        <v>195.93653578558761</v>
      </c>
      <c r="V259" s="278">
        <f>IF(V$126=0,0,V$126/NFM!V$15*1000)</f>
        <v>216.79595094829344</v>
      </c>
      <c r="W259" s="278">
        <f>IF(W$126=0,0,W$126/NFM!W$15*1000)</f>
        <v>212.28904486585714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211.06762381330955</v>
      </c>
      <c r="C260" s="278">
        <f>IF(C$134=0,0,C$134/NFM!C$15*1000)</f>
        <v>200.23812225920784</v>
      </c>
      <c r="D260" s="278">
        <f>IF(D$134=0,0,D$134/NFM!D$15*1000)</f>
        <v>157.87453117667172</v>
      </c>
      <c r="E260" s="278">
        <f>IF(E$134=0,0,E$134/NFM!E$15*1000)</f>
        <v>173.68525014676777</v>
      </c>
      <c r="F260" s="278">
        <f>IF(F$134=0,0,F$134/NFM!F$15*1000)</f>
        <v>171.06172396948074</v>
      </c>
      <c r="G260" s="278">
        <f>IF(G$134=0,0,G$134/NFM!G$15*1000)</f>
        <v>172.52315202461236</v>
      </c>
      <c r="H260" s="278">
        <f>IF(H$134=0,0,H$134/NFM!H$15*1000)</f>
        <v>157.89792439711749</v>
      </c>
      <c r="I260" s="278">
        <f>IF(I$134=0,0,I$134/NFM!I$15*1000)</f>
        <v>128.27920707928877</v>
      </c>
      <c r="J260" s="278">
        <f>IF(J$134=0,0,J$134/NFM!J$15*1000)</f>
        <v>113.50865852685838</v>
      </c>
      <c r="K260" s="278">
        <f>IF(K$134=0,0,K$134/NFM!K$15*1000)</f>
        <v>105.44578897754869</v>
      </c>
      <c r="L260" s="278">
        <f>IF(L$134=0,0,L$134/NFM!L$15*1000)</f>
        <v>104.3652045724162</v>
      </c>
      <c r="M260" s="278">
        <f>IF(M$134=0,0,M$134/NFM!M$15*1000)</f>
        <v>95.965784798666064</v>
      </c>
      <c r="N260" s="278">
        <f>IF(N$134=0,0,N$134/NFM!N$15*1000)</f>
        <v>87.485857523845368</v>
      </c>
      <c r="O260" s="278">
        <f>IF(O$134=0,0,O$134/NFM!O$15*1000)</f>
        <v>103.85846376760429</v>
      </c>
      <c r="P260" s="278">
        <f>IF(P$134=0,0,P$134/NFM!P$15*1000)</f>
        <v>90.997776791250345</v>
      </c>
      <c r="Q260" s="278">
        <f>IF(Q$134=0,0,Q$134/NFM!Q$15*1000)</f>
        <v>94.222342020543223</v>
      </c>
      <c r="R260" s="278">
        <f>IF(R$134=0,0,R$134/NFM!R$15*1000)</f>
        <v>95.99637929576879</v>
      </c>
      <c r="S260" s="278">
        <f>IF(S$134=0,0,S$134/NFM!S$15*1000)</f>
        <v>110.15313475670543</v>
      </c>
      <c r="T260" s="278">
        <f>IF(T$134=0,0,T$134/NFM!T$15*1000)</f>
        <v>101.95138152306657</v>
      </c>
      <c r="U260" s="278">
        <f>IF(U$134=0,0,U$134/NFM!U$15*1000)</f>
        <v>99.229562596156711</v>
      </c>
      <c r="V260" s="278">
        <f>IF(V$134=0,0,V$134/NFM!V$15*1000)</f>
        <v>109.53598678482345</v>
      </c>
      <c r="W260" s="278">
        <f>IF(W$134=0,0,W$134/NFM!W$15*1000)</f>
        <v>107.50603292323611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93.682990386037204</v>
      </c>
      <c r="C261" s="279">
        <f>IF(C$141=0,0,C$141/NFM!C$15*1000)</f>
        <v>93.987397772983243</v>
      </c>
      <c r="D261" s="279">
        <f>IF(D$141=0,0,D$141/NFM!D$15*1000)</f>
        <v>77.647860605123313</v>
      </c>
      <c r="E261" s="279">
        <f>IF(E$141=0,0,E$141/NFM!E$15*1000)</f>
        <v>76.597148804220154</v>
      </c>
      <c r="F261" s="279">
        <f>IF(F$141=0,0,F$141/NFM!F$15*1000)</f>
        <v>73.452630377373751</v>
      </c>
      <c r="G261" s="279">
        <f>IF(G$141=0,0,G$141/NFM!G$15*1000)</f>
        <v>72.983036067115705</v>
      </c>
      <c r="H261" s="279">
        <f>IF(H$141=0,0,H$141/NFM!H$15*1000)</f>
        <v>67.208624577414312</v>
      </c>
      <c r="I261" s="279">
        <f>IF(I$141=0,0,I$141/NFM!I$15*1000)</f>
        <v>54.112995664377699</v>
      </c>
      <c r="J261" s="279">
        <f>IF(J$141=0,0,J$141/NFM!J$15*1000)</f>
        <v>48.312465494295843</v>
      </c>
      <c r="K261" s="279">
        <f>IF(K$141=0,0,K$141/NFM!K$15*1000)</f>
        <v>44.157701252794745</v>
      </c>
      <c r="L261" s="279">
        <f>IF(L$141=0,0,L$141/NFM!L$15*1000)</f>
        <v>44.688504782557175</v>
      </c>
      <c r="M261" s="279">
        <f>IF(M$141=0,0,M$141/NFM!M$15*1000)</f>
        <v>39.499681014655749</v>
      </c>
      <c r="N261" s="279">
        <f>IF(N$141=0,0,N$141/NFM!N$15*1000)</f>
        <v>35.921486237072216</v>
      </c>
      <c r="O261" s="279">
        <f>IF(O$141=0,0,O$141/NFM!O$15*1000)</f>
        <v>42.290001822700866</v>
      </c>
      <c r="P261" s="279">
        <f>IF(P$141=0,0,P$141/NFM!P$15*1000)</f>
        <v>36.458052014799122</v>
      </c>
      <c r="Q261" s="279">
        <f>IF(Q$141=0,0,Q$141/NFM!Q$15*1000)</f>
        <v>37.876503202032254</v>
      </c>
      <c r="R261" s="279">
        <f>IF(R$141=0,0,R$141/NFM!R$15*1000)</f>
        <v>38.383128533851895</v>
      </c>
      <c r="S261" s="279">
        <f>IF(S$141=0,0,S$141/NFM!S$15*1000)</f>
        <v>43.878150725098735</v>
      </c>
      <c r="T261" s="279">
        <f>IF(T$141=0,0,T$141/NFM!T$15*1000)</f>
        <v>40.318289869184397</v>
      </c>
      <c r="U261" s="279">
        <f>IF(U$141=0,0,U$141/NFM!U$15*1000)</f>
        <v>39.266037518943605</v>
      </c>
      <c r="V261" s="279">
        <f>IF(V$141=0,0,V$141/NFM!V$15*1000)</f>
        <v>43.279869150319783</v>
      </c>
      <c r="W261" s="279">
        <f>IF(W$141=0,0,W$141/NFM!W$15*1000)</f>
        <v>42.180711347077612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CZ: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4.8114104395039909</v>
      </c>
      <c r="C72" s="225">
        <v>2.401324725748629</v>
      </c>
      <c r="D72" s="225">
        <v>2.03695951423376</v>
      </c>
      <c r="E72" s="225">
        <v>2.4145128806612588</v>
      </c>
      <c r="F72" s="225">
        <v>2.9350520546846979</v>
      </c>
      <c r="G72" s="225">
        <v>3.6814458019832581</v>
      </c>
      <c r="H72" s="225">
        <v>4.6864219597860117</v>
      </c>
      <c r="I72" s="225">
        <v>5.0841646929605933</v>
      </c>
      <c r="J72" s="225">
        <v>4.5675023496300931</v>
      </c>
      <c r="K72" s="225">
        <v>2.3757941683689112</v>
      </c>
      <c r="L72" s="225">
        <v>3.4639870236916059</v>
      </c>
      <c r="M72" s="225">
        <v>4.0260077047689879</v>
      </c>
      <c r="N72" s="225">
        <v>4.892784597398105</v>
      </c>
      <c r="O72" s="225">
        <v>5.4315007369788493</v>
      </c>
      <c r="P72" s="225">
        <v>4.9967827081875207</v>
      </c>
      <c r="Q72" s="225">
        <v>5.1515463508203547</v>
      </c>
      <c r="R72" s="225">
        <v>6.182754437412358</v>
      </c>
      <c r="S72" s="225">
        <v>5.5981702853350086</v>
      </c>
      <c r="T72" s="225">
        <v>5.6418083947519486</v>
      </c>
      <c r="U72" s="225">
        <v>5.4984283149746203</v>
      </c>
      <c r="V72" s="225">
        <v>6.5581383978897234</v>
      </c>
      <c r="W72" s="225">
        <v>6.5541472549708581</v>
      </c>
      <c r="DA72" s="89" t="s">
        <v>708</v>
      </c>
    </row>
    <row r="73" spans="1:105" ht="12" customHeight="1" x14ac:dyDescent="0.25">
      <c r="A73" s="55" t="s">
        <v>92</v>
      </c>
      <c r="B73" s="261">
        <v>7.5388672462063508E-3</v>
      </c>
      <c r="C73" s="261">
        <v>3.7525584428011569E-3</v>
      </c>
      <c r="D73" s="261">
        <v>3.2843179812129669E-3</v>
      </c>
      <c r="E73" s="261">
        <v>3.7952588275150891E-3</v>
      </c>
      <c r="F73" s="261">
        <v>4.5952609990126394E-3</v>
      </c>
      <c r="G73" s="261">
        <v>5.7463099222404088E-3</v>
      </c>
      <c r="H73" s="261">
        <v>7.3172052039413666E-3</v>
      </c>
      <c r="I73" s="261">
        <v>7.9720511428231257E-3</v>
      </c>
      <c r="J73" s="261">
        <v>7.0302243068939459E-3</v>
      </c>
      <c r="K73" s="261">
        <v>3.665099792304811E-3</v>
      </c>
      <c r="L73" s="261">
        <v>5.433859859877317E-3</v>
      </c>
      <c r="M73" s="261">
        <v>6.252459076123533E-3</v>
      </c>
      <c r="N73" s="261">
        <v>7.3924984080540566E-3</v>
      </c>
      <c r="O73" s="261">
        <v>8.3434999186388914E-3</v>
      </c>
      <c r="P73" s="261">
        <v>7.5924563080224166E-3</v>
      </c>
      <c r="Q73" s="261">
        <v>7.8644306957479579E-3</v>
      </c>
      <c r="R73" s="261">
        <v>9.4178871495432855E-3</v>
      </c>
      <c r="S73" s="261">
        <v>8.6926621838352043E-3</v>
      </c>
      <c r="T73" s="261">
        <v>8.7139578887402043E-3</v>
      </c>
      <c r="U73" s="261">
        <v>8.4896048349159085E-3</v>
      </c>
      <c r="V73" s="261">
        <v>1.011636774929262E-2</v>
      </c>
      <c r="W73" s="261">
        <v>1.0147320915898249E-2</v>
      </c>
      <c r="DA73" s="67" t="s">
        <v>709</v>
      </c>
    </row>
    <row r="74" spans="1:105" ht="12" customHeight="1" x14ac:dyDescent="0.25">
      <c r="A74" s="202" t="s">
        <v>93</v>
      </c>
      <c r="B74" s="226">
        <v>1.0178004438534899E-3</v>
      </c>
      <c r="C74" s="226">
        <v>5.0662195313110558E-4</v>
      </c>
      <c r="D74" s="226">
        <v>4.4340617626828299E-4</v>
      </c>
      <c r="E74" s="226">
        <v>5.1238680733203649E-4</v>
      </c>
      <c r="F74" s="226">
        <v>6.2039276348462686E-4</v>
      </c>
      <c r="G74" s="226">
        <v>7.7579251608643073E-4</v>
      </c>
      <c r="H74" s="226">
        <v>9.878744990616784E-4</v>
      </c>
      <c r="I74" s="226">
        <v>1.0762833362891681E-3</v>
      </c>
      <c r="J74" s="226">
        <v>9.491300464996151E-4</v>
      </c>
      <c r="K74" s="226">
        <v>4.9481441621781097E-4</v>
      </c>
      <c r="L74" s="226">
        <v>7.3360954591737324E-4</v>
      </c>
      <c r="M74" s="226">
        <v>8.4412623475451623E-4</v>
      </c>
      <c r="N74" s="226">
        <v>9.9803961459725313E-4</v>
      </c>
      <c r="O74" s="226">
        <v>1.1264315504103759E-3</v>
      </c>
      <c r="P74" s="226">
        <v>1.025035346541229E-3</v>
      </c>
      <c r="Q74" s="226">
        <v>1.061753814117792E-3</v>
      </c>
      <c r="R74" s="226">
        <v>1.2837114276053399E-3</v>
      </c>
      <c r="S74" s="226">
        <v>1.173570927837739E-3</v>
      </c>
      <c r="T74" s="226">
        <v>1.176445998746486E-3</v>
      </c>
      <c r="U74" s="226">
        <v>1.1461567483452199E-3</v>
      </c>
      <c r="V74" s="226">
        <v>1.365781257203655E-3</v>
      </c>
      <c r="W74" s="226">
        <v>1.3699601538045649E-3</v>
      </c>
      <c r="DA74" s="174" t="s">
        <v>710</v>
      </c>
    </row>
    <row r="75" spans="1:105" ht="12" customHeight="1" x14ac:dyDescent="0.25">
      <c r="A75" s="202" t="s">
        <v>94</v>
      </c>
      <c r="B75" s="226">
        <v>0.13102587319579079</v>
      </c>
      <c r="C75" s="226">
        <v>6.5219645157391384E-2</v>
      </c>
      <c r="D75" s="226">
        <v>5.7081603546953748E-2</v>
      </c>
      <c r="E75" s="226">
        <v>6.5961779885357924E-2</v>
      </c>
      <c r="F75" s="226">
        <v>7.9865855876580946E-2</v>
      </c>
      <c r="G75" s="226">
        <v>9.9871141197513821E-2</v>
      </c>
      <c r="H75" s="226">
        <v>0.12717337630287279</v>
      </c>
      <c r="I75" s="226">
        <v>0.1385546300308618</v>
      </c>
      <c r="J75" s="226">
        <v>0.1221856345907381</v>
      </c>
      <c r="K75" s="226">
        <v>6.3699609630094411E-2</v>
      </c>
      <c r="L75" s="226">
        <v>9.4440744174432587E-2</v>
      </c>
      <c r="M75" s="226">
        <v>0.10866803769257</v>
      </c>
      <c r="N75" s="226">
        <v>0.12848197579035389</v>
      </c>
      <c r="O75" s="226">
        <v>0.1450104275146627</v>
      </c>
      <c r="P75" s="226">
        <v>0.13195725365241401</v>
      </c>
      <c r="Q75" s="226">
        <v>0.13668418151502651</v>
      </c>
      <c r="R75" s="226">
        <v>0.1631037909555158</v>
      </c>
      <c r="S75" s="226">
        <v>0.1510788843783101</v>
      </c>
      <c r="T75" s="226">
        <v>0.1514490047477729</v>
      </c>
      <c r="U75" s="226">
        <v>0.14754973794528831</v>
      </c>
      <c r="V75" s="226">
        <v>0.17582295517775751</v>
      </c>
      <c r="W75" s="226">
        <v>0.17636092269333059</v>
      </c>
      <c r="DA75" s="174" t="s">
        <v>711</v>
      </c>
    </row>
    <row r="76" spans="1:105" ht="12" customHeight="1" x14ac:dyDescent="0.25">
      <c r="A76" s="202" t="s">
        <v>95</v>
      </c>
      <c r="B76" s="226">
        <v>2.48956012108522E-3</v>
      </c>
      <c r="C76" s="226">
        <v>1.2392073697730301E-3</v>
      </c>
      <c r="D76" s="226">
        <v>1.084580322740852E-3</v>
      </c>
      <c r="E76" s="226">
        <v>1.2533083177625689E-3</v>
      </c>
      <c r="F76" s="226">
        <v>1.5174930338343511E-3</v>
      </c>
      <c r="G76" s="226">
        <v>1.8976039182816071E-3</v>
      </c>
      <c r="H76" s="226">
        <v>2.4163606651511869E-3</v>
      </c>
      <c r="I76" s="226">
        <v>2.632610438711666E-3</v>
      </c>
      <c r="J76" s="226">
        <v>2.3215909638857821E-3</v>
      </c>
      <c r="K76" s="226">
        <v>1.210325899731333E-3</v>
      </c>
      <c r="L76" s="226">
        <v>1.79442353458654E-3</v>
      </c>
      <c r="M76" s="226">
        <v>2.064749552721918E-3</v>
      </c>
      <c r="N76" s="226">
        <v>2.441224739849146E-3</v>
      </c>
      <c r="O76" s="226">
        <v>2.755273967474848E-3</v>
      </c>
      <c r="P76" s="226">
        <v>2.5072568369002902E-3</v>
      </c>
      <c r="Q76" s="226">
        <v>2.5970709386114979E-3</v>
      </c>
      <c r="R76" s="226">
        <v>3.1399836740567079E-3</v>
      </c>
      <c r="S76" s="226">
        <v>2.870577821864638E-3</v>
      </c>
      <c r="T76" s="226">
        <v>2.8776103024682142E-3</v>
      </c>
      <c r="U76" s="226">
        <v>2.8035221937903879E-3</v>
      </c>
      <c r="V76" s="226">
        <v>3.3407281089271219E-3</v>
      </c>
      <c r="W76" s="226">
        <v>3.350949773095763E-3</v>
      </c>
      <c r="DA76" s="174" t="s">
        <v>712</v>
      </c>
    </row>
    <row r="77" spans="1:105" ht="12" customHeight="1" x14ac:dyDescent="0.25">
      <c r="A77" s="56" t="s">
        <v>96</v>
      </c>
      <c r="B77" s="262">
        <v>1.857530964501105E-2</v>
      </c>
      <c r="C77" s="262">
        <v>9.1066776852034535E-3</v>
      </c>
      <c r="D77" s="262">
        <v>7.6024742362093148E-3</v>
      </c>
      <c r="E77" s="262">
        <v>9.5421706924830613E-3</v>
      </c>
      <c r="F77" s="262">
        <v>1.175963586795447E-2</v>
      </c>
      <c r="G77" s="262">
        <v>1.496814571664359E-2</v>
      </c>
      <c r="H77" s="262">
        <v>1.9412055756988431E-2</v>
      </c>
      <c r="I77" s="262">
        <v>2.008077834226768E-2</v>
      </c>
      <c r="J77" s="262">
        <v>1.8412640381234111E-2</v>
      </c>
      <c r="K77" s="262">
        <v>9.9411923312323399E-3</v>
      </c>
      <c r="L77" s="262">
        <v>1.499310970935107E-2</v>
      </c>
      <c r="M77" s="262">
        <v>1.8770715120572951E-2</v>
      </c>
      <c r="N77" s="262">
        <v>2.3809597944486689E-2</v>
      </c>
      <c r="O77" s="262">
        <v>2.831834840774014E-2</v>
      </c>
      <c r="P77" s="262">
        <v>2.7247062595478839E-2</v>
      </c>
      <c r="Q77" s="262">
        <v>2.9547863689263688E-2</v>
      </c>
      <c r="R77" s="262">
        <v>3.8261975408031848E-2</v>
      </c>
      <c r="S77" s="262">
        <v>3.5882992839863667E-2</v>
      </c>
      <c r="T77" s="262">
        <v>3.9144605517080988E-2</v>
      </c>
      <c r="U77" s="262">
        <v>4.1614058404104849E-2</v>
      </c>
      <c r="V77" s="262">
        <v>5.4638115805950953E-2</v>
      </c>
      <c r="W77" s="262">
        <v>5.754698126020967E-2</v>
      </c>
      <c r="DA77" s="68" t="s">
        <v>713</v>
      </c>
    </row>
    <row r="78" spans="1:105" ht="12" customHeight="1" x14ac:dyDescent="0.25">
      <c r="A78" s="37" t="s">
        <v>160</v>
      </c>
      <c r="B78" s="228">
        <v>2.1404244296363819E-4</v>
      </c>
      <c r="C78" s="228">
        <v>9.9238114015212704E-5</v>
      </c>
      <c r="D78" s="228">
        <v>1.0520397760295269E-4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1.1153269042405361E-2</v>
      </c>
      <c r="C79" s="228">
        <v>5.5833050996116108E-3</v>
      </c>
      <c r="D79" s="228">
        <v>6.1363126772504203E-3</v>
      </c>
      <c r="E79" s="228">
        <v>5.89283389301781E-3</v>
      </c>
      <c r="F79" s="228">
        <v>7.071350040717456E-3</v>
      </c>
      <c r="G79" s="228">
        <v>8.5822028398561626E-3</v>
      </c>
      <c r="H79" s="228">
        <v>1.060656137135531E-2</v>
      </c>
      <c r="I79" s="228">
        <v>1.2423116660306981E-2</v>
      </c>
      <c r="J79" s="228">
        <v>8.93249829726399E-3</v>
      </c>
      <c r="K79" s="228">
        <v>4.6709184652604001E-3</v>
      </c>
      <c r="L79" s="228">
        <v>7.9144903243184121E-3</v>
      </c>
      <c r="M79" s="228">
        <v>7.8828056751583907E-3</v>
      </c>
      <c r="N79" s="228">
        <v>6.6204200671714473E-3</v>
      </c>
      <c r="O79" s="228">
        <v>8.8238876511429008E-3</v>
      </c>
      <c r="P79" s="228">
        <v>6.8257684856882078E-3</v>
      </c>
      <c r="Q79" s="228">
        <v>7.2158160269451248E-3</v>
      </c>
      <c r="R79" s="228">
        <v>8.9279971351682447E-3</v>
      </c>
      <c r="S79" s="228">
        <v>8.7750422489087411E-3</v>
      </c>
      <c r="T79" s="228">
        <v>7.8365875658361825E-3</v>
      </c>
      <c r="U79" s="228">
        <v>7.0822540315399864E-3</v>
      </c>
      <c r="V79" s="228">
        <v>7.6807516947564967E-3</v>
      </c>
      <c r="W79" s="228">
        <v>7.7100674746518622E-3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1.4120933203888591E-4</v>
      </c>
      <c r="C81" s="228">
        <v>1.2863567968686451E-4</v>
      </c>
      <c r="D81" s="228">
        <v>2.397874230786467E-4</v>
      </c>
      <c r="E81" s="228">
        <v>4.2479643914053998E-4</v>
      </c>
      <c r="F81" s="228">
        <v>6.8149901912518507E-4</v>
      </c>
      <c r="G81" s="228">
        <v>1.0851346144390419E-3</v>
      </c>
      <c r="H81" s="228">
        <v>1.9184581564091259E-3</v>
      </c>
      <c r="I81" s="228">
        <v>4.8986377627362567E-4</v>
      </c>
      <c r="J81" s="228">
        <v>8.8393276610749909E-4</v>
      </c>
      <c r="K81" s="228">
        <v>9.8561519966227371E-4</v>
      </c>
      <c r="L81" s="228">
        <v>2.4756861696949798E-3</v>
      </c>
      <c r="M81" s="228">
        <v>4.5708320616080819E-3</v>
      </c>
      <c r="N81" s="228">
        <v>6.9349947993390974E-3</v>
      </c>
      <c r="O81" s="228">
        <v>1.0565418131145581E-2</v>
      </c>
      <c r="P81" s="228">
        <v>1.129930100861468E-2</v>
      </c>
      <c r="Q81" s="228">
        <v>1.378684995674097E-2</v>
      </c>
      <c r="R81" s="228">
        <v>2.040816916076121E-2</v>
      </c>
      <c r="S81" s="228">
        <v>2.0134403572375292E-2</v>
      </c>
      <c r="T81" s="228">
        <v>2.422774690110795E-2</v>
      </c>
      <c r="U81" s="228">
        <v>2.8116231443392519E-2</v>
      </c>
      <c r="V81" s="228">
        <v>3.9818181851176693E-2</v>
      </c>
      <c r="W81" s="228">
        <v>4.3358137849530021E-2</v>
      </c>
      <c r="DA81" s="69" t="s">
        <v>717</v>
      </c>
    </row>
    <row r="82" spans="1:105" ht="12" customHeight="1" x14ac:dyDescent="0.25">
      <c r="A82" s="37" t="s">
        <v>38</v>
      </c>
      <c r="B82" s="228">
        <v>7.0667888276031623E-3</v>
      </c>
      <c r="C82" s="228">
        <v>3.295498791889766E-3</v>
      </c>
      <c r="D82" s="228">
        <v>1.121170158277295E-3</v>
      </c>
      <c r="E82" s="228">
        <v>3.2245403603247112E-3</v>
      </c>
      <c r="F82" s="228">
        <v>4.0067868081118249E-3</v>
      </c>
      <c r="G82" s="228">
        <v>5.3008082623483867E-3</v>
      </c>
      <c r="H82" s="228">
        <v>6.8870362292239957E-3</v>
      </c>
      <c r="I82" s="228">
        <v>7.1677979056870757E-3</v>
      </c>
      <c r="J82" s="228">
        <v>8.5962093178626239E-3</v>
      </c>
      <c r="K82" s="228">
        <v>4.2846586663096656E-3</v>
      </c>
      <c r="L82" s="228">
        <v>4.6029332153376809E-3</v>
      </c>
      <c r="M82" s="228">
        <v>6.317077383806477E-3</v>
      </c>
      <c r="N82" s="228">
        <v>1.0254183077976139E-2</v>
      </c>
      <c r="O82" s="228">
        <v>8.9290426254516608E-3</v>
      </c>
      <c r="P82" s="228">
        <v>9.1219931011759549E-3</v>
      </c>
      <c r="Q82" s="228">
        <v>8.5451977055775903E-3</v>
      </c>
      <c r="R82" s="228">
        <v>8.9258091121024053E-3</v>
      </c>
      <c r="S82" s="228">
        <v>6.9735470185796422E-3</v>
      </c>
      <c r="T82" s="228">
        <v>7.0802710501368538E-3</v>
      </c>
      <c r="U82" s="228">
        <v>6.4155729291723359E-3</v>
      </c>
      <c r="V82" s="228">
        <v>7.1391822600177556E-3</v>
      </c>
      <c r="W82" s="228">
        <v>6.4787759360277891E-3</v>
      </c>
      <c r="DA82" s="69" t="s">
        <v>718</v>
      </c>
    </row>
    <row r="83" spans="1:105" ht="12" customHeight="1" x14ac:dyDescent="0.25">
      <c r="A83" s="57" t="s">
        <v>560</v>
      </c>
      <c r="B83" s="263">
        <v>1.077651677073125</v>
      </c>
      <c r="C83" s="263">
        <v>0.52619609117344146</v>
      </c>
      <c r="D83" s="263">
        <v>0.43462675031383741</v>
      </c>
      <c r="E83" s="263">
        <v>0.54068383020744393</v>
      </c>
      <c r="F83" s="263">
        <v>0.66055618716169029</v>
      </c>
      <c r="G83" s="263">
        <v>0.83283787569542156</v>
      </c>
      <c r="H83" s="263">
        <v>1.06136250512019</v>
      </c>
      <c r="I83" s="263">
        <v>1.152519383326128</v>
      </c>
      <c r="J83" s="263">
        <v>1.0410045380068489</v>
      </c>
      <c r="K83" s="263">
        <v>0.54364284441557542</v>
      </c>
      <c r="L83" s="263">
        <v>0.78255978975643581</v>
      </c>
      <c r="M83" s="263">
        <v>0.9247998226001326</v>
      </c>
      <c r="N83" s="263">
        <v>1.1332726659412831</v>
      </c>
      <c r="O83" s="263">
        <v>1.2526907578015001</v>
      </c>
      <c r="P83" s="263">
        <v>1.1618696127287389</v>
      </c>
      <c r="Q83" s="263">
        <v>1.194463214305715</v>
      </c>
      <c r="R83" s="263">
        <v>1.4326584461468019</v>
      </c>
      <c r="S83" s="263">
        <v>1.2949353129804619</v>
      </c>
      <c r="T83" s="263">
        <v>1.30898097666838</v>
      </c>
      <c r="U83" s="263">
        <v>1.274788467083442</v>
      </c>
      <c r="V83" s="263">
        <v>1.521046225064917</v>
      </c>
      <c r="W83" s="263">
        <v>1.519860207207189</v>
      </c>
      <c r="DA83" s="70" t="s">
        <v>719</v>
      </c>
    </row>
    <row r="84" spans="1:105" ht="12" customHeight="1" x14ac:dyDescent="0.25">
      <c r="A84" s="60" t="s">
        <v>562</v>
      </c>
      <c r="B84" s="264">
        <v>0.66559550606074092</v>
      </c>
      <c r="C84" s="264">
        <v>0.33355692026161959</v>
      </c>
      <c r="D84" s="264">
        <v>0.36867481046381601</v>
      </c>
      <c r="E84" s="264">
        <v>0.34992039529892971</v>
      </c>
      <c r="F84" s="264">
        <v>0.4222112398746839</v>
      </c>
      <c r="G84" s="264">
        <v>0.51557582562585369</v>
      </c>
      <c r="H84" s="264">
        <v>0.64445913717817194</v>
      </c>
      <c r="I84" s="264">
        <v>0.73183854688662653</v>
      </c>
      <c r="J84" s="264">
        <v>0.53145716547955402</v>
      </c>
      <c r="K84" s="264">
        <v>0.28405053726753249</v>
      </c>
      <c r="L84" s="264">
        <v>0.49547267974573622</v>
      </c>
      <c r="M84" s="264">
        <v>0.51423629713018548</v>
      </c>
      <c r="N84" s="264">
        <v>0.44562415679476258</v>
      </c>
      <c r="O84" s="264">
        <v>0.62380191519438788</v>
      </c>
      <c r="P84" s="264">
        <v>0.49834925081433401</v>
      </c>
      <c r="Q84" s="264">
        <v>0.54796198628897652</v>
      </c>
      <c r="R84" s="264">
        <v>0.71775116664587968</v>
      </c>
      <c r="S84" s="264">
        <v>0.72272193068944801</v>
      </c>
      <c r="T84" s="264">
        <v>0.68889028433126753</v>
      </c>
      <c r="U84" s="264">
        <v>0.6700603766127764</v>
      </c>
      <c r="V84" s="264">
        <v>0.78972962311901052</v>
      </c>
      <c r="W84" s="264">
        <v>0.82728044230617159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1.2834463089896679E-2</v>
      </c>
      <c r="C86" s="232">
        <v>5.9654806747319426E-3</v>
      </c>
      <c r="D86" s="232">
        <v>6.3640224313574346E-3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0.65276104297084425</v>
      </c>
      <c r="C88" s="232">
        <v>0.32759143958688758</v>
      </c>
      <c r="D88" s="232">
        <v>0.36231078803245859</v>
      </c>
      <c r="E88" s="232">
        <v>0.34992039529892971</v>
      </c>
      <c r="F88" s="232">
        <v>0.4222112398746839</v>
      </c>
      <c r="G88" s="232">
        <v>0.51557582562585369</v>
      </c>
      <c r="H88" s="232">
        <v>0.64445913717817194</v>
      </c>
      <c r="I88" s="232">
        <v>0.73183854688662653</v>
      </c>
      <c r="J88" s="232">
        <v>0.53145716547955402</v>
      </c>
      <c r="K88" s="232">
        <v>0.28405053726753249</v>
      </c>
      <c r="L88" s="232">
        <v>0.49547267974573622</v>
      </c>
      <c r="M88" s="232">
        <v>0.51423629713018548</v>
      </c>
      <c r="N88" s="232">
        <v>0.44562415679476258</v>
      </c>
      <c r="O88" s="232">
        <v>0.62380191519438788</v>
      </c>
      <c r="P88" s="232">
        <v>0.49834925081433401</v>
      </c>
      <c r="Q88" s="232">
        <v>0.54796198628897652</v>
      </c>
      <c r="R88" s="232">
        <v>0.71775116664587968</v>
      </c>
      <c r="S88" s="232">
        <v>0.72272193068944801</v>
      </c>
      <c r="T88" s="232">
        <v>0.68889028433126753</v>
      </c>
      <c r="U88" s="232">
        <v>0.6700603766127764</v>
      </c>
      <c r="V88" s="232">
        <v>0.78972962311901052</v>
      </c>
      <c r="W88" s="232">
        <v>0.82728044230617159</v>
      </c>
      <c r="DA88" s="71" t="s">
        <v>724</v>
      </c>
    </row>
    <row r="89" spans="1:105" ht="12" customHeight="1" x14ac:dyDescent="0.25">
      <c r="A89" s="60" t="s">
        <v>568</v>
      </c>
      <c r="B89" s="264">
        <v>0.4120561710123844</v>
      </c>
      <c r="C89" s="264">
        <v>0.19263917091182189</v>
      </c>
      <c r="D89" s="264">
        <v>6.5951939850021388E-2</v>
      </c>
      <c r="E89" s="264">
        <v>0.1907634349085143</v>
      </c>
      <c r="F89" s="264">
        <v>0.23834494728700639</v>
      </c>
      <c r="G89" s="264">
        <v>0.31726205006956792</v>
      </c>
      <c r="H89" s="264">
        <v>0.41690336794201832</v>
      </c>
      <c r="I89" s="264">
        <v>0.42068083643950183</v>
      </c>
      <c r="J89" s="264">
        <v>0.50954737252729487</v>
      </c>
      <c r="K89" s="264">
        <v>0.25959230714804288</v>
      </c>
      <c r="L89" s="264">
        <v>0.28708711001069959</v>
      </c>
      <c r="M89" s="264">
        <v>0.41056352546994712</v>
      </c>
      <c r="N89" s="264">
        <v>0.68764850914652054</v>
      </c>
      <c r="O89" s="264">
        <v>0.62888884260711164</v>
      </c>
      <c r="P89" s="264">
        <v>0.66352036191440478</v>
      </c>
      <c r="Q89" s="264">
        <v>0.64650122801673837</v>
      </c>
      <c r="R89" s="264">
        <v>0.71490727950092225</v>
      </c>
      <c r="S89" s="264">
        <v>0.57221338229101371</v>
      </c>
      <c r="T89" s="264">
        <v>0.62009069233711189</v>
      </c>
      <c r="U89" s="264">
        <v>0.60472809047066556</v>
      </c>
      <c r="V89" s="264">
        <v>0.73131660194590609</v>
      </c>
      <c r="W89" s="264">
        <v>0.69257976490101703</v>
      </c>
      <c r="DA89" s="72" t="s">
        <v>725</v>
      </c>
    </row>
    <row r="90" spans="1:105" ht="12" customHeight="1" x14ac:dyDescent="0.25">
      <c r="A90" s="57" t="s">
        <v>519</v>
      </c>
      <c r="B90" s="296">
        <v>2.1276507339184518</v>
      </c>
      <c r="C90" s="296">
        <v>1.038889952466733</v>
      </c>
      <c r="D90" s="296">
        <v>0.85810094667822789</v>
      </c>
      <c r="E90" s="296">
        <v>1.067493674099899</v>
      </c>
      <c r="F90" s="296">
        <v>1.304162454631042</v>
      </c>
      <c r="G90" s="296">
        <v>1.644305071070018</v>
      </c>
      <c r="H90" s="296">
        <v>2.095490371346834</v>
      </c>
      <c r="I90" s="296">
        <v>2.2754650356496269</v>
      </c>
      <c r="J90" s="296">
        <v>2.0552968240334462</v>
      </c>
      <c r="K90" s="296">
        <v>1.0733357739968761</v>
      </c>
      <c r="L90" s="296">
        <v>1.545039038525404</v>
      </c>
      <c r="M90" s="296">
        <v>1.825869214649132</v>
      </c>
      <c r="N90" s="296">
        <v>2.23746547304457</v>
      </c>
      <c r="O90" s="296">
        <v>2.4732373798629248</v>
      </c>
      <c r="P90" s="296">
        <v>2.2939255668899272</v>
      </c>
      <c r="Q90" s="296">
        <v>2.3582764158624312</v>
      </c>
      <c r="R90" s="296">
        <v>2.828554772612184</v>
      </c>
      <c r="S90" s="296">
        <v>2.5566424918697042</v>
      </c>
      <c r="T90" s="296">
        <v>2.5843734064961592</v>
      </c>
      <c r="U90" s="296">
        <v>2.5168657696032328</v>
      </c>
      <c r="V90" s="296">
        <v>3.003062293627984</v>
      </c>
      <c r="W90" s="296">
        <v>3.0007206912168161</v>
      </c>
      <c r="DA90" s="70" t="s">
        <v>726</v>
      </c>
    </row>
    <row r="91" spans="1:105" ht="12" customHeight="1" x14ac:dyDescent="0.25">
      <c r="A91" s="60" t="s">
        <v>521</v>
      </c>
      <c r="B91" s="264">
        <v>1.3141117831405409</v>
      </c>
      <c r="C91" s="264">
        <v>0.6585547457465305</v>
      </c>
      <c r="D91" s="264">
        <v>0.72788939854019086</v>
      </c>
      <c r="E91" s="264">
        <v>0.69086180786436391</v>
      </c>
      <c r="F91" s="264">
        <v>0.83358850869865531</v>
      </c>
      <c r="G91" s="264">
        <v>1.017921938156112</v>
      </c>
      <c r="H91" s="264">
        <v>1.27238140613458</v>
      </c>
      <c r="I91" s="264">
        <v>1.4448980635581441</v>
      </c>
      <c r="J91" s="264">
        <v>1.0492771015305209</v>
      </c>
      <c r="K91" s="264">
        <v>0.56081231713815349</v>
      </c>
      <c r="L91" s="264">
        <v>0.97823149457783909</v>
      </c>
      <c r="M91" s="264">
        <v>1.01527725356317</v>
      </c>
      <c r="N91" s="264">
        <v>0.87981356539180922</v>
      </c>
      <c r="O91" s="264">
        <v>1.231597027981997</v>
      </c>
      <c r="P91" s="264">
        <v>0.98391082369269112</v>
      </c>
      <c r="Q91" s="264">
        <v>1.0818632282498111</v>
      </c>
      <c r="R91" s="264">
        <v>1.417084786275804</v>
      </c>
      <c r="S91" s="264">
        <v>1.426898764196906</v>
      </c>
      <c r="T91" s="264">
        <v>1.360103593980911</v>
      </c>
      <c r="U91" s="264">
        <v>1.322926955342278</v>
      </c>
      <c r="V91" s="264">
        <v>1.5591947268062301</v>
      </c>
      <c r="W91" s="264">
        <v>1.633332808435533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2.5339592925641589E-2</v>
      </c>
      <c r="C93" s="299">
        <v>1.177788668249668E-2</v>
      </c>
      <c r="D93" s="299">
        <v>1.256474358535457E-2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1.288772190214899</v>
      </c>
      <c r="C95" s="299">
        <v>0.64677685906403382</v>
      </c>
      <c r="D95" s="299">
        <v>0.71532465495483633</v>
      </c>
      <c r="E95" s="299">
        <v>0.69086180786436391</v>
      </c>
      <c r="F95" s="299">
        <v>0.83358850869865531</v>
      </c>
      <c r="G95" s="299">
        <v>1.017921938156112</v>
      </c>
      <c r="H95" s="299">
        <v>1.27238140613458</v>
      </c>
      <c r="I95" s="299">
        <v>1.4448980635581441</v>
      </c>
      <c r="J95" s="299">
        <v>1.0492771015305209</v>
      </c>
      <c r="K95" s="299">
        <v>0.56081231713815349</v>
      </c>
      <c r="L95" s="299">
        <v>0.97823149457783909</v>
      </c>
      <c r="M95" s="299">
        <v>1.01527725356317</v>
      </c>
      <c r="N95" s="299">
        <v>0.87981356539180922</v>
      </c>
      <c r="O95" s="299">
        <v>1.231597027981997</v>
      </c>
      <c r="P95" s="299">
        <v>0.98391082369269112</v>
      </c>
      <c r="Q95" s="299">
        <v>1.0818632282498111</v>
      </c>
      <c r="R95" s="299">
        <v>1.417084786275804</v>
      </c>
      <c r="S95" s="299">
        <v>1.426898764196906</v>
      </c>
      <c r="T95" s="299">
        <v>1.360103593980911</v>
      </c>
      <c r="U95" s="299">
        <v>1.322926955342278</v>
      </c>
      <c r="V95" s="299">
        <v>1.5591947268062301</v>
      </c>
      <c r="W95" s="299">
        <v>1.633332808435533</v>
      </c>
      <c r="DA95" s="71" t="s">
        <v>731</v>
      </c>
    </row>
    <row r="96" spans="1:105" ht="12" customHeight="1" x14ac:dyDescent="0.25">
      <c r="A96" s="60" t="s">
        <v>527</v>
      </c>
      <c r="B96" s="264">
        <v>0.81353895077791105</v>
      </c>
      <c r="C96" s="264">
        <v>0.38033520672020271</v>
      </c>
      <c r="D96" s="264">
        <v>0.13021154813803709</v>
      </c>
      <c r="E96" s="264">
        <v>0.37663186623553518</v>
      </c>
      <c r="F96" s="264">
        <v>0.47057394593238611</v>
      </c>
      <c r="G96" s="264">
        <v>0.62638313291390602</v>
      </c>
      <c r="H96" s="264">
        <v>0.82310896521225407</v>
      </c>
      <c r="I96" s="264">
        <v>0.83056697209148322</v>
      </c>
      <c r="J96" s="264">
        <v>1.006019722502925</v>
      </c>
      <c r="K96" s="264">
        <v>0.51252345685872247</v>
      </c>
      <c r="L96" s="264">
        <v>0.56680754394756483</v>
      </c>
      <c r="M96" s="264">
        <v>0.81059196108596188</v>
      </c>
      <c r="N96" s="264">
        <v>1.35765190765276</v>
      </c>
      <c r="O96" s="264">
        <v>1.241640351880928</v>
      </c>
      <c r="P96" s="264">
        <v>1.310014743197236</v>
      </c>
      <c r="Q96" s="264">
        <v>1.276413187612621</v>
      </c>
      <c r="R96" s="264">
        <v>1.4114699863363811</v>
      </c>
      <c r="S96" s="264">
        <v>1.129743727672798</v>
      </c>
      <c r="T96" s="264">
        <v>1.224269812515248</v>
      </c>
      <c r="U96" s="264">
        <v>1.1939388142609551</v>
      </c>
      <c r="V96" s="264">
        <v>1.443867566821754</v>
      </c>
      <c r="W96" s="264">
        <v>1.367387882781282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1.4454606178604674</v>
      </c>
      <c r="C97" s="296">
        <f t="shared" si="1"/>
        <v>0.75641397150015399</v>
      </c>
      <c r="D97" s="296">
        <f t="shared" si="1"/>
        <v>0.67473543497830935</v>
      </c>
      <c r="E97" s="296">
        <f t="shared" si="1"/>
        <v>0.72527047182346516</v>
      </c>
      <c r="F97" s="296">
        <f t="shared" si="1"/>
        <v>0.87197477435110005</v>
      </c>
      <c r="G97" s="296">
        <f t="shared" si="1"/>
        <v>1.0810438619470522</v>
      </c>
      <c r="H97" s="296">
        <f t="shared" si="1"/>
        <v>1.3722622108909719</v>
      </c>
      <c r="I97" s="296">
        <f t="shared" si="1"/>
        <v>1.485863920693884</v>
      </c>
      <c r="J97" s="296">
        <f t="shared" si="1"/>
        <v>1.3203017673005466</v>
      </c>
      <c r="K97" s="296">
        <f t="shared" si="1"/>
        <v>0.67980450788687863</v>
      </c>
      <c r="L97" s="296">
        <f t="shared" si="1"/>
        <v>1.0189924485856021</v>
      </c>
      <c r="M97" s="296">
        <f t="shared" si="1"/>
        <v>1.1387385798429803</v>
      </c>
      <c r="N97" s="296">
        <f t="shared" si="1"/>
        <v>1.3589231219149112</v>
      </c>
      <c r="O97" s="296">
        <f t="shared" si="1"/>
        <v>1.5200186179554969</v>
      </c>
      <c r="P97" s="296">
        <f t="shared" si="1"/>
        <v>1.3706584638294976</v>
      </c>
      <c r="Q97" s="296">
        <f t="shared" si="1"/>
        <v>1.4210514199994417</v>
      </c>
      <c r="R97" s="296">
        <f t="shared" si="1"/>
        <v>1.7063338700386181</v>
      </c>
      <c r="S97" s="296">
        <f t="shared" si="1"/>
        <v>1.5468937923331318</v>
      </c>
      <c r="T97" s="296">
        <f t="shared" si="1"/>
        <v>1.5450923871326023</v>
      </c>
      <c r="U97" s="296">
        <f t="shared" si="1"/>
        <v>1.5051709981615014</v>
      </c>
      <c r="V97" s="296">
        <f t="shared" si="1"/>
        <v>1.788745931097691</v>
      </c>
      <c r="W97" s="296">
        <f t="shared" si="1"/>
        <v>1.7847902217505147</v>
      </c>
      <c r="DA97" s="70"/>
    </row>
    <row r="98" spans="1:105" ht="12" customHeight="1" x14ac:dyDescent="0.25">
      <c r="A98" s="60" t="s">
        <v>530</v>
      </c>
      <c r="B98" s="264">
        <v>0.31633421201260109</v>
      </c>
      <c r="C98" s="264">
        <v>0.16106461025434371</v>
      </c>
      <c r="D98" s="264">
        <v>0.18049073033897581</v>
      </c>
      <c r="E98" s="264">
        <v>0.16601638690578371</v>
      </c>
      <c r="F98" s="264">
        <v>0.1988567589622223</v>
      </c>
      <c r="G98" s="264">
        <v>0.24185888551583851</v>
      </c>
      <c r="H98" s="264">
        <v>0.30283127941412069</v>
      </c>
      <c r="I98" s="264">
        <v>0.3430263782698702</v>
      </c>
      <c r="J98" s="264">
        <v>0.24971172164587929</v>
      </c>
      <c r="K98" s="264">
        <v>0.1328941937777455</v>
      </c>
      <c r="L98" s="264">
        <v>0.23322167401090241</v>
      </c>
      <c r="M98" s="264">
        <v>0.23954743290689809</v>
      </c>
      <c r="N98" s="264">
        <v>0.20747601721799711</v>
      </c>
      <c r="O98" s="264">
        <v>0.28985340932916848</v>
      </c>
      <c r="P98" s="264">
        <v>0.23061965920257271</v>
      </c>
      <c r="Q98" s="264">
        <v>0.25383874828178171</v>
      </c>
      <c r="R98" s="264">
        <v>0.33211357645729273</v>
      </c>
      <c r="S98" s="264">
        <v>0.33412657497277998</v>
      </c>
      <c r="T98" s="264">
        <v>0.31799349700267632</v>
      </c>
      <c r="U98" s="264">
        <v>0.30946410295947502</v>
      </c>
      <c r="V98" s="264">
        <v>0.3647586128468171</v>
      </c>
      <c r="W98" s="264">
        <v>0.38151569953449149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6.099770402862025E-3</v>
      </c>
      <c r="C100" s="232">
        <v>2.880551298716606E-3</v>
      </c>
      <c r="D100" s="232">
        <v>3.1156103534284258E-3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0.31023444160973912</v>
      </c>
      <c r="C101" s="232">
        <v>0.15818405895562701</v>
      </c>
      <c r="D101" s="232">
        <v>0.17737511998554739</v>
      </c>
      <c r="E101" s="232">
        <v>0.16601638690578371</v>
      </c>
      <c r="F101" s="232">
        <v>0.1988567589622223</v>
      </c>
      <c r="G101" s="232">
        <v>0.24185888551583851</v>
      </c>
      <c r="H101" s="232">
        <v>0.30283127941412069</v>
      </c>
      <c r="I101" s="232">
        <v>0.3430263782698702</v>
      </c>
      <c r="J101" s="232">
        <v>0.24971172164587929</v>
      </c>
      <c r="K101" s="232">
        <v>0.1328941937777455</v>
      </c>
      <c r="L101" s="232">
        <v>0.23322167401090241</v>
      </c>
      <c r="M101" s="232">
        <v>0.23954743290689809</v>
      </c>
      <c r="N101" s="232">
        <v>0.20747601721799711</v>
      </c>
      <c r="O101" s="232">
        <v>0.28985340932916848</v>
      </c>
      <c r="P101" s="232">
        <v>0.23061965920257271</v>
      </c>
      <c r="Q101" s="232">
        <v>0.25383874828178171</v>
      </c>
      <c r="R101" s="232">
        <v>0.33211357645729273</v>
      </c>
      <c r="S101" s="232">
        <v>0.33412657497277998</v>
      </c>
      <c r="T101" s="232">
        <v>0.31799349700267632</v>
      </c>
      <c r="U101" s="232">
        <v>0.30946410295947502</v>
      </c>
      <c r="V101" s="232">
        <v>0.3647586128468171</v>
      </c>
      <c r="W101" s="232">
        <v>0.38151569953449149</v>
      </c>
      <c r="DA101" s="71" t="s">
        <v>736</v>
      </c>
    </row>
    <row r="102" spans="1:105" ht="12" customHeight="1" x14ac:dyDescent="0.25">
      <c r="A102" s="60" t="s">
        <v>535</v>
      </c>
      <c r="B102" s="264">
        <v>0.93329055212706757</v>
      </c>
      <c r="C102" s="264">
        <v>0.50232969624141843</v>
      </c>
      <c r="D102" s="264">
        <v>0.46195686328714858</v>
      </c>
      <c r="E102" s="264">
        <v>0.46874819659930173</v>
      </c>
      <c r="F102" s="264">
        <v>0.56086021820995025</v>
      </c>
      <c r="G102" s="264">
        <v>0.69035595452517162</v>
      </c>
      <c r="H102" s="264">
        <v>0.87352808361167644</v>
      </c>
      <c r="I102" s="264">
        <v>0.94565658721841572</v>
      </c>
      <c r="J102" s="264">
        <v>0.83117291118229342</v>
      </c>
      <c r="K102" s="264">
        <v>0.42545900230664269</v>
      </c>
      <c r="L102" s="264">
        <v>0.65063731692773719</v>
      </c>
      <c r="M102" s="264">
        <v>0.70793775016033267</v>
      </c>
      <c r="N102" s="264">
        <v>0.83128812824061282</v>
      </c>
      <c r="O102" s="264">
        <v>0.93794812708379605</v>
      </c>
      <c r="P102" s="264">
        <v>0.83298338217244727</v>
      </c>
      <c r="Q102" s="264">
        <v>0.86772645444590346</v>
      </c>
      <c r="R102" s="264">
        <v>1.043422623770575</v>
      </c>
      <c r="S102" s="264">
        <v>0.94822329049196841</v>
      </c>
      <c r="T102" s="264">
        <v>0.94086345874116162</v>
      </c>
      <c r="U102" s="264">
        <v>0.91641618859746488</v>
      </c>
      <c r="V102" s="264">
        <v>1.086208385476261</v>
      </c>
      <c r="W102" s="264">
        <v>1.08387853510304</v>
      </c>
      <c r="DA102" s="72" t="s">
        <v>737</v>
      </c>
    </row>
    <row r="103" spans="1:105" ht="12" customHeight="1" x14ac:dyDescent="0.25">
      <c r="A103" s="64" t="s">
        <v>30</v>
      </c>
      <c r="B103" s="231">
        <v>0.1059167199183939</v>
      </c>
      <c r="C103" s="231">
        <v>3.1286104185334958E-2</v>
      </c>
      <c r="D103" s="231">
        <v>3.1838909964071467E-2</v>
      </c>
      <c r="E103" s="231">
        <v>4.3908686452109588E-2</v>
      </c>
      <c r="F103" s="231">
        <v>5.7874597246571737E-3</v>
      </c>
      <c r="G103" s="231">
        <v>0</v>
      </c>
      <c r="H103" s="231">
        <v>4.9501815919139137E-2</v>
      </c>
      <c r="I103" s="231">
        <v>3.4524893824635652E-2</v>
      </c>
      <c r="J103" s="231">
        <v>8.3161986270856719E-2</v>
      </c>
      <c r="K103" s="231">
        <v>3.8701354393529841E-2</v>
      </c>
      <c r="L103" s="231">
        <v>4.7447407815728447E-2</v>
      </c>
      <c r="M103" s="231">
        <v>6.3302248269585998E-2</v>
      </c>
      <c r="N103" s="231">
        <v>9.5856697220290568E-2</v>
      </c>
      <c r="O103" s="231">
        <v>6.4784046137186968E-2</v>
      </c>
      <c r="P103" s="231">
        <v>7.1257988452322577E-2</v>
      </c>
      <c r="Q103" s="231">
        <v>6.7509791339384159E-2</v>
      </c>
      <c r="R103" s="231">
        <v>6.3719414772013441E-2</v>
      </c>
      <c r="S103" s="231">
        <v>6.0353103874058088E-2</v>
      </c>
      <c r="T103" s="231">
        <v>6.2152293764918647E-2</v>
      </c>
      <c r="U103" s="231">
        <v>6.6080271251275455E-2</v>
      </c>
      <c r="V103" s="231">
        <v>9.0968692252626673E-2</v>
      </c>
      <c r="W103" s="231">
        <v>7.7175067429892483E-2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9.6926774443667103E-3</v>
      </c>
      <c r="C106" s="231">
        <v>4.1985014694706424E-3</v>
      </c>
      <c r="D106" s="231">
        <v>3.3062299257768071E-3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0.48260778935168519</v>
      </c>
      <c r="C109" s="231">
        <v>0.22571241909858961</v>
      </c>
      <c r="D109" s="231">
        <v>0.1842708592140315</v>
      </c>
      <c r="E109" s="231">
        <v>0.25776036874741393</v>
      </c>
      <c r="F109" s="231">
        <v>0.35984551779882751</v>
      </c>
      <c r="G109" s="231">
        <v>0.46568897039626328</v>
      </c>
      <c r="H109" s="231">
        <v>0.55261852529862432</v>
      </c>
      <c r="I109" s="231">
        <v>0.62875211732366609</v>
      </c>
      <c r="J109" s="231">
        <v>0.49655339071593058</v>
      </c>
      <c r="K109" s="231">
        <v>0.27163871242754217</v>
      </c>
      <c r="L109" s="231">
        <v>0.40139267767648751</v>
      </c>
      <c r="M109" s="231">
        <v>0.48721005917642968</v>
      </c>
      <c r="N109" s="231">
        <v>0.53280252891818447</v>
      </c>
      <c r="O109" s="231">
        <v>0.66434412572983859</v>
      </c>
      <c r="P109" s="231">
        <v>0.6026767688093928</v>
      </c>
      <c r="Q109" s="231">
        <v>0.63083070971449295</v>
      </c>
      <c r="R109" s="231">
        <v>0.79337967422480693</v>
      </c>
      <c r="S109" s="231">
        <v>0.74235585835513451</v>
      </c>
      <c r="T109" s="231">
        <v>0.74774086492410408</v>
      </c>
      <c r="U109" s="231">
        <v>0.72381680124133274</v>
      </c>
      <c r="V109" s="231">
        <v>0.85587955599664556</v>
      </c>
      <c r="W109" s="231">
        <v>0.88582021466662264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6.8248541179861209E-3</v>
      </c>
      <c r="N111" s="231">
        <v>8.0444989275751944E-3</v>
      </c>
      <c r="O111" s="231">
        <v>5.1664505478551843E-3</v>
      </c>
      <c r="P111" s="231">
        <v>5.1500154029351566E-3</v>
      </c>
      <c r="Q111" s="231">
        <v>5.0674848404337509E-3</v>
      </c>
      <c r="R111" s="231">
        <v>2.5709253712827749E-3</v>
      </c>
      <c r="S111" s="231">
        <v>8.4056741739847833E-3</v>
      </c>
      <c r="T111" s="231">
        <v>8.7970049983837253E-3</v>
      </c>
      <c r="U111" s="231">
        <v>5.8398474745011671E-3</v>
      </c>
      <c r="V111" s="231">
        <v>7.2891513113698412E-3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0.33507336541262178</v>
      </c>
      <c r="C112" s="231">
        <v>0.2411326714880232</v>
      </c>
      <c r="D112" s="231">
        <v>0.24254086418326881</v>
      </c>
      <c r="E112" s="231">
        <v>0.1670791413997782</v>
      </c>
      <c r="F112" s="231">
        <v>0.19522724068646569</v>
      </c>
      <c r="G112" s="231">
        <v>0.2246669841289082</v>
      </c>
      <c r="H112" s="231">
        <v>0.27140774239391302</v>
      </c>
      <c r="I112" s="231">
        <v>0.28237957607011399</v>
      </c>
      <c r="J112" s="231">
        <v>0.25145753419550609</v>
      </c>
      <c r="K112" s="231">
        <v>0.1151189354855707</v>
      </c>
      <c r="L112" s="231">
        <v>0.2017972314355212</v>
      </c>
      <c r="M112" s="231">
        <v>0.15060058859633091</v>
      </c>
      <c r="N112" s="231">
        <v>0.1945844031745626</v>
      </c>
      <c r="O112" s="231">
        <v>0.20365350466891541</v>
      </c>
      <c r="P112" s="231">
        <v>0.1538986095077968</v>
      </c>
      <c r="Q112" s="231">
        <v>0.1643184685515926</v>
      </c>
      <c r="R112" s="231">
        <v>0.1837526094024716</v>
      </c>
      <c r="S112" s="231">
        <v>0.137108654088791</v>
      </c>
      <c r="T112" s="231">
        <v>0.1221732950537552</v>
      </c>
      <c r="U112" s="231">
        <v>0.1206792686303555</v>
      </c>
      <c r="V112" s="231">
        <v>0.1320709859156188</v>
      </c>
      <c r="W112" s="231">
        <v>0.1208832530065251</v>
      </c>
      <c r="DA112" s="73" t="s">
        <v>747</v>
      </c>
    </row>
    <row r="113" spans="1:105" ht="12" customHeight="1" x14ac:dyDescent="0.25">
      <c r="A113" s="61" t="s">
        <v>547</v>
      </c>
      <c r="B113" s="265">
        <v>0.19583585372079859</v>
      </c>
      <c r="C113" s="265">
        <v>9.3019665004391808E-2</v>
      </c>
      <c r="D113" s="265">
        <v>3.2287841352184987E-2</v>
      </c>
      <c r="E113" s="265">
        <v>9.0505888318379663E-2</v>
      </c>
      <c r="F113" s="265">
        <v>0.1122577971789275</v>
      </c>
      <c r="G113" s="265">
        <v>0.14882902190604189</v>
      </c>
      <c r="H113" s="265">
        <v>0.19590284786517481</v>
      </c>
      <c r="I113" s="265">
        <v>0.19718095520559811</v>
      </c>
      <c r="J113" s="265">
        <v>0.23941713447237381</v>
      </c>
      <c r="K113" s="265">
        <v>0.1214513118024905</v>
      </c>
      <c r="L113" s="265">
        <v>0.1351334576469625</v>
      </c>
      <c r="M113" s="265">
        <v>0.19125339677574971</v>
      </c>
      <c r="N113" s="265">
        <v>0.32015897645630131</v>
      </c>
      <c r="O113" s="265">
        <v>0.29221708154253229</v>
      </c>
      <c r="P113" s="265">
        <v>0.30705542245447759</v>
      </c>
      <c r="Q113" s="265">
        <v>0.29948621727175639</v>
      </c>
      <c r="R113" s="265">
        <v>0.33079766981075048</v>
      </c>
      <c r="S113" s="265">
        <v>0.26454392686838363</v>
      </c>
      <c r="T113" s="265">
        <v>0.28623543138876428</v>
      </c>
      <c r="U113" s="265">
        <v>0.27929070660456129</v>
      </c>
      <c r="V113" s="265">
        <v>0.33777893277461268</v>
      </c>
      <c r="W113" s="265">
        <v>0.31939598711298328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23.314149054066199</v>
      </c>
      <c r="C115" s="225">
        <v>26.437018722736632</v>
      </c>
      <c r="D115" s="225">
        <v>21.92137281300435</v>
      </c>
      <c r="E115" s="225">
        <v>27.615821875887779</v>
      </c>
      <c r="F115" s="225">
        <v>26.17843836260111</v>
      </c>
      <c r="G115" s="225">
        <v>27.571245161091031</v>
      </c>
      <c r="H115" s="225">
        <v>27.43819837692271</v>
      </c>
      <c r="I115" s="225">
        <v>26.43038686280093</v>
      </c>
      <c r="J115" s="225">
        <v>20.23743120547848</v>
      </c>
      <c r="K115" s="225">
        <v>18.831597768618341</v>
      </c>
      <c r="L115" s="225">
        <v>19.019269740564368</v>
      </c>
      <c r="M115" s="225">
        <v>18.76297528183779</v>
      </c>
      <c r="N115" s="225">
        <v>18.17226462136615</v>
      </c>
      <c r="O115" s="225">
        <v>21.874342908354659</v>
      </c>
      <c r="P115" s="225">
        <v>20.585507152339272</v>
      </c>
      <c r="Q115" s="225">
        <v>21.707391382758338</v>
      </c>
      <c r="R115" s="225">
        <v>27.17322667076234</v>
      </c>
      <c r="S115" s="225">
        <v>32.479655198249112</v>
      </c>
      <c r="T115" s="225">
        <v>30.411027846483179</v>
      </c>
      <c r="U115" s="225">
        <v>29.623633850349481</v>
      </c>
      <c r="V115" s="225">
        <v>25.59495649422178</v>
      </c>
      <c r="W115" s="225">
        <v>31.510604575796361</v>
      </c>
      <c r="DA115" s="89" t="s">
        <v>749</v>
      </c>
    </row>
    <row r="116" spans="1:105" ht="12" customHeight="1" x14ac:dyDescent="0.25">
      <c r="A116" s="55" t="s">
        <v>92</v>
      </c>
      <c r="B116" s="261">
        <v>4.3775731878037398E-2</v>
      </c>
      <c r="C116" s="261">
        <v>4.9215162105774313E-2</v>
      </c>
      <c r="D116" s="261">
        <v>4.2385705495582723E-2</v>
      </c>
      <c r="E116" s="261">
        <v>5.1876947636851488E-2</v>
      </c>
      <c r="F116" s="261">
        <v>4.8375844513835163E-2</v>
      </c>
      <c r="G116" s="261">
        <v>5.0712035036780838E-2</v>
      </c>
      <c r="H116" s="261">
        <v>5.0852786112085283E-2</v>
      </c>
      <c r="I116" s="261">
        <v>4.9083465370964953E-2</v>
      </c>
      <c r="J116" s="261">
        <v>3.7107652134376702E-2</v>
      </c>
      <c r="K116" s="261">
        <v>3.4556605464022283E-2</v>
      </c>
      <c r="L116" s="261">
        <v>3.5510965903635089E-2</v>
      </c>
      <c r="M116" s="261">
        <v>3.4654079620287208E-2</v>
      </c>
      <c r="N116" s="261">
        <v>3.2616244356707187E-2</v>
      </c>
      <c r="O116" s="261">
        <v>3.9818357863430652E-2</v>
      </c>
      <c r="P116" s="261">
        <v>3.7058404364662921E-2</v>
      </c>
      <c r="Q116" s="261">
        <v>3.9258304692900467E-2</v>
      </c>
      <c r="R116" s="261">
        <v>4.9227921809871768E-2</v>
      </c>
      <c r="S116" s="261">
        <v>5.9746085486909149E-2</v>
      </c>
      <c r="T116" s="261">
        <v>5.5613366732862442E-2</v>
      </c>
      <c r="U116" s="261">
        <v>5.4181522693830912E-2</v>
      </c>
      <c r="V116" s="261">
        <v>4.6808052887135403E-2</v>
      </c>
      <c r="W116" s="261">
        <v>5.7786515664167988E-2</v>
      </c>
      <c r="DA116" s="67" t="s">
        <v>750</v>
      </c>
    </row>
    <row r="117" spans="1:105" ht="12" customHeight="1" x14ac:dyDescent="0.25">
      <c r="A117" s="202" t="s">
        <v>93</v>
      </c>
      <c r="B117" s="226">
        <v>5.6705092564767676E-3</v>
      </c>
      <c r="C117" s="226">
        <v>6.3751083147466836E-3</v>
      </c>
      <c r="D117" s="226">
        <v>5.4904515594309134E-3</v>
      </c>
      <c r="E117" s="226">
        <v>6.7199039091363202E-3</v>
      </c>
      <c r="F117" s="226">
        <v>6.2663869303167313E-3</v>
      </c>
      <c r="G117" s="226">
        <v>6.5690064278539758E-3</v>
      </c>
      <c r="H117" s="226">
        <v>6.5872386821449252E-3</v>
      </c>
      <c r="I117" s="226">
        <v>6.3580489185528126E-3</v>
      </c>
      <c r="J117" s="226">
        <v>4.8067565266606514E-3</v>
      </c>
      <c r="K117" s="226">
        <v>4.4763055407524852E-3</v>
      </c>
      <c r="L117" s="226">
        <v>4.5999290525630286E-3</v>
      </c>
      <c r="M117" s="226">
        <v>4.4889318997339287E-3</v>
      </c>
      <c r="N117" s="226">
        <v>4.224959985854794E-3</v>
      </c>
      <c r="O117" s="226">
        <v>5.1578890210529794E-3</v>
      </c>
      <c r="P117" s="226">
        <v>4.8003771945046327E-3</v>
      </c>
      <c r="Q117" s="226">
        <v>5.0853422799394662E-3</v>
      </c>
      <c r="R117" s="226">
        <v>6.4041347494314723E-3</v>
      </c>
      <c r="S117" s="226">
        <v>7.7392362447684018E-3</v>
      </c>
      <c r="T117" s="226">
        <v>7.2039026491011113E-3</v>
      </c>
      <c r="U117" s="226">
        <v>7.0184280829698048E-3</v>
      </c>
      <c r="V117" s="226">
        <v>6.0633023318411089E-3</v>
      </c>
      <c r="W117" s="226">
        <v>7.4854024802176551E-3</v>
      </c>
      <c r="DA117" s="174" t="s">
        <v>751</v>
      </c>
    </row>
    <row r="118" spans="1:105" ht="12" customHeight="1" x14ac:dyDescent="0.25">
      <c r="A118" s="202" t="s">
        <v>94</v>
      </c>
      <c r="B118" s="226">
        <v>0.79222243846603413</v>
      </c>
      <c r="C118" s="226">
        <v>0.89066142495492895</v>
      </c>
      <c r="D118" s="226">
        <v>0.76706671763631928</v>
      </c>
      <c r="E118" s="226">
        <v>0.93883254931165361</v>
      </c>
      <c r="F118" s="226">
        <v>0.87547204488503061</v>
      </c>
      <c r="G118" s="226">
        <v>0.91775077954938067</v>
      </c>
      <c r="H118" s="226">
        <v>0.92029799361778364</v>
      </c>
      <c r="I118" s="226">
        <v>0.88827806997917713</v>
      </c>
      <c r="J118" s="226">
        <v>0.67154821629365369</v>
      </c>
      <c r="K118" s="226">
        <v>0.62538116603257576</v>
      </c>
      <c r="L118" s="226">
        <v>0.64265251072995366</v>
      </c>
      <c r="M118" s="226">
        <v>0.62714518482679638</v>
      </c>
      <c r="N118" s="226">
        <v>0.59026587402044961</v>
      </c>
      <c r="O118" s="226">
        <v>0.72060466402176993</v>
      </c>
      <c r="P118" s="226">
        <v>0.67065696475911929</v>
      </c>
      <c r="Q118" s="226">
        <v>0.71046921523785944</v>
      </c>
      <c r="R118" s="226">
        <v>0.88823184761381246</v>
      </c>
      <c r="S118" s="226">
        <v>1.0812426772237751</v>
      </c>
      <c r="T118" s="226">
        <v>1.0064516368832761</v>
      </c>
      <c r="U118" s="226">
        <v>0.98053912948614086</v>
      </c>
      <c r="V118" s="226">
        <v>0.84709925356377647</v>
      </c>
      <c r="W118" s="226">
        <v>1.0457797593760141</v>
      </c>
      <c r="DA118" s="174" t="s">
        <v>752</v>
      </c>
    </row>
    <row r="119" spans="1:105" ht="12" customHeight="1" x14ac:dyDescent="0.25">
      <c r="A119" s="202" t="s">
        <v>95</v>
      </c>
      <c r="B119" s="226">
        <v>1.445830708331481E-2</v>
      </c>
      <c r="C119" s="226">
        <v>1.6254849350386361E-2</v>
      </c>
      <c r="D119" s="226">
        <v>1.399920731663514E-2</v>
      </c>
      <c r="E119" s="226">
        <v>1.7133987424090301E-2</v>
      </c>
      <c r="F119" s="226">
        <v>1.597763841720324E-2</v>
      </c>
      <c r="G119" s="226">
        <v>1.6749238537561821E-2</v>
      </c>
      <c r="H119" s="226">
        <v>1.6795725990352509E-2</v>
      </c>
      <c r="I119" s="226">
        <v>1.6211352377244959E-2</v>
      </c>
      <c r="J119" s="226">
        <v>1.225596481617738E-2</v>
      </c>
      <c r="K119" s="226">
        <v>1.141340172102198E-2</v>
      </c>
      <c r="L119" s="226">
        <v>1.172860915930155E-2</v>
      </c>
      <c r="M119" s="226">
        <v>1.144559561529865E-2</v>
      </c>
      <c r="N119" s="226">
        <v>1.0772536667748991E-2</v>
      </c>
      <c r="O119" s="226">
        <v>1.315126031808595E-2</v>
      </c>
      <c r="P119" s="226">
        <v>1.223969919714275E-2</v>
      </c>
      <c r="Q119" s="226">
        <v>1.2966285210300899E-2</v>
      </c>
      <c r="R119" s="226">
        <v>1.632885912397539E-2</v>
      </c>
      <c r="S119" s="226">
        <v>1.9733016763772239E-2</v>
      </c>
      <c r="T119" s="226">
        <v>1.8368056904244239E-2</v>
      </c>
      <c r="U119" s="226">
        <v>1.7895145546202092E-2</v>
      </c>
      <c r="V119" s="226">
        <v>1.5459826108670541E-2</v>
      </c>
      <c r="W119" s="226">
        <v>1.908580743036067E-2</v>
      </c>
      <c r="DA119" s="174" t="s">
        <v>753</v>
      </c>
    </row>
    <row r="120" spans="1:105" ht="12" customHeight="1" x14ac:dyDescent="0.25">
      <c r="A120" s="56" t="s">
        <v>96</v>
      </c>
      <c r="B120" s="262">
        <v>0.10814741572092119</v>
      </c>
      <c r="C120" s="262">
        <v>0.121704203237013</v>
      </c>
      <c r="D120" s="262">
        <v>9.9958952670959389E-2</v>
      </c>
      <c r="E120" s="262">
        <v>0.13127282853879749</v>
      </c>
      <c r="F120" s="262">
        <v>0.1257670564496042</v>
      </c>
      <c r="G120" s="262">
        <v>0.1341023037712234</v>
      </c>
      <c r="H120" s="262">
        <v>0.1360030352350558</v>
      </c>
      <c r="I120" s="262">
        <v>0.1248109962582751</v>
      </c>
      <c r="J120" s="262">
        <v>9.7506595363932663E-2</v>
      </c>
      <c r="K120" s="262">
        <v>9.4055731384995109E-2</v>
      </c>
      <c r="L120" s="262">
        <v>9.8560846941942531E-2</v>
      </c>
      <c r="M120" s="262">
        <v>0.1040926617450417</v>
      </c>
      <c r="N120" s="262">
        <v>0.10510866827493499</v>
      </c>
      <c r="O120" s="262">
        <v>0.1354834857618738</v>
      </c>
      <c r="P120" s="262">
        <v>0.13301575491249371</v>
      </c>
      <c r="Q120" s="262">
        <v>0.1476224514215615</v>
      </c>
      <c r="R120" s="262">
        <v>0.19922216116545541</v>
      </c>
      <c r="S120" s="262">
        <v>0.24671307972646001</v>
      </c>
      <c r="T120" s="262">
        <v>0.24972768945724899</v>
      </c>
      <c r="U120" s="262">
        <v>0.265362137477894</v>
      </c>
      <c r="V120" s="262">
        <v>0.25221726979524262</v>
      </c>
      <c r="W120" s="262">
        <v>0.3270860757003845</v>
      </c>
      <c r="DA120" s="68" t="s">
        <v>754</v>
      </c>
    </row>
    <row r="121" spans="1:105" ht="12" customHeight="1" x14ac:dyDescent="0.25">
      <c r="A121" s="37" t="s">
        <v>160</v>
      </c>
      <c r="B121" s="228">
        <v>1.246177722120895E-3</v>
      </c>
      <c r="C121" s="228">
        <v>1.3262460816626E-3</v>
      </c>
      <c r="D121" s="228">
        <v>1.383244334840871E-3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6.4935510999691679E-2</v>
      </c>
      <c r="C122" s="228">
        <v>7.4616860513407074E-2</v>
      </c>
      <c r="D122" s="228">
        <v>8.0681547799012487E-2</v>
      </c>
      <c r="E122" s="228">
        <v>8.1068448487840228E-2</v>
      </c>
      <c r="F122" s="228">
        <v>7.5626736212923235E-2</v>
      </c>
      <c r="G122" s="228">
        <v>7.6889495468829505E-2</v>
      </c>
      <c r="H122" s="228">
        <v>7.4310756056421415E-2</v>
      </c>
      <c r="I122" s="228">
        <v>7.7215212507076081E-2</v>
      </c>
      <c r="J122" s="228">
        <v>4.7303237288445862E-2</v>
      </c>
      <c r="K122" s="228">
        <v>4.4192551341101109E-2</v>
      </c>
      <c r="L122" s="228">
        <v>5.2027823753741757E-2</v>
      </c>
      <c r="M122" s="228">
        <v>4.3713956526186502E-2</v>
      </c>
      <c r="N122" s="228">
        <v>2.9226177539977291E-2</v>
      </c>
      <c r="O122" s="228">
        <v>4.2216129264842112E-2</v>
      </c>
      <c r="P122" s="228">
        <v>3.3322298313814613E-2</v>
      </c>
      <c r="Q122" s="228">
        <v>3.6050540306630727E-2</v>
      </c>
      <c r="R122" s="228">
        <v>4.6486227257723903E-2</v>
      </c>
      <c r="S122" s="228">
        <v>6.0332695982732942E-2</v>
      </c>
      <c r="T122" s="228">
        <v>4.9994447004753251E-2</v>
      </c>
      <c r="U122" s="228">
        <v>4.5161710730561702E-2</v>
      </c>
      <c r="V122" s="228">
        <v>3.5455436078849413E-2</v>
      </c>
      <c r="W122" s="228">
        <v>4.3822554345048927E-2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8.2213565359243407E-4</v>
      </c>
      <c r="C124" s="228">
        <v>1.71912342187959E-3</v>
      </c>
      <c r="D124" s="228">
        <v>3.1527761791615028E-3</v>
      </c>
      <c r="E124" s="228">
        <v>5.8439774257147449E-3</v>
      </c>
      <c r="F124" s="228">
        <v>7.2885016654496036E-3</v>
      </c>
      <c r="G124" s="228">
        <v>9.7219157571646446E-3</v>
      </c>
      <c r="H124" s="228">
        <v>1.34409325580656E-2</v>
      </c>
      <c r="I124" s="228">
        <v>3.0447219179178271E-3</v>
      </c>
      <c r="J124" s="228">
        <v>4.6809839745530716E-3</v>
      </c>
      <c r="K124" s="228">
        <v>9.3251146723273802E-3</v>
      </c>
      <c r="L124" s="228">
        <v>1.6274524123264879E-2</v>
      </c>
      <c r="M124" s="228">
        <v>2.5347466658896201E-2</v>
      </c>
      <c r="N124" s="228">
        <v>3.0614883525192919E-2</v>
      </c>
      <c r="O124" s="228">
        <v>5.0548134245994927E-2</v>
      </c>
      <c r="P124" s="228">
        <v>5.5161360912855853E-2</v>
      </c>
      <c r="Q124" s="228">
        <v>6.8879720354702523E-2</v>
      </c>
      <c r="R124" s="228">
        <v>0.10626109923178639</v>
      </c>
      <c r="S124" s="228">
        <v>0.13843384625035129</v>
      </c>
      <c r="T124" s="228">
        <v>0.15456380705455339</v>
      </c>
      <c r="U124" s="228">
        <v>0.17928996977871919</v>
      </c>
      <c r="V124" s="228">
        <v>0.183806358740146</v>
      </c>
      <c r="W124" s="228">
        <v>0.24643939348882901</v>
      </c>
      <c r="DA124" s="69" t="s">
        <v>758</v>
      </c>
    </row>
    <row r="125" spans="1:105" ht="12" customHeight="1" x14ac:dyDescent="0.25">
      <c r="A125" s="37" t="s">
        <v>38</v>
      </c>
      <c r="B125" s="228">
        <v>4.1143591345516248E-2</v>
      </c>
      <c r="C125" s="228">
        <v>4.4041973220063778E-2</v>
      </c>
      <c r="D125" s="228">
        <v>1.4741384357944519E-2</v>
      </c>
      <c r="E125" s="228">
        <v>4.4360402625242573E-2</v>
      </c>
      <c r="F125" s="228">
        <v>4.2851818571231333E-2</v>
      </c>
      <c r="G125" s="228">
        <v>4.7490892545229257E-2</v>
      </c>
      <c r="H125" s="228">
        <v>4.8251346620568798E-2</v>
      </c>
      <c r="I125" s="228">
        <v>4.4551061833281232E-2</v>
      </c>
      <c r="J125" s="228">
        <v>4.5522374100933731E-2</v>
      </c>
      <c r="K125" s="228">
        <v>4.0538065371566623E-2</v>
      </c>
      <c r="L125" s="228">
        <v>3.0258499064935881E-2</v>
      </c>
      <c r="M125" s="228">
        <v>3.5031238559959002E-2</v>
      </c>
      <c r="N125" s="228">
        <v>4.5267607209764783E-2</v>
      </c>
      <c r="O125" s="228">
        <v>4.2719222251036783E-2</v>
      </c>
      <c r="P125" s="228">
        <v>4.4532095685823253E-2</v>
      </c>
      <c r="Q125" s="228">
        <v>4.2692190760228253E-2</v>
      </c>
      <c r="R125" s="228">
        <v>4.647483467594505E-2</v>
      </c>
      <c r="S125" s="228">
        <v>4.7946537493375747E-2</v>
      </c>
      <c r="T125" s="228">
        <v>4.5169435397942333E-2</v>
      </c>
      <c r="U125" s="228">
        <v>4.0910456968613132E-2</v>
      </c>
      <c r="V125" s="228">
        <v>3.2955474976247102E-2</v>
      </c>
      <c r="W125" s="228">
        <v>3.6824127866506497E-2</v>
      </c>
      <c r="DA125" s="69" t="s">
        <v>759</v>
      </c>
    </row>
    <row r="126" spans="1:105" ht="12" customHeight="1" x14ac:dyDescent="0.25">
      <c r="A126" s="57" t="s">
        <v>604</v>
      </c>
      <c r="B126" s="296">
        <v>11.01076581008936</v>
      </c>
      <c r="C126" s="296">
        <v>12.31731388126615</v>
      </c>
      <c r="D126" s="296">
        <v>10.076540408589651</v>
      </c>
      <c r="E126" s="296">
        <v>13.02363298524458</v>
      </c>
      <c r="F126" s="296">
        <v>12.401744671543209</v>
      </c>
      <c r="G126" s="296">
        <v>13.10516585922522</v>
      </c>
      <c r="H126" s="296">
        <v>13.036129824021341</v>
      </c>
      <c r="I126" s="296">
        <v>12.57018353580416</v>
      </c>
      <c r="J126" s="296">
        <v>9.6458865442772712</v>
      </c>
      <c r="K126" s="296">
        <v>8.9903869778211494</v>
      </c>
      <c r="L126" s="296">
        <v>9.022297098482321</v>
      </c>
      <c r="M126" s="296">
        <v>8.9825831273048973</v>
      </c>
      <c r="N126" s="296">
        <v>8.7341170572213578</v>
      </c>
      <c r="O126" s="296">
        <v>10.496400279242399</v>
      </c>
      <c r="P126" s="296">
        <v>9.9190099179977977</v>
      </c>
      <c r="Q126" s="296">
        <v>10.44257453167206</v>
      </c>
      <c r="R126" s="296">
        <v>13.066881914341909</v>
      </c>
      <c r="S126" s="296">
        <v>15.597557773960901</v>
      </c>
      <c r="T126" s="296">
        <v>14.62534765003411</v>
      </c>
      <c r="U126" s="296">
        <v>14.233623810277219</v>
      </c>
      <c r="V126" s="296">
        <v>12.296252902214761</v>
      </c>
      <c r="W126" s="296">
        <v>15.13270953415973</v>
      </c>
      <c r="DA126" s="70" t="s">
        <v>760</v>
      </c>
    </row>
    <row r="127" spans="1:105" ht="12" customHeight="1" x14ac:dyDescent="0.25">
      <c r="A127" s="60" t="s">
        <v>606</v>
      </c>
      <c r="B127" s="264">
        <v>7.2979309576674654</v>
      </c>
      <c r="C127" s="264">
        <v>8.1686764041423121</v>
      </c>
      <c r="D127" s="264">
        <v>8.7412635327117592</v>
      </c>
      <c r="E127" s="264">
        <v>8.8880203382149503</v>
      </c>
      <c r="F127" s="264">
        <v>7.9727627975743074</v>
      </c>
      <c r="G127" s="264">
        <v>8.1128715504106133</v>
      </c>
      <c r="H127" s="264">
        <v>8.1815715609602471</v>
      </c>
      <c r="I127" s="264">
        <v>8.137659936173451</v>
      </c>
      <c r="J127" s="264">
        <v>5.298925933454977</v>
      </c>
      <c r="K127" s="264">
        <v>4.9969502700809638</v>
      </c>
      <c r="L127" s="264">
        <v>5.9444950761978257</v>
      </c>
      <c r="M127" s="264">
        <v>5.2653607492001502</v>
      </c>
      <c r="N127" s="264">
        <v>3.7870356473999029</v>
      </c>
      <c r="O127" s="264">
        <v>5.472679349325893</v>
      </c>
      <c r="P127" s="264">
        <v>4.5298294022361851</v>
      </c>
      <c r="Q127" s="264">
        <v>5.0569463444896892</v>
      </c>
      <c r="R127" s="264">
        <v>6.8004518087748878</v>
      </c>
      <c r="S127" s="264">
        <v>9.006538887131093</v>
      </c>
      <c r="T127" s="264">
        <v>7.9894961046957063</v>
      </c>
      <c r="U127" s="264">
        <v>7.792941518762655</v>
      </c>
      <c r="V127" s="264">
        <v>6.6956310897583347</v>
      </c>
      <c r="W127" s="264">
        <v>8.5513916058462431</v>
      </c>
      <c r="DA127" s="72" t="s">
        <v>761</v>
      </c>
    </row>
    <row r="128" spans="1:105" ht="12" customHeight="1" x14ac:dyDescent="0.25">
      <c r="A128" s="59" t="s">
        <v>30</v>
      </c>
      <c r="B128" s="232">
        <v>1.3005782510059449</v>
      </c>
      <c r="C128" s="232">
        <v>0.98526332360749658</v>
      </c>
      <c r="D128" s="232">
        <v>1.2769956089709531</v>
      </c>
      <c r="E128" s="232">
        <v>1.3020004442773521</v>
      </c>
      <c r="F128" s="232">
        <v>0.12713422572475999</v>
      </c>
      <c r="G128" s="232">
        <v>0</v>
      </c>
      <c r="H128" s="232">
        <v>0.67727999086041735</v>
      </c>
      <c r="I128" s="232">
        <v>0.42660835215169218</v>
      </c>
      <c r="J128" s="232">
        <v>0.76505236401539156</v>
      </c>
      <c r="K128" s="232">
        <v>0.62726052526666509</v>
      </c>
      <c r="L128" s="232">
        <v>0.6326341025326887</v>
      </c>
      <c r="M128" s="232">
        <v>0.60949009157649847</v>
      </c>
      <c r="N128" s="232">
        <v>0.58112601111942874</v>
      </c>
      <c r="O128" s="232">
        <v>0.48959406434517821</v>
      </c>
      <c r="P128" s="232">
        <v>0.4821856120981175</v>
      </c>
      <c r="Q128" s="232">
        <v>0.49219164492716172</v>
      </c>
      <c r="R128" s="232">
        <v>0.50909396707621324</v>
      </c>
      <c r="S128" s="232">
        <v>0.68189279789009216</v>
      </c>
      <c r="T128" s="232">
        <v>0.61739116208026401</v>
      </c>
      <c r="U128" s="232">
        <v>0.6564349302617285</v>
      </c>
      <c r="V128" s="232">
        <v>0.64766644433041132</v>
      </c>
      <c r="W128" s="232">
        <v>0.69006518163161246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0.11564501450181799</v>
      </c>
      <c r="C130" s="232">
        <v>0.12847136217991351</v>
      </c>
      <c r="D130" s="232">
        <v>0.1288473395852209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5.8817076921597016</v>
      </c>
      <c r="C132" s="232">
        <v>7.0549417183549012</v>
      </c>
      <c r="D132" s="232">
        <v>7.3354205841555862</v>
      </c>
      <c r="E132" s="232">
        <v>7.586019893937598</v>
      </c>
      <c r="F132" s="232">
        <v>7.8456285718495469</v>
      </c>
      <c r="G132" s="232">
        <v>8.1128715504106133</v>
      </c>
      <c r="H132" s="232">
        <v>7.5042915700998298</v>
      </c>
      <c r="I132" s="232">
        <v>7.7110515840217584</v>
      </c>
      <c r="J132" s="232">
        <v>4.5338735694395851</v>
      </c>
      <c r="K132" s="232">
        <v>4.3696897448142984</v>
      </c>
      <c r="L132" s="232">
        <v>5.3118609736651372</v>
      </c>
      <c r="M132" s="232">
        <v>4.6558706576236517</v>
      </c>
      <c r="N132" s="232">
        <v>3.2059096362804751</v>
      </c>
      <c r="O132" s="232">
        <v>4.9830852849807146</v>
      </c>
      <c r="P132" s="232">
        <v>4.0476437901380677</v>
      </c>
      <c r="Q132" s="232">
        <v>4.5647546995625277</v>
      </c>
      <c r="R132" s="232">
        <v>6.2913578416986748</v>
      </c>
      <c r="S132" s="232">
        <v>8.3246460892409999</v>
      </c>
      <c r="T132" s="232">
        <v>7.3721049426154419</v>
      </c>
      <c r="U132" s="232">
        <v>7.136506588500926</v>
      </c>
      <c r="V132" s="232">
        <v>6.047964645427923</v>
      </c>
      <c r="W132" s="232">
        <v>7.8613264242146306</v>
      </c>
      <c r="DA132" s="71" t="s">
        <v>766</v>
      </c>
    </row>
    <row r="133" spans="1:105" ht="12" customHeight="1" x14ac:dyDescent="0.25">
      <c r="A133" s="60" t="s">
        <v>613</v>
      </c>
      <c r="B133" s="264">
        <v>3.7128348524218908</v>
      </c>
      <c r="C133" s="264">
        <v>4.1486374771238399</v>
      </c>
      <c r="D133" s="264">
        <v>1.3352768758778899</v>
      </c>
      <c r="E133" s="264">
        <v>4.1356126470296264</v>
      </c>
      <c r="F133" s="264">
        <v>4.4289818739689029</v>
      </c>
      <c r="G133" s="264">
        <v>4.9922943088146106</v>
      </c>
      <c r="H133" s="264">
        <v>4.8545582630610902</v>
      </c>
      <c r="I133" s="264">
        <v>4.4325235996307111</v>
      </c>
      <c r="J133" s="264">
        <v>4.3469606108222942</v>
      </c>
      <c r="K133" s="264">
        <v>3.993436707740186</v>
      </c>
      <c r="L133" s="264">
        <v>3.0778020222844948</v>
      </c>
      <c r="M133" s="264">
        <v>3.7172223781047471</v>
      </c>
      <c r="N133" s="264">
        <v>4.9470814098214548</v>
      </c>
      <c r="O133" s="264">
        <v>5.0237209299165118</v>
      </c>
      <c r="P133" s="264">
        <v>5.3891805157616126</v>
      </c>
      <c r="Q133" s="264">
        <v>5.3856281871823706</v>
      </c>
      <c r="R133" s="264">
        <v>6.2664301055670224</v>
      </c>
      <c r="S133" s="264">
        <v>6.5910188868298034</v>
      </c>
      <c r="T133" s="264">
        <v>6.6358515453384026</v>
      </c>
      <c r="U133" s="264">
        <v>6.4406822915145643</v>
      </c>
      <c r="V133" s="264">
        <v>5.6006218124564304</v>
      </c>
      <c r="W133" s="264">
        <v>6.5813179283134886</v>
      </c>
      <c r="DA133" s="72" t="s">
        <v>767</v>
      </c>
    </row>
    <row r="134" spans="1:105" ht="12" customHeight="1" x14ac:dyDescent="0.25">
      <c r="A134" s="57" t="s">
        <v>615</v>
      </c>
      <c r="B134" s="296">
        <v>7.5289205232101386</v>
      </c>
      <c r="C134" s="296">
        <v>8.4385426341110463</v>
      </c>
      <c r="D134" s="296">
        <v>6.8573673026549917</v>
      </c>
      <c r="E134" s="296">
        <v>8.9257611948619697</v>
      </c>
      <c r="F134" s="296">
        <v>8.4772893438885184</v>
      </c>
      <c r="G134" s="296">
        <v>8.9537079308690295</v>
      </c>
      <c r="H134" s="296">
        <v>8.9230850300507125</v>
      </c>
      <c r="I134" s="296">
        <v>8.595967508398104</v>
      </c>
      <c r="J134" s="296">
        <v>6.6152271863007943</v>
      </c>
      <c r="K134" s="296">
        <v>6.1721245942452496</v>
      </c>
      <c r="L134" s="296">
        <v>6.1731162602759708</v>
      </c>
      <c r="M134" s="296">
        <v>6.1540532920068296</v>
      </c>
      <c r="N134" s="296">
        <v>6.0033699251404649</v>
      </c>
      <c r="O134" s="296">
        <v>7.191782322784336</v>
      </c>
      <c r="P134" s="296">
        <v>6.8063614283877314</v>
      </c>
      <c r="Q134" s="296">
        <v>7.1609942507477724</v>
      </c>
      <c r="R134" s="296">
        <v>8.9513212338785593</v>
      </c>
      <c r="S134" s="296">
        <v>10.68380148980004</v>
      </c>
      <c r="T134" s="296">
        <v>10.020798579333659</v>
      </c>
      <c r="U134" s="296">
        <v>9.7546396310608916</v>
      </c>
      <c r="V134" s="296">
        <v>8.4255010699611752</v>
      </c>
      <c r="W134" s="296">
        <v>10.366147247452901</v>
      </c>
      <c r="DA134" s="70" t="s">
        <v>768</v>
      </c>
    </row>
    <row r="135" spans="1:105" ht="12" customHeight="1" x14ac:dyDescent="0.25">
      <c r="A135" s="60" t="s">
        <v>617</v>
      </c>
      <c r="B135" s="264">
        <v>4.6501256132663258</v>
      </c>
      <c r="C135" s="264">
        <v>5.3492117097515282</v>
      </c>
      <c r="D135" s="264">
        <v>5.8168039329414674</v>
      </c>
      <c r="E135" s="264">
        <v>5.7765845974192169</v>
      </c>
      <c r="F135" s="264">
        <v>5.4184744829034548</v>
      </c>
      <c r="G135" s="264">
        <v>5.5428739417211554</v>
      </c>
      <c r="H135" s="264">
        <v>5.4180957511616104</v>
      </c>
      <c r="I135" s="264">
        <v>5.4583553747057456</v>
      </c>
      <c r="J135" s="264">
        <v>3.377228207060492</v>
      </c>
      <c r="K135" s="264">
        <v>3.2249027557094538</v>
      </c>
      <c r="L135" s="264">
        <v>3.908468714975601</v>
      </c>
      <c r="M135" s="264">
        <v>3.4219703549745981</v>
      </c>
      <c r="N135" s="264">
        <v>2.360638124626194</v>
      </c>
      <c r="O135" s="264">
        <v>3.5812889643150858</v>
      </c>
      <c r="P135" s="264">
        <v>2.9193853436293642</v>
      </c>
      <c r="Q135" s="264">
        <v>3.2851180232657882</v>
      </c>
      <c r="R135" s="264">
        <v>4.4845449911095079</v>
      </c>
      <c r="S135" s="264">
        <v>5.9627825130810903</v>
      </c>
      <c r="T135" s="264">
        <v>5.2737441609836404</v>
      </c>
      <c r="U135" s="264">
        <v>5.1272800732693993</v>
      </c>
      <c r="V135" s="264">
        <v>4.3745335775612473</v>
      </c>
      <c r="W135" s="264">
        <v>5.6424339812422568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8.9666869748070921E-2</v>
      </c>
      <c r="C137" s="299">
        <v>9.5667687105828889E-2</v>
      </c>
      <c r="D137" s="299">
        <v>0.1004090045139681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4.5604587435182546</v>
      </c>
      <c r="C139" s="299">
        <v>5.2535440226456993</v>
      </c>
      <c r="D139" s="299">
        <v>5.7163949284275004</v>
      </c>
      <c r="E139" s="299">
        <v>5.7765845974192169</v>
      </c>
      <c r="F139" s="299">
        <v>5.4184744829034548</v>
      </c>
      <c r="G139" s="299">
        <v>5.5428739417211554</v>
      </c>
      <c r="H139" s="299">
        <v>5.4180957511616104</v>
      </c>
      <c r="I139" s="299">
        <v>5.4583553747057456</v>
      </c>
      <c r="J139" s="299">
        <v>3.377228207060492</v>
      </c>
      <c r="K139" s="299">
        <v>3.2249027557094538</v>
      </c>
      <c r="L139" s="299">
        <v>3.908468714975601</v>
      </c>
      <c r="M139" s="299">
        <v>3.4219703549745981</v>
      </c>
      <c r="N139" s="299">
        <v>2.360638124626194</v>
      </c>
      <c r="O139" s="299">
        <v>3.5812889643150858</v>
      </c>
      <c r="P139" s="299">
        <v>2.9193853436293642</v>
      </c>
      <c r="Q139" s="299">
        <v>3.2851180232657882</v>
      </c>
      <c r="R139" s="299">
        <v>4.4845449911095079</v>
      </c>
      <c r="S139" s="299">
        <v>5.9627825130810903</v>
      </c>
      <c r="T139" s="299">
        <v>5.2737441609836404</v>
      </c>
      <c r="U139" s="299">
        <v>5.1272800732693993</v>
      </c>
      <c r="V139" s="299">
        <v>4.3745335775612473</v>
      </c>
      <c r="W139" s="299">
        <v>5.6424339812422568</v>
      </c>
      <c r="DA139" s="71" t="s">
        <v>773</v>
      </c>
    </row>
    <row r="140" spans="1:105" ht="12" customHeight="1" x14ac:dyDescent="0.25">
      <c r="A140" s="60" t="s">
        <v>623</v>
      </c>
      <c r="B140" s="264">
        <v>2.8787949099438128</v>
      </c>
      <c r="C140" s="264">
        <v>3.0893309243595191</v>
      </c>
      <c r="D140" s="264">
        <v>1.040563369713525</v>
      </c>
      <c r="E140" s="264">
        <v>3.1491765974427528</v>
      </c>
      <c r="F140" s="264">
        <v>3.0588148609850641</v>
      </c>
      <c r="G140" s="264">
        <v>3.4108339891478749</v>
      </c>
      <c r="H140" s="264">
        <v>3.5049892788891031</v>
      </c>
      <c r="I140" s="264">
        <v>3.1376121336923579</v>
      </c>
      <c r="J140" s="264">
        <v>3.2379989792403019</v>
      </c>
      <c r="K140" s="264">
        <v>2.9472218385357958</v>
      </c>
      <c r="L140" s="264">
        <v>2.2646475453003698</v>
      </c>
      <c r="M140" s="264">
        <v>2.732082937032231</v>
      </c>
      <c r="N140" s="264">
        <v>3.6427318005142708</v>
      </c>
      <c r="O140" s="264">
        <v>3.6104933584692511</v>
      </c>
      <c r="P140" s="264">
        <v>3.8869760847583672</v>
      </c>
      <c r="Q140" s="264">
        <v>3.8758762274819829</v>
      </c>
      <c r="R140" s="264">
        <v>4.4667762427690514</v>
      </c>
      <c r="S140" s="264">
        <v>4.7210189767189483</v>
      </c>
      <c r="T140" s="264">
        <v>4.7470544183500198</v>
      </c>
      <c r="U140" s="264">
        <v>4.6273595577914923</v>
      </c>
      <c r="V140" s="264">
        <v>4.0509674923999279</v>
      </c>
      <c r="W140" s="264">
        <v>4.723713266210642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3.8101883183619156</v>
      </c>
      <c r="C141" s="263">
        <f t="shared" si="2"/>
        <v>4.5969514593965828</v>
      </c>
      <c r="D141" s="263">
        <f t="shared" si="2"/>
        <v>4.0585640670807797</v>
      </c>
      <c r="E141" s="263">
        <f t="shared" si="2"/>
        <v>4.5205914789607018</v>
      </c>
      <c r="F141" s="263">
        <f t="shared" si="2"/>
        <v>4.2275453759733894</v>
      </c>
      <c r="G141" s="263">
        <f t="shared" si="2"/>
        <v>4.3864880076739716</v>
      </c>
      <c r="H141" s="263">
        <f t="shared" si="2"/>
        <v>4.3484467432132394</v>
      </c>
      <c r="I141" s="263">
        <f t="shared" si="2"/>
        <v>4.1794938856944475</v>
      </c>
      <c r="J141" s="263">
        <f t="shared" si="2"/>
        <v>3.153092289765608</v>
      </c>
      <c r="K141" s="263">
        <f t="shared" si="2"/>
        <v>2.899202986408572</v>
      </c>
      <c r="L141" s="263">
        <f t="shared" si="2"/>
        <v>3.0308035200186856</v>
      </c>
      <c r="M141" s="263">
        <f t="shared" si="2"/>
        <v>2.8445124088189027</v>
      </c>
      <c r="N141" s="263">
        <f t="shared" si="2"/>
        <v>2.6917893556986314</v>
      </c>
      <c r="O141" s="263">
        <f t="shared" si="2"/>
        <v>3.2719446493417066</v>
      </c>
      <c r="P141" s="263">
        <f t="shared" si="2"/>
        <v>3.0023646055258175</v>
      </c>
      <c r="Q141" s="263">
        <f t="shared" si="2"/>
        <v>3.1884210014959469</v>
      </c>
      <c r="R141" s="263">
        <f t="shared" si="2"/>
        <v>3.9956085980793281</v>
      </c>
      <c r="S141" s="263">
        <f t="shared" si="2"/>
        <v>4.7831218390424937</v>
      </c>
      <c r="T141" s="263">
        <f t="shared" si="2"/>
        <v>4.4275169644886772</v>
      </c>
      <c r="U141" s="263">
        <f t="shared" si="2"/>
        <v>4.310374045724334</v>
      </c>
      <c r="V141" s="263">
        <f t="shared" si="2"/>
        <v>3.7055548173591708</v>
      </c>
      <c r="W141" s="263">
        <f t="shared" si="2"/>
        <v>4.5545242335325815</v>
      </c>
      <c r="DA141" s="70"/>
    </row>
    <row r="142" spans="1:105" ht="12" customHeight="1" x14ac:dyDescent="0.25">
      <c r="A142" s="60" t="s">
        <v>626</v>
      </c>
      <c r="B142" s="264">
        <v>0.60539767855074167</v>
      </c>
      <c r="C142" s="264">
        <v>0.69641137046302604</v>
      </c>
      <c r="D142" s="264">
        <v>0.75728698328947797</v>
      </c>
      <c r="E142" s="264">
        <v>0.75205084680994716</v>
      </c>
      <c r="F142" s="264">
        <v>0.70542865850284497</v>
      </c>
      <c r="G142" s="264">
        <v>0.72162416585996869</v>
      </c>
      <c r="H142" s="264">
        <v>0.70537935159452148</v>
      </c>
      <c r="I142" s="264">
        <v>0.71062073315277696</v>
      </c>
      <c r="J142" s="264">
        <v>0.43967976061927683</v>
      </c>
      <c r="K142" s="264">
        <v>0.41984858135628528</v>
      </c>
      <c r="L142" s="264">
        <v>0.50884171386337806</v>
      </c>
      <c r="M142" s="264">
        <v>0.44550471992861213</v>
      </c>
      <c r="N142" s="264">
        <v>0.30733037328495588</v>
      </c>
      <c r="O142" s="264">
        <v>0.46624633515928421</v>
      </c>
      <c r="P142" s="264">
        <v>0.3800734123796784</v>
      </c>
      <c r="Q142" s="264">
        <v>0.4276879788744764</v>
      </c>
      <c r="R142" s="264">
        <v>0.58384081480049277</v>
      </c>
      <c r="S142" s="264">
        <v>0.77629186635812819</v>
      </c>
      <c r="T142" s="264">
        <v>0.68658628558797397</v>
      </c>
      <c r="U142" s="264">
        <v>0.6675181945152745</v>
      </c>
      <c r="V142" s="264">
        <v>0.5695184803271619</v>
      </c>
      <c r="W142" s="264">
        <v>0.73458584083720802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1.1673687831900049E-2</v>
      </c>
      <c r="C144" s="232">
        <v>1.2454931436896331E-2</v>
      </c>
      <c r="D144" s="232">
        <v>1.3072201332567691E-2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0.59372399071884163</v>
      </c>
      <c r="C145" s="232">
        <v>0.68395643902612968</v>
      </c>
      <c r="D145" s="232">
        <v>0.74421478195691027</v>
      </c>
      <c r="E145" s="232">
        <v>0.75205084680994716</v>
      </c>
      <c r="F145" s="232">
        <v>0.70542865850284497</v>
      </c>
      <c r="G145" s="232">
        <v>0.72162416585996869</v>
      </c>
      <c r="H145" s="232">
        <v>0.70537935159452148</v>
      </c>
      <c r="I145" s="232">
        <v>0.71062073315277696</v>
      </c>
      <c r="J145" s="232">
        <v>0.43967976061927683</v>
      </c>
      <c r="K145" s="232">
        <v>0.41984858135628528</v>
      </c>
      <c r="L145" s="232">
        <v>0.50884171386337806</v>
      </c>
      <c r="M145" s="232">
        <v>0.44550471992861213</v>
      </c>
      <c r="N145" s="232">
        <v>0.30733037328495588</v>
      </c>
      <c r="O145" s="232">
        <v>0.46624633515928421</v>
      </c>
      <c r="P145" s="232">
        <v>0.3800734123796784</v>
      </c>
      <c r="Q145" s="232">
        <v>0.4276879788744764</v>
      </c>
      <c r="R145" s="232">
        <v>0.58384081480049277</v>
      </c>
      <c r="S145" s="232">
        <v>0.77629186635812819</v>
      </c>
      <c r="T145" s="232">
        <v>0.68658628558797397</v>
      </c>
      <c r="U145" s="232">
        <v>0.6675181945152745</v>
      </c>
      <c r="V145" s="232">
        <v>0.5695184803271619</v>
      </c>
      <c r="W145" s="232">
        <v>0.73458584083720802</v>
      </c>
      <c r="DA145" s="71" t="s">
        <v>778</v>
      </c>
    </row>
    <row r="146" spans="1:105" ht="12" customHeight="1" x14ac:dyDescent="0.25">
      <c r="A146" s="60" t="s">
        <v>631</v>
      </c>
      <c r="B146" s="264">
        <v>2.83000167700733</v>
      </c>
      <c r="C146" s="264">
        <v>3.4983415408886231</v>
      </c>
      <c r="D146" s="264">
        <v>3.1658066253993158</v>
      </c>
      <c r="E146" s="264">
        <v>3.3585508039192091</v>
      </c>
      <c r="F146" s="264">
        <v>3.1238910414428092</v>
      </c>
      <c r="G146" s="264">
        <v>3.2208089601434708</v>
      </c>
      <c r="H146" s="264">
        <v>3.1867544768167808</v>
      </c>
      <c r="I146" s="264">
        <v>3.0603888964366508</v>
      </c>
      <c r="J146" s="264">
        <v>2.2918589565741661</v>
      </c>
      <c r="K146" s="264">
        <v>2.095656972420926</v>
      </c>
      <c r="L146" s="264">
        <v>2.22712840149434</v>
      </c>
      <c r="M146" s="264">
        <v>2.0433190892170421</v>
      </c>
      <c r="N146" s="264">
        <v>1.9102134331487679</v>
      </c>
      <c r="O146" s="264">
        <v>2.335649872608212</v>
      </c>
      <c r="P146" s="264">
        <v>2.116247594757823</v>
      </c>
      <c r="Q146" s="264">
        <v>2.2561345094601419</v>
      </c>
      <c r="R146" s="264">
        <v>2.830240273513668</v>
      </c>
      <c r="S146" s="264">
        <v>3.3922027203052458</v>
      </c>
      <c r="T146" s="264">
        <v>3.122913884553399</v>
      </c>
      <c r="U146" s="264">
        <v>3.040422074772037</v>
      </c>
      <c r="V146" s="264">
        <v>2.6086427739878491</v>
      </c>
      <c r="W146" s="264">
        <v>3.2049603720275521</v>
      </c>
      <c r="DA146" s="72" t="s">
        <v>779</v>
      </c>
    </row>
    <row r="147" spans="1:105" ht="12" customHeight="1" x14ac:dyDescent="0.25">
      <c r="A147" s="64" t="s">
        <v>30</v>
      </c>
      <c r="B147" s="231">
        <v>0.32064717676983118</v>
      </c>
      <c r="C147" s="231">
        <v>0.21741019847093071</v>
      </c>
      <c r="D147" s="231">
        <v>0.2176745946761989</v>
      </c>
      <c r="E147" s="231">
        <v>0.31409492605736639</v>
      </c>
      <c r="F147" s="231">
        <v>3.2184281457518393E-2</v>
      </c>
      <c r="G147" s="231">
        <v>0</v>
      </c>
      <c r="H147" s="231">
        <v>0.18033541147997509</v>
      </c>
      <c r="I147" s="231">
        <v>0.1115802866327274</v>
      </c>
      <c r="J147" s="231">
        <v>0.22899478318660449</v>
      </c>
      <c r="K147" s="231">
        <v>0.1903950995462943</v>
      </c>
      <c r="L147" s="231">
        <v>0.16218400178070069</v>
      </c>
      <c r="M147" s="231">
        <v>0.18253293788838709</v>
      </c>
      <c r="N147" s="231">
        <v>0.22003498926988699</v>
      </c>
      <c r="O147" s="231">
        <v>0.16116447706737561</v>
      </c>
      <c r="P147" s="231">
        <v>0.1808838387513389</v>
      </c>
      <c r="Q147" s="231">
        <v>0.17537831991406899</v>
      </c>
      <c r="R147" s="231">
        <v>0.17251420086259331</v>
      </c>
      <c r="S147" s="231">
        <v>0.21576745542064341</v>
      </c>
      <c r="T147" s="231">
        <v>0.2061744064261343</v>
      </c>
      <c r="U147" s="231">
        <v>0.21910561886189819</v>
      </c>
      <c r="V147" s="231">
        <v>0.21835033919306829</v>
      </c>
      <c r="W147" s="231">
        <v>0.22808637377651811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2.9343144880915752E-2</v>
      </c>
      <c r="C150" s="231">
        <v>2.917579741954485E-2</v>
      </c>
      <c r="D150" s="231">
        <v>2.2603859862410779E-2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1.461023578354538</v>
      </c>
      <c r="C153" s="231">
        <v>1.568497680084449</v>
      </c>
      <c r="D153" s="231">
        <v>1.259813374117156</v>
      </c>
      <c r="E153" s="231">
        <v>1.84385438290306</v>
      </c>
      <c r="F153" s="231">
        <v>2.001114474580632</v>
      </c>
      <c r="G153" s="231">
        <v>2.169436795546444</v>
      </c>
      <c r="H153" s="231">
        <v>2.0131925930550301</v>
      </c>
      <c r="I153" s="231">
        <v>2.0320508971948819</v>
      </c>
      <c r="J153" s="231">
        <v>1.3673090452315919</v>
      </c>
      <c r="K153" s="231">
        <v>1.336353223387849</v>
      </c>
      <c r="L153" s="231">
        <v>1.372034295400723</v>
      </c>
      <c r="M153" s="231">
        <v>1.404877171052652</v>
      </c>
      <c r="N153" s="231">
        <v>1.2230256427890509</v>
      </c>
      <c r="O153" s="231">
        <v>1.652701243594807</v>
      </c>
      <c r="P153" s="231">
        <v>1.5298563688958999</v>
      </c>
      <c r="Q153" s="231">
        <v>1.6387849499304461</v>
      </c>
      <c r="R153" s="231">
        <v>2.1479993337859771</v>
      </c>
      <c r="S153" s="231">
        <v>2.65398503626496</v>
      </c>
      <c r="T153" s="231">
        <v>2.480439894453399</v>
      </c>
      <c r="U153" s="231">
        <v>2.3999951146623171</v>
      </c>
      <c r="V153" s="231">
        <v>2.054350642320947</v>
      </c>
      <c r="W153" s="231">
        <v>2.6179895568576921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1.9679564421003319E-2</v>
      </c>
      <c r="N155" s="231">
        <v>1.8465806631567779E-2</v>
      </c>
      <c r="O155" s="231">
        <v>1.2852675164442761E-2</v>
      </c>
      <c r="P155" s="231">
        <v>1.3072984179657569E-2</v>
      </c>
      <c r="Q155" s="231">
        <v>1.3164416003561479E-2</v>
      </c>
      <c r="R155" s="231">
        <v>6.9605337320049494E-3</v>
      </c>
      <c r="S155" s="231">
        <v>3.005099673747344E-2</v>
      </c>
      <c r="T155" s="231">
        <v>2.918182377515469E-2</v>
      </c>
      <c r="U155" s="231">
        <v>1.9363470680895171E-2</v>
      </c>
      <c r="V155" s="231">
        <v>1.7496004634729119E-2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1.0189877770020439</v>
      </c>
      <c r="C156" s="231">
        <v>1.683257864913698</v>
      </c>
      <c r="D156" s="231">
        <v>1.6657147967435511</v>
      </c>
      <c r="E156" s="231">
        <v>1.200601494958782</v>
      </c>
      <c r="F156" s="231">
        <v>1.090592285404659</v>
      </c>
      <c r="G156" s="231">
        <v>1.0513721645970271</v>
      </c>
      <c r="H156" s="231">
        <v>0.99322647228177641</v>
      </c>
      <c r="I156" s="231">
        <v>0.91675771260904149</v>
      </c>
      <c r="J156" s="231">
        <v>0.69555512815596898</v>
      </c>
      <c r="K156" s="231">
        <v>0.56890864948678233</v>
      </c>
      <c r="L156" s="231">
        <v>0.69291010431291633</v>
      </c>
      <c r="M156" s="231">
        <v>0.43622941585499903</v>
      </c>
      <c r="N156" s="231">
        <v>0.44868699445826188</v>
      </c>
      <c r="O156" s="231">
        <v>0.50893147678158701</v>
      </c>
      <c r="P156" s="231">
        <v>0.39243440293092591</v>
      </c>
      <c r="Q156" s="231">
        <v>0.42880682361206568</v>
      </c>
      <c r="R156" s="231">
        <v>0.502766205133093</v>
      </c>
      <c r="S156" s="231">
        <v>0.49239923188216889</v>
      </c>
      <c r="T156" s="231">
        <v>0.40711775989871102</v>
      </c>
      <c r="U156" s="231">
        <v>0.40195787056692611</v>
      </c>
      <c r="V156" s="231">
        <v>0.31844578783910449</v>
      </c>
      <c r="W156" s="231">
        <v>0.35888444139334202</v>
      </c>
      <c r="DA156" s="73" t="s">
        <v>789</v>
      </c>
    </row>
    <row r="157" spans="1:105" ht="12" customHeight="1" x14ac:dyDescent="0.25">
      <c r="A157" s="61" t="s">
        <v>643</v>
      </c>
      <c r="B157" s="265">
        <v>0.37478896280384411</v>
      </c>
      <c r="C157" s="265">
        <v>0.4021985480449331</v>
      </c>
      <c r="D157" s="265">
        <v>0.13547045839198621</v>
      </c>
      <c r="E157" s="265">
        <v>0.40998982823154462</v>
      </c>
      <c r="F157" s="265">
        <v>0.3982256760277349</v>
      </c>
      <c r="G157" s="265">
        <v>0.44405488167053242</v>
      </c>
      <c r="H157" s="265">
        <v>0.45631291480193692</v>
      </c>
      <c r="I157" s="265">
        <v>0.40848425610501959</v>
      </c>
      <c r="J157" s="265">
        <v>0.42155357257216519</v>
      </c>
      <c r="K157" s="265">
        <v>0.38369743263136058</v>
      </c>
      <c r="L157" s="265">
        <v>0.29483340466096741</v>
      </c>
      <c r="M157" s="265">
        <v>0.35568859967324867</v>
      </c>
      <c r="N157" s="265">
        <v>0.47424554926490758</v>
      </c>
      <c r="O157" s="265">
        <v>0.47004844157421027</v>
      </c>
      <c r="P157" s="265">
        <v>0.50604359838831625</v>
      </c>
      <c r="Q157" s="265">
        <v>0.50459851316132864</v>
      </c>
      <c r="R157" s="265">
        <v>0.58152750976516732</v>
      </c>
      <c r="S157" s="265">
        <v>0.61462725237911964</v>
      </c>
      <c r="T157" s="265">
        <v>0.61801679434730394</v>
      </c>
      <c r="U157" s="265">
        <v>0.60243377643702223</v>
      </c>
      <c r="V157" s="265">
        <v>0.52739356304415974</v>
      </c>
      <c r="W157" s="265">
        <v>0.61497802066782159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0.99999999999999978</v>
      </c>
      <c r="D187" s="234">
        <f t="shared" si="25"/>
        <v>1</v>
      </c>
      <c r="E187" s="234">
        <f t="shared" si="25"/>
        <v>1</v>
      </c>
      <c r="F187" s="234">
        <f t="shared" si="25"/>
        <v>1.0000000000000002</v>
      </c>
      <c r="G187" s="234">
        <f t="shared" si="25"/>
        <v>0.99999999999999989</v>
      </c>
      <c r="H187" s="234">
        <f t="shared" si="25"/>
        <v>1</v>
      </c>
      <c r="I187" s="234">
        <f t="shared" si="25"/>
        <v>0.99999999999999989</v>
      </c>
      <c r="J187" s="234">
        <f t="shared" si="25"/>
        <v>1</v>
      </c>
      <c r="K187" s="234">
        <f t="shared" si="25"/>
        <v>0.99999999999999978</v>
      </c>
      <c r="L187" s="234">
        <f t="shared" si="25"/>
        <v>1</v>
      </c>
      <c r="M187" s="234">
        <f t="shared" si="25"/>
        <v>0.99999999999999978</v>
      </c>
      <c r="N187" s="234">
        <f t="shared" si="25"/>
        <v>1</v>
      </c>
      <c r="O187" s="234">
        <f t="shared" si="25"/>
        <v>0.99999999999999989</v>
      </c>
      <c r="P187" s="234">
        <f t="shared" si="25"/>
        <v>1</v>
      </c>
      <c r="Q187" s="234">
        <f t="shared" si="25"/>
        <v>1.0000000000000004</v>
      </c>
      <c r="R187" s="234">
        <f t="shared" si="25"/>
        <v>1</v>
      </c>
      <c r="S187" s="234">
        <f t="shared" si="25"/>
        <v>1</v>
      </c>
      <c r="T187" s="234">
        <f t="shared" si="25"/>
        <v>1.0000000000000002</v>
      </c>
      <c r="U187" s="234">
        <f t="shared" si="25"/>
        <v>1.0000000000000002</v>
      </c>
      <c r="V187" s="234">
        <f t="shared" si="25"/>
        <v>1</v>
      </c>
      <c r="W187" s="234">
        <f t="shared" si="25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1.5668726127184306E-3</v>
      </c>
      <c r="C188" s="301">
        <f t="shared" si="26"/>
        <v>1.5627034538743076E-3</v>
      </c>
      <c r="D188" s="301">
        <f t="shared" si="26"/>
        <v>1.6123629155429845E-3</v>
      </c>
      <c r="E188" s="301">
        <f t="shared" si="26"/>
        <v>1.5718527980996678E-3</v>
      </c>
      <c r="F188" s="301">
        <f t="shared" si="26"/>
        <v>1.565648892556453E-3</v>
      </c>
      <c r="G188" s="301">
        <f t="shared" si="26"/>
        <v>1.5608840198448046E-3</v>
      </c>
      <c r="H188" s="301">
        <f t="shared" si="26"/>
        <v>1.5613628620576624E-3</v>
      </c>
      <c r="I188" s="301">
        <f t="shared" si="26"/>
        <v>1.568015912989803E-3</v>
      </c>
      <c r="J188" s="301">
        <f t="shared" si="26"/>
        <v>1.5391835118515704E-3</v>
      </c>
      <c r="K188" s="301">
        <f t="shared" si="26"/>
        <v>1.5426840595458931E-3</v>
      </c>
      <c r="L188" s="301">
        <f t="shared" si="26"/>
        <v>1.5686721176242737E-3</v>
      </c>
      <c r="M188" s="301">
        <f t="shared" si="26"/>
        <v>1.5530171660419856E-3</v>
      </c>
      <c r="N188" s="301">
        <f t="shared" si="26"/>
        <v>1.5108979888436647E-3</v>
      </c>
      <c r="O188" s="301">
        <f t="shared" si="26"/>
        <v>1.5361316002103272E-3</v>
      </c>
      <c r="P188" s="301">
        <f t="shared" si="26"/>
        <v>1.519468976624045E-3</v>
      </c>
      <c r="Q188" s="301">
        <f t="shared" si="26"/>
        <v>1.5266155364195824E-3</v>
      </c>
      <c r="R188" s="301">
        <f t="shared" si="26"/>
        <v>1.5232510436699333E-3</v>
      </c>
      <c r="S188" s="301">
        <f t="shared" si="26"/>
        <v>1.5527684476848696E-3</v>
      </c>
      <c r="T188" s="301">
        <f t="shared" si="26"/>
        <v>1.5445327595396525E-3</v>
      </c>
      <c r="U188" s="301">
        <f t="shared" si="26"/>
        <v>1.5440057319279783E-3</v>
      </c>
      <c r="V188" s="301">
        <f t="shared" si="26"/>
        <v>1.5425669809816553E-3</v>
      </c>
      <c r="W188" s="301">
        <f t="shared" si="26"/>
        <v>1.5482290099909219E-3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2.1153889418721366E-4</v>
      </c>
      <c r="C189" s="235">
        <f t="shared" si="27"/>
        <v>2.1097602823090192E-4</v>
      </c>
      <c r="D189" s="235">
        <f t="shared" si="27"/>
        <v>2.1768040708215961E-4</v>
      </c>
      <c r="E189" s="235">
        <f t="shared" si="27"/>
        <v>2.1221125446707493E-4</v>
      </c>
      <c r="F189" s="235">
        <f t="shared" si="27"/>
        <v>2.1137368330296052E-4</v>
      </c>
      <c r="G189" s="235">
        <f t="shared" si="27"/>
        <v>2.1073039175763445E-4</v>
      </c>
      <c r="H189" s="235">
        <f t="shared" si="27"/>
        <v>2.1079503884596556E-4</v>
      </c>
      <c r="I189" s="235">
        <f t="shared" si="27"/>
        <v>2.1169324781696451E-4</v>
      </c>
      <c r="J189" s="235">
        <f t="shared" si="27"/>
        <v>2.0780066956648243E-4</v>
      </c>
      <c r="K189" s="235">
        <f t="shared" si="27"/>
        <v>2.0827326828465244E-4</v>
      </c>
      <c r="L189" s="235">
        <f t="shared" si="27"/>
        <v>2.1178184008771434E-4</v>
      </c>
      <c r="M189" s="235">
        <f t="shared" si="27"/>
        <v>2.0966831080690944E-4</v>
      </c>
      <c r="N189" s="235">
        <f t="shared" si="27"/>
        <v>2.0398192373479769E-4</v>
      </c>
      <c r="O189" s="235">
        <f t="shared" si="27"/>
        <v>2.0738863989125191E-4</v>
      </c>
      <c r="P189" s="235">
        <f t="shared" si="27"/>
        <v>2.0513906775686855E-4</v>
      </c>
      <c r="Q189" s="235">
        <f t="shared" si="27"/>
        <v>2.0610390391784277E-4</v>
      </c>
      <c r="R189" s="235">
        <f t="shared" si="27"/>
        <v>2.0762775565490616E-4</v>
      </c>
      <c r="S189" s="235">
        <f t="shared" si="27"/>
        <v>2.0963473206808849E-4</v>
      </c>
      <c r="T189" s="235">
        <f t="shared" si="27"/>
        <v>2.0852285587026045E-4</v>
      </c>
      <c r="U189" s="235">
        <f t="shared" si="27"/>
        <v>2.0845170341199772E-4</v>
      </c>
      <c r="V189" s="235">
        <f t="shared" si="27"/>
        <v>2.0825746184971268E-4</v>
      </c>
      <c r="W189" s="235">
        <f t="shared" si="27"/>
        <v>2.0902187584594575E-4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2.723232092610629E-2</v>
      </c>
      <c r="C190" s="235">
        <f t="shared" si="28"/>
        <v>2.7159860746054962E-2</v>
      </c>
      <c r="D190" s="235">
        <f t="shared" si="28"/>
        <v>2.8022944564230108E-2</v>
      </c>
      <c r="E190" s="235">
        <f t="shared" si="28"/>
        <v>2.7318876786150369E-2</v>
      </c>
      <c r="F190" s="235">
        <f t="shared" si="28"/>
        <v>2.7211052611181251E-2</v>
      </c>
      <c r="G190" s="235">
        <f t="shared" si="28"/>
        <v>2.7128238895629406E-2</v>
      </c>
      <c r="H190" s="235">
        <f t="shared" si="28"/>
        <v>2.7136561196183812E-2</v>
      </c>
      <c r="I190" s="235">
        <f t="shared" si="28"/>
        <v>2.7252191539487512E-2</v>
      </c>
      <c r="J190" s="235">
        <f t="shared" si="28"/>
        <v>2.6751083029138128E-2</v>
      </c>
      <c r="K190" s="235">
        <f t="shared" si="28"/>
        <v>2.6811922715437524E-2</v>
      </c>
      <c r="L190" s="235">
        <f t="shared" si="28"/>
        <v>2.7263596407409788E-2</v>
      </c>
      <c r="M190" s="235">
        <f t="shared" si="28"/>
        <v>2.6991512600397609E-2</v>
      </c>
      <c r="N190" s="235">
        <f t="shared" si="28"/>
        <v>2.6259479286841751E-2</v>
      </c>
      <c r="O190" s="235">
        <f t="shared" si="28"/>
        <v>2.6698040658891913E-2</v>
      </c>
      <c r="P190" s="235">
        <f t="shared" si="28"/>
        <v>2.6408443464270386E-2</v>
      </c>
      <c r="Q190" s="235">
        <f t="shared" si="28"/>
        <v>2.6532651015216107E-2</v>
      </c>
      <c r="R190" s="235">
        <f t="shared" si="28"/>
        <v>2.6380441372305084E-2</v>
      </c>
      <c r="S190" s="235">
        <f t="shared" si="28"/>
        <v>2.6987189863458962E-2</v>
      </c>
      <c r="T190" s="235">
        <f t="shared" si="28"/>
        <v>2.6844053209721171E-2</v>
      </c>
      <c r="U190" s="235">
        <f t="shared" si="28"/>
        <v>2.6834893444631434E-2</v>
      </c>
      <c r="V190" s="235">
        <f t="shared" si="28"/>
        <v>2.6809887884393199E-2</v>
      </c>
      <c r="W190" s="235">
        <f t="shared" si="28"/>
        <v>2.6908294219293482E-2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5.1742834089661845E-4</v>
      </c>
      <c r="C191" s="235">
        <f t="shared" si="29"/>
        <v>5.1605155957684939E-4</v>
      </c>
      <c r="D191" s="235">
        <f t="shared" si="29"/>
        <v>5.3245060354026568E-4</v>
      </c>
      <c r="E191" s="235">
        <f t="shared" si="29"/>
        <v>5.1907294750870299E-4</v>
      </c>
      <c r="F191" s="235">
        <f t="shared" si="29"/>
        <v>5.1702423178909165E-4</v>
      </c>
      <c r="G191" s="235">
        <f t="shared" si="29"/>
        <v>5.1545072787961062E-4</v>
      </c>
      <c r="H191" s="235">
        <f t="shared" si="29"/>
        <v>5.1560885594295082E-4</v>
      </c>
      <c r="I191" s="235">
        <f t="shared" si="29"/>
        <v>5.1780589294377348E-4</v>
      </c>
      <c r="J191" s="235">
        <f t="shared" si="29"/>
        <v>5.0828456915272301E-4</v>
      </c>
      <c r="K191" s="235">
        <f t="shared" si="29"/>
        <v>5.0944055501334767E-4</v>
      </c>
      <c r="L191" s="235">
        <f t="shared" si="29"/>
        <v>5.1802259139937677E-4</v>
      </c>
      <c r="M191" s="235">
        <f t="shared" si="29"/>
        <v>5.1285285675835366E-4</v>
      </c>
      <c r="N191" s="235">
        <f t="shared" si="29"/>
        <v>4.9894384092595155E-4</v>
      </c>
      <c r="O191" s="235">
        <f t="shared" si="29"/>
        <v>5.072767363753333E-4</v>
      </c>
      <c r="P191" s="235">
        <f t="shared" si="29"/>
        <v>5.0177423820971906E-4</v>
      </c>
      <c r="Q191" s="235">
        <f t="shared" si="29"/>
        <v>5.0413424664187071E-4</v>
      </c>
      <c r="R191" s="235">
        <f t="shared" si="29"/>
        <v>5.0786161828721631E-4</v>
      </c>
      <c r="S191" s="235">
        <f t="shared" si="29"/>
        <v>5.1277072249560117E-4</v>
      </c>
      <c r="T191" s="235">
        <f t="shared" si="29"/>
        <v>5.100510512099256E-4</v>
      </c>
      <c r="U191" s="235">
        <f t="shared" si="29"/>
        <v>5.0987701088239584E-4</v>
      </c>
      <c r="V191" s="235">
        <f t="shared" si="29"/>
        <v>5.0940189215922934E-4</v>
      </c>
      <c r="W191" s="235">
        <f t="shared" si="29"/>
        <v>5.1127166399172737E-4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3.8606786676311866E-3</v>
      </c>
      <c r="C192" s="302">
        <f t="shared" si="30"/>
        <v>3.7923557724432234E-3</v>
      </c>
      <c r="D192" s="302">
        <f t="shared" si="30"/>
        <v>3.7322657534846126E-3</v>
      </c>
      <c r="E192" s="302">
        <f t="shared" si="30"/>
        <v>3.952006538838493E-3</v>
      </c>
      <c r="F192" s="302">
        <f t="shared" si="30"/>
        <v>4.0066191838692162E-3</v>
      </c>
      <c r="G192" s="302">
        <f t="shared" si="30"/>
        <v>4.0658335126324534E-3</v>
      </c>
      <c r="H192" s="302">
        <f t="shared" si="30"/>
        <v>4.1421911905420508E-3</v>
      </c>
      <c r="I192" s="302">
        <f t="shared" si="30"/>
        <v>3.9496710974117385E-3</v>
      </c>
      <c r="J192" s="302">
        <f t="shared" si="30"/>
        <v>4.0312273474200381E-3</v>
      </c>
      <c r="K192" s="302">
        <f t="shared" si="30"/>
        <v>4.1843659958376829E-3</v>
      </c>
      <c r="L192" s="302">
        <f t="shared" si="30"/>
        <v>4.3282811415883311E-3</v>
      </c>
      <c r="M192" s="302">
        <f t="shared" si="30"/>
        <v>4.6623644307332525E-3</v>
      </c>
      <c r="N192" s="302">
        <f t="shared" si="30"/>
        <v>4.8662673515503223E-3</v>
      </c>
      <c r="O192" s="302">
        <f t="shared" si="30"/>
        <v>5.2137244896134525E-3</v>
      </c>
      <c r="P192" s="302">
        <f t="shared" si="30"/>
        <v>5.4529212468720986E-3</v>
      </c>
      <c r="Q192" s="302">
        <f t="shared" si="30"/>
        <v>5.735727037486202E-3</v>
      </c>
      <c r="R192" s="302">
        <f t="shared" si="30"/>
        <v>6.1884999307922489E-3</v>
      </c>
      <c r="S192" s="302">
        <f t="shared" si="30"/>
        <v>6.4097715880245577E-3</v>
      </c>
      <c r="T192" s="302">
        <f t="shared" si="30"/>
        <v>6.9383082122203201E-3</v>
      </c>
      <c r="U192" s="302">
        <f t="shared" si="30"/>
        <v>7.5683551772006566E-3</v>
      </c>
      <c r="V192" s="302">
        <f t="shared" si="30"/>
        <v>8.3313453439061904E-3</v>
      </c>
      <c r="W192" s="302">
        <f t="shared" si="30"/>
        <v>8.780239293000985E-3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0.22397833039249512</v>
      </c>
      <c r="C193" s="303">
        <f t="shared" si="31"/>
        <v>0.21912741976593619</v>
      </c>
      <c r="D193" s="303">
        <f t="shared" si="31"/>
        <v>0.21337034304156521</v>
      </c>
      <c r="E193" s="303">
        <f t="shared" si="31"/>
        <v>0.22393081210623639</v>
      </c>
      <c r="F193" s="303">
        <f t="shared" si="31"/>
        <v>0.22505774168719181</v>
      </c>
      <c r="G193" s="303">
        <f t="shared" si="31"/>
        <v>0.22622576033762537</v>
      </c>
      <c r="H193" s="303">
        <f t="shared" si="31"/>
        <v>0.22647608649577369</v>
      </c>
      <c r="I193" s="303">
        <f t="shared" si="31"/>
        <v>0.22668805062941361</v>
      </c>
      <c r="J193" s="303">
        <f t="shared" si="31"/>
        <v>0.22791549041921269</v>
      </c>
      <c r="K193" s="303">
        <f t="shared" si="31"/>
        <v>0.22882573400237383</v>
      </c>
      <c r="L193" s="303">
        <f t="shared" si="31"/>
        <v>0.22591302577180383</v>
      </c>
      <c r="M193" s="303">
        <f t="shared" si="31"/>
        <v>0.22970642145186793</v>
      </c>
      <c r="N193" s="303">
        <f t="shared" si="31"/>
        <v>0.23162120534469005</v>
      </c>
      <c r="O193" s="303">
        <f t="shared" si="31"/>
        <v>0.23063437132078551</v>
      </c>
      <c r="P193" s="303">
        <f t="shared" si="31"/>
        <v>0.23252354176317244</v>
      </c>
      <c r="Q193" s="303">
        <f t="shared" si="31"/>
        <v>0.23186498440715833</v>
      </c>
      <c r="R193" s="303">
        <f t="shared" si="31"/>
        <v>0.23171847768652548</v>
      </c>
      <c r="S193" s="303">
        <f t="shared" si="31"/>
        <v>0.23131402708000509</v>
      </c>
      <c r="T193" s="303">
        <f t="shared" si="31"/>
        <v>0.23201443315338457</v>
      </c>
      <c r="U193" s="303">
        <f t="shared" si="31"/>
        <v>0.23184597380521205</v>
      </c>
      <c r="V193" s="303">
        <f t="shared" si="31"/>
        <v>0.23193262062818909</v>
      </c>
      <c r="W193" s="303">
        <f t="shared" si="31"/>
        <v>0.23189289896629683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0.13833687947215687</v>
      </c>
      <c r="C194" s="304">
        <f t="shared" si="32"/>
        <v>0.1389053786374648</v>
      </c>
      <c r="D194" s="304">
        <f t="shared" si="32"/>
        <v>0.18099270402166037</v>
      </c>
      <c r="E194" s="304">
        <f t="shared" si="32"/>
        <v>0.14492380558479256</v>
      </c>
      <c r="F194" s="304">
        <f t="shared" si="32"/>
        <v>0.1438513634539407</v>
      </c>
      <c r="G194" s="304">
        <f t="shared" si="32"/>
        <v>0.14004710468591011</v>
      </c>
      <c r="H194" s="304">
        <f t="shared" si="32"/>
        <v>0.13751624217969455</v>
      </c>
      <c r="I194" s="304">
        <f t="shared" si="32"/>
        <v>0.14394469712987698</v>
      </c>
      <c r="J194" s="304">
        <f t="shared" si="32"/>
        <v>0.11635618874341574</v>
      </c>
      <c r="K194" s="304">
        <f t="shared" si="32"/>
        <v>0.11956024686370278</v>
      </c>
      <c r="L194" s="304">
        <f t="shared" si="32"/>
        <v>0.14303537408108014</v>
      </c>
      <c r="M194" s="304">
        <f t="shared" si="32"/>
        <v>0.12772859240210827</v>
      </c>
      <c r="N194" s="304">
        <f t="shared" si="32"/>
        <v>9.1077820395309761E-2</v>
      </c>
      <c r="O194" s="304">
        <f t="shared" si="32"/>
        <v>0.11484890556074263</v>
      </c>
      <c r="P194" s="304">
        <f t="shared" si="32"/>
        <v>9.9734024855185247E-2</v>
      </c>
      <c r="Q194" s="304">
        <f t="shared" si="32"/>
        <v>0.10636844725306929</v>
      </c>
      <c r="R194" s="304">
        <f t="shared" si="32"/>
        <v>0.11608922429503395</v>
      </c>
      <c r="S194" s="304">
        <f t="shared" si="32"/>
        <v>0.12909966897268088</v>
      </c>
      <c r="T194" s="304">
        <f t="shared" si="32"/>
        <v>0.12210451616401548</v>
      </c>
      <c r="U194" s="304">
        <f t="shared" si="32"/>
        <v>0.12186398334737029</v>
      </c>
      <c r="V194" s="304">
        <f t="shared" si="32"/>
        <v>0.12041978610471679</v>
      </c>
      <c r="W194" s="304">
        <f t="shared" si="32"/>
        <v>0.12622243750760068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8.56414509203383E-2</v>
      </c>
      <c r="C195" s="304">
        <f t="shared" si="33"/>
        <v>8.0222041128471436E-2</v>
      </c>
      <c r="D195" s="304">
        <f t="shared" si="33"/>
        <v>3.2377639019904834E-2</v>
      </c>
      <c r="E195" s="304">
        <f t="shared" si="33"/>
        <v>7.9007006521443865E-2</v>
      </c>
      <c r="F195" s="304">
        <f t="shared" si="33"/>
        <v>8.1206378233251109E-2</v>
      </c>
      <c r="G195" s="304">
        <f t="shared" si="33"/>
        <v>8.6178655651715258E-2</v>
      </c>
      <c r="H195" s="304">
        <f t="shared" si="33"/>
        <v>8.8959844316079187E-2</v>
      </c>
      <c r="I195" s="304">
        <f t="shared" si="33"/>
        <v>8.2743353499536695E-2</v>
      </c>
      <c r="J195" s="304">
        <f t="shared" si="33"/>
        <v>0.11155930167579693</v>
      </c>
      <c r="K195" s="304">
        <f t="shared" si="33"/>
        <v>0.10926548713867101</v>
      </c>
      <c r="L195" s="304">
        <f t="shared" si="33"/>
        <v>8.2877651690723697E-2</v>
      </c>
      <c r="M195" s="304">
        <f t="shared" si="33"/>
        <v>0.10197782904975966</v>
      </c>
      <c r="N195" s="304">
        <f t="shared" si="33"/>
        <v>0.14054338494938029</v>
      </c>
      <c r="O195" s="304">
        <f t="shared" si="33"/>
        <v>0.11578546576004277</v>
      </c>
      <c r="P195" s="304">
        <f t="shared" si="33"/>
        <v>0.13278951690798718</v>
      </c>
      <c r="Q195" s="304">
        <f t="shared" si="33"/>
        <v>0.12549653715408901</v>
      </c>
      <c r="R195" s="304">
        <f t="shared" si="33"/>
        <v>0.11562925339149153</v>
      </c>
      <c r="S195" s="304">
        <f t="shared" si="33"/>
        <v>0.10221435810732417</v>
      </c>
      <c r="T195" s="304">
        <f t="shared" si="33"/>
        <v>0.10990991698936901</v>
      </c>
      <c r="U195" s="304">
        <f t="shared" si="33"/>
        <v>0.10998199045784175</v>
      </c>
      <c r="V195" s="304">
        <f t="shared" si="33"/>
        <v>0.11151283452347224</v>
      </c>
      <c r="W195" s="304">
        <f t="shared" si="33"/>
        <v>0.10567046145869612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0.44220936057531429</v>
      </c>
      <c r="C196" s="303">
        <f t="shared" si="34"/>
        <v>0.43263201404085494</v>
      </c>
      <c r="D196" s="303">
        <f t="shared" si="34"/>
        <v>0.42126558759859223</v>
      </c>
      <c r="E196" s="303">
        <f t="shared" si="34"/>
        <v>0.44211554332547037</v>
      </c>
      <c r="F196" s="303">
        <f t="shared" si="34"/>
        <v>0.44434048539256432</v>
      </c>
      <c r="G196" s="303">
        <f t="shared" si="34"/>
        <v>0.4466465512501101</v>
      </c>
      <c r="H196" s="303">
        <f t="shared" si="34"/>
        <v>0.44714078017902531</v>
      </c>
      <c r="I196" s="303">
        <f t="shared" si="34"/>
        <v>0.44755926943125557</v>
      </c>
      <c r="J196" s="303">
        <f t="shared" si="34"/>
        <v>0.44998265281678462</v>
      </c>
      <c r="K196" s="303">
        <f t="shared" si="34"/>
        <v>0.45177978306671618</v>
      </c>
      <c r="L196" s="303">
        <f t="shared" si="34"/>
        <v>0.44602910691011777</v>
      </c>
      <c r="M196" s="303">
        <f t="shared" si="34"/>
        <v>0.45351855946184788</v>
      </c>
      <c r="N196" s="303">
        <f t="shared" si="34"/>
        <v>0.45729899375386646</v>
      </c>
      <c r="O196" s="303">
        <f t="shared" si="34"/>
        <v>0.4553506479387146</v>
      </c>
      <c r="P196" s="303">
        <f t="shared" si="34"/>
        <v>0.45908051257285931</v>
      </c>
      <c r="Q196" s="303">
        <f t="shared" si="34"/>
        <v>0.45778029649037111</v>
      </c>
      <c r="R196" s="303">
        <f t="shared" si="34"/>
        <v>0.45749104242218736</v>
      </c>
      <c r="S196" s="303">
        <f t="shared" si="34"/>
        <v>0.45669251944105665</v>
      </c>
      <c r="T196" s="303">
        <f t="shared" si="34"/>
        <v>0.45807535911715158</v>
      </c>
      <c r="U196" s="303">
        <f t="shared" si="34"/>
        <v>0.45774276309990414</v>
      </c>
      <c r="V196" s="303">
        <f t="shared" si="34"/>
        <v>0.45791383338209346</v>
      </c>
      <c r="W196" s="303">
        <f t="shared" si="34"/>
        <v>0.45783540931903555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0.27312402457937324</v>
      </c>
      <c r="C197" s="304">
        <f t="shared" si="35"/>
        <v>0.27424643518015734</v>
      </c>
      <c r="D197" s="304">
        <f t="shared" si="35"/>
        <v>0.35734112212534569</v>
      </c>
      <c r="E197" s="304">
        <f t="shared" si="35"/>
        <v>0.28612885580264896</v>
      </c>
      <c r="F197" s="304">
        <f t="shared" si="35"/>
        <v>0.28401149048383906</v>
      </c>
      <c r="G197" s="304">
        <f t="shared" si="35"/>
        <v>0.27650059050380149</v>
      </c>
      <c r="H197" s="304">
        <f t="shared" si="35"/>
        <v>0.27150380760691867</v>
      </c>
      <c r="I197" s="304">
        <f t="shared" si="35"/>
        <v>0.28419576288681475</v>
      </c>
      <c r="J197" s="304">
        <f t="shared" si="35"/>
        <v>0.22972666924090326</v>
      </c>
      <c r="K197" s="304">
        <f t="shared" si="35"/>
        <v>0.23605256911762529</v>
      </c>
      <c r="L197" s="304">
        <f t="shared" si="35"/>
        <v>0.28240045008463338</v>
      </c>
      <c r="M197" s="304">
        <f t="shared" si="35"/>
        <v>0.25217965985522783</v>
      </c>
      <c r="N197" s="304">
        <f t="shared" si="35"/>
        <v>0.17981857731069506</v>
      </c>
      <c r="O197" s="304">
        <f t="shared" si="35"/>
        <v>0.22675077987139247</v>
      </c>
      <c r="P197" s="304">
        <f t="shared" si="35"/>
        <v>0.19690886739591371</v>
      </c>
      <c r="Q197" s="304">
        <f t="shared" si="35"/>
        <v>0.21000747243156037</v>
      </c>
      <c r="R197" s="304">
        <f t="shared" si="35"/>
        <v>0.22919959067125598</v>
      </c>
      <c r="S197" s="304">
        <f t="shared" si="35"/>
        <v>0.25488663107208731</v>
      </c>
      <c r="T197" s="304">
        <f t="shared" si="35"/>
        <v>0.24107582158339325</v>
      </c>
      <c r="U197" s="304">
        <f t="shared" si="35"/>
        <v>0.24060092803963098</v>
      </c>
      <c r="V197" s="304">
        <f t="shared" si="35"/>
        <v>0.23774959176036106</v>
      </c>
      <c r="W197" s="304">
        <f t="shared" si="35"/>
        <v>0.24920599811009209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0.16908533599594111</v>
      </c>
      <c r="C198" s="304">
        <f t="shared" si="36"/>
        <v>0.15838557886069768</v>
      </c>
      <c r="D198" s="304">
        <f t="shared" si="36"/>
        <v>6.3924465473246567E-2</v>
      </c>
      <c r="E198" s="304">
        <f t="shared" si="36"/>
        <v>0.15598668752282141</v>
      </c>
      <c r="F198" s="304">
        <f t="shared" si="36"/>
        <v>0.16032899490872513</v>
      </c>
      <c r="G198" s="304">
        <f t="shared" si="36"/>
        <v>0.17014596074630861</v>
      </c>
      <c r="H198" s="304">
        <f t="shared" si="36"/>
        <v>0.17563697257210667</v>
      </c>
      <c r="I198" s="304">
        <f t="shared" si="36"/>
        <v>0.1633635065444409</v>
      </c>
      <c r="J198" s="304">
        <f t="shared" si="36"/>
        <v>0.2202559835758813</v>
      </c>
      <c r="K198" s="304">
        <f t="shared" si="36"/>
        <v>0.21572721394909083</v>
      </c>
      <c r="L198" s="304">
        <f t="shared" si="36"/>
        <v>0.16362865682548439</v>
      </c>
      <c r="M198" s="304">
        <f t="shared" si="36"/>
        <v>0.20133889960661999</v>
      </c>
      <c r="N198" s="304">
        <f t="shared" si="36"/>
        <v>0.27748041644317123</v>
      </c>
      <c r="O198" s="304">
        <f t="shared" si="36"/>
        <v>0.22859986806732216</v>
      </c>
      <c r="P198" s="304">
        <f t="shared" si="36"/>
        <v>0.26217164517694558</v>
      </c>
      <c r="Q198" s="304">
        <f t="shared" si="36"/>
        <v>0.24777282405881088</v>
      </c>
      <c r="R198" s="304">
        <f t="shared" si="36"/>
        <v>0.22829145175093152</v>
      </c>
      <c r="S198" s="304">
        <f t="shared" si="36"/>
        <v>0.20180588836896934</v>
      </c>
      <c r="T198" s="304">
        <f t="shared" si="36"/>
        <v>0.21699953753375828</v>
      </c>
      <c r="U198" s="304">
        <f t="shared" si="36"/>
        <v>0.21714183506027324</v>
      </c>
      <c r="V198" s="304">
        <f t="shared" si="36"/>
        <v>0.2201642416217324</v>
      </c>
      <c r="W198" s="304">
        <f t="shared" si="36"/>
        <v>0.20862941120894327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0.30042346959065086</v>
      </c>
      <c r="C199" s="303">
        <f t="shared" si="37"/>
        <v>0.31499861863302842</v>
      </c>
      <c r="D199" s="303">
        <f t="shared" si="37"/>
        <v>0.33124636511596234</v>
      </c>
      <c r="E199" s="303">
        <f t="shared" si="37"/>
        <v>0.30037962424322895</v>
      </c>
      <c r="F199" s="303">
        <f t="shared" si="37"/>
        <v>0.29709005431754537</v>
      </c>
      <c r="G199" s="303">
        <f t="shared" si="37"/>
        <v>0.29364655086452046</v>
      </c>
      <c r="H199" s="303">
        <f t="shared" si="37"/>
        <v>0.29281661418162852</v>
      </c>
      <c r="I199" s="303">
        <f t="shared" si="37"/>
        <v>0.29225330224868085</v>
      </c>
      <c r="J199" s="303">
        <f t="shared" si="37"/>
        <v>0.28906427763687381</v>
      </c>
      <c r="K199" s="303">
        <f t="shared" si="37"/>
        <v>0.28613779633679071</v>
      </c>
      <c r="L199" s="303">
        <f t="shared" si="37"/>
        <v>0.29416751321996915</v>
      </c>
      <c r="M199" s="303">
        <f t="shared" si="37"/>
        <v>0.28284560372154605</v>
      </c>
      <c r="N199" s="303">
        <f t="shared" si="37"/>
        <v>0.27774023050954705</v>
      </c>
      <c r="O199" s="303">
        <f t="shared" si="37"/>
        <v>0.27985241861551752</v>
      </c>
      <c r="P199" s="303">
        <f t="shared" si="37"/>
        <v>0.27430819867023509</v>
      </c>
      <c r="Q199" s="303">
        <f t="shared" si="37"/>
        <v>0.27584948736278908</v>
      </c>
      <c r="R199" s="303">
        <f t="shared" si="37"/>
        <v>0.27598279817057764</v>
      </c>
      <c r="S199" s="303">
        <f t="shared" si="37"/>
        <v>0.27632131812520633</v>
      </c>
      <c r="T199" s="303">
        <f t="shared" si="37"/>
        <v>0.27386473964090285</v>
      </c>
      <c r="U199" s="303">
        <f t="shared" si="37"/>
        <v>0.27374568002682942</v>
      </c>
      <c r="V199" s="303">
        <f t="shared" si="37"/>
        <v>0.27275208642642756</v>
      </c>
      <c r="W199" s="303">
        <f t="shared" si="37"/>
        <v>0.2723146356525446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6.5746669503675109E-2</v>
      </c>
      <c r="C200" s="304">
        <f t="shared" si="38"/>
        <v>6.7073231923737736E-2</v>
      </c>
      <c r="D200" s="304">
        <f t="shared" si="38"/>
        <v>8.8607912468437425E-2</v>
      </c>
      <c r="E200" s="304">
        <f t="shared" si="38"/>
        <v>6.875771433462681E-2</v>
      </c>
      <c r="F200" s="304">
        <f t="shared" si="38"/>
        <v>6.7752378921124373E-2</v>
      </c>
      <c r="G200" s="304">
        <f t="shared" si="38"/>
        <v>6.569671224972129E-2</v>
      </c>
      <c r="H200" s="304">
        <f t="shared" si="38"/>
        <v>6.4618867445719375E-2</v>
      </c>
      <c r="I200" s="304">
        <f t="shared" si="38"/>
        <v>6.7469564615956656E-2</v>
      </c>
      <c r="J200" s="304">
        <f t="shared" si="38"/>
        <v>5.4671394239370806E-2</v>
      </c>
      <c r="K200" s="304">
        <f t="shared" si="38"/>
        <v>5.5936745508969446E-2</v>
      </c>
      <c r="L200" s="304">
        <f t="shared" si="38"/>
        <v>6.73275253099406E-2</v>
      </c>
      <c r="M200" s="304">
        <f t="shared" si="38"/>
        <v>5.9499993659511217E-2</v>
      </c>
      <c r="N200" s="304">
        <f t="shared" si="38"/>
        <v>4.2404486256829931E-2</v>
      </c>
      <c r="O200" s="304">
        <f t="shared" si="38"/>
        <v>5.3365252692645852E-2</v>
      </c>
      <c r="P200" s="304">
        <f t="shared" si="38"/>
        <v>4.6153629779555734E-2</v>
      </c>
      <c r="Q200" s="304">
        <f t="shared" si="38"/>
        <v>4.9274282127221729E-2</v>
      </c>
      <c r="R200" s="304">
        <f t="shared" si="38"/>
        <v>5.3716119541744378E-2</v>
      </c>
      <c r="S200" s="304">
        <f t="shared" si="38"/>
        <v>5.9684960968061196E-2</v>
      </c>
      <c r="T200" s="304">
        <f t="shared" si="38"/>
        <v>5.6363753384194366E-2</v>
      </c>
      <c r="U200" s="304">
        <f t="shared" si="38"/>
        <v>5.6282283814934747E-2</v>
      </c>
      <c r="V200" s="304">
        <f t="shared" si="38"/>
        <v>5.5619230750633297E-2</v>
      </c>
      <c r="W200" s="304">
        <f t="shared" si="38"/>
        <v>5.8209815051857246E-2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0.19397442056996506</v>
      </c>
      <c r="C201" s="304">
        <f t="shared" si="39"/>
        <v>0.20918857447936942</v>
      </c>
      <c r="D201" s="304">
        <f t="shared" si="39"/>
        <v>0.22678745456603844</v>
      </c>
      <c r="E201" s="304">
        <f t="shared" si="39"/>
        <v>0.19413779083710103</v>
      </c>
      <c r="F201" s="304">
        <f t="shared" si="39"/>
        <v>0.1910903819626468</v>
      </c>
      <c r="G201" s="304">
        <f t="shared" si="39"/>
        <v>0.18752305253367169</v>
      </c>
      <c r="H201" s="304">
        <f t="shared" si="39"/>
        <v>0.18639552543654497</v>
      </c>
      <c r="I201" s="304">
        <f t="shared" si="39"/>
        <v>0.18600038439505079</v>
      </c>
      <c r="J201" s="304">
        <f t="shared" si="39"/>
        <v>0.18197536586918392</v>
      </c>
      <c r="K201" s="304">
        <f t="shared" si="39"/>
        <v>0.17908075033231488</v>
      </c>
      <c r="L201" s="304">
        <f t="shared" si="39"/>
        <v>0.18782902836464624</v>
      </c>
      <c r="M201" s="304">
        <f t="shared" si="39"/>
        <v>0.17584113148162842</v>
      </c>
      <c r="N201" s="304">
        <f t="shared" si="39"/>
        <v>0.16990082266909459</v>
      </c>
      <c r="O201" s="304">
        <f t="shared" si="39"/>
        <v>0.17268673475417931</v>
      </c>
      <c r="P201" s="304">
        <f t="shared" si="39"/>
        <v>0.16670394348098333</v>
      </c>
      <c r="Q201" s="304">
        <f t="shared" si="39"/>
        <v>0.16843999749856137</v>
      </c>
      <c r="R201" s="304">
        <f t="shared" si="39"/>
        <v>0.16876339410421001</v>
      </c>
      <c r="S201" s="304">
        <f t="shared" si="39"/>
        <v>0.16938093022570933</v>
      </c>
      <c r="T201" s="304">
        <f t="shared" si="39"/>
        <v>0.16676629068373885</v>
      </c>
      <c r="U201" s="304">
        <f t="shared" si="39"/>
        <v>0.16666875261457234</v>
      </c>
      <c r="V201" s="304">
        <f t="shared" si="39"/>
        <v>0.16562754848628705</v>
      </c>
      <c r="W201" s="304">
        <f t="shared" si="39"/>
        <v>0.1653729299842927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4.0702379517010681E-2</v>
      </c>
      <c r="C202" s="305">
        <f t="shared" si="40"/>
        <v>3.8736812229921258E-2</v>
      </c>
      <c r="D202" s="305">
        <f t="shared" si="40"/>
        <v>1.5850998081486493E-2</v>
      </c>
      <c r="E202" s="305">
        <f t="shared" si="40"/>
        <v>3.7484119071501065E-2</v>
      </c>
      <c r="F202" s="305">
        <f t="shared" si="40"/>
        <v>3.8247293433774192E-2</v>
      </c>
      <c r="G202" s="305">
        <f t="shared" si="40"/>
        <v>4.0426786081127458E-2</v>
      </c>
      <c r="H202" s="305">
        <f t="shared" si="40"/>
        <v>4.1802221299364173E-2</v>
      </c>
      <c r="I202" s="305">
        <f t="shared" si="40"/>
        <v>3.8783353237673422E-2</v>
      </c>
      <c r="J202" s="305">
        <f t="shared" si="40"/>
        <v>5.2417517528319045E-2</v>
      </c>
      <c r="K202" s="305">
        <f t="shared" si="40"/>
        <v>5.1120300495506414E-2</v>
      </c>
      <c r="L202" s="305">
        <f t="shared" si="40"/>
        <v>3.9010959545382307E-2</v>
      </c>
      <c r="M202" s="305">
        <f t="shared" si="40"/>
        <v>4.7504478580406448E-2</v>
      </c>
      <c r="N202" s="305">
        <f t="shared" si="40"/>
        <v>6.5434921583622574E-2</v>
      </c>
      <c r="O202" s="305">
        <f t="shared" si="40"/>
        <v>5.3800431168692341E-2</v>
      </c>
      <c r="P202" s="305">
        <f t="shared" si="40"/>
        <v>6.1450625409695987E-2</v>
      </c>
      <c r="Q202" s="305">
        <f t="shared" si="40"/>
        <v>5.8135207737005978E-2</v>
      </c>
      <c r="R202" s="305">
        <f t="shared" si="40"/>
        <v>5.3503284524623274E-2</v>
      </c>
      <c r="S202" s="305">
        <f t="shared" si="40"/>
        <v>4.7255426931435807E-2</v>
      </c>
      <c r="T202" s="305">
        <f t="shared" si="40"/>
        <v>5.0734695572969578E-2</v>
      </c>
      <c r="U202" s="305">
        <f t="shared" si="40"/>
        <v>5.079464359732231E-2</v>
      </c>
      <c r="V202" s="305">
        <f t="shared" si="40"/>
        <v>5.1505307189507181E-2</v>
      </c>
      <c r="W202" s="305">
        <f t="shared" si="40"/>
        <v>4.8731890616394678E-2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0.99999999999999978</v>
      </c>
      <c r="D204" s="234">
        <f t="shared" si="41"/>
        <v>1</v>
      </c>
      <c r="E204" s="234">
        <f t="shared" si="41"/>
        <v>1</v>
      </c>
      <c r="F204" s="234">
        <f t="shared" si="41"/>
        <v>0.99999999999999989</v>
      </c>
      <c r="G204" s="234">
        <f t="shared" si="41"/>
        <v>0.99999999999999978</v>
      </c>
      <c r="H204" s="234">
        <f t="shared" si="41"/>
        <v>1</v>
      </c>
      <c r="I204" s="234">
        <f t="shared" si="41"/>
        <v>0.99999999999999978</v>
      </c>
      <c r="J204" s="234">
        <f t="shared" si="41"/>
        <v>0.99999999999999967</v>
      </c>
      <c r="K204" s="234">
        <f t="shared" si="41"/>
        <v>0.99999999999999978</v>
      </c>
      <c r="L204" s="234">
        <f t="shared" si="41"/>
        <v>1.0000000000000002</v>
      </c>
      <c r="M204" s="234">
        <f t="shared" si="41"/>
        <v>1</v>
      </c>
      <c r="N204" s="234">
        <f t="shared" si="41"/>
        <v>0.99999999999999989</v>
      </c>
      <c r="O204" s="234">
        <f t="shared" si="41"/>
        <v>0.99999999999999978</v>
      </c>
      <c r="P204" s="234">
        <f t="shared" si="41"/>
        <v>1</v>
      </c>
      <c r="Q204" s="234">
        <f t="shared" si="41"/>
        <v>1.0000000000000002</v>
      </c>
      <c r="R204" s="234">
        <f t="shared" si="41"/>
        <v>1.0000000000000002</v>
      </c>
      <c r="S204" s="234">
        <f t="shared" si="41"/>
        <v>1.0000000000000002</v>
      </c>
      <c r="T204" s="234">
        <f t="shared" si="41"/>
        <v>1.0000000000000002</v>
      </c>
      <c r="U204" s="234">
        <f t="shared" si="41"/>
        <v>1</v>
      </c>
      <c r="V204" s="234">
        <f t="shared" si="41"/>
        <v>0.99999999999999978</v>
      </c>
      <c r="W204" s="234">
        <f t="shared" si="41"/>
        <v>0.99999999999999967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1.8776465646041889E-3</v>
      </c>
      <c r="C205" s="301">
        <f t="shared" si="42"/>
        <v>1.8616003045550591E-3</v>
      </c>
      <c r="D205" s="301">
        <f t="shared" si="42"/>
        <v>1.9335333538252851E-3</v>
      </c>
      <c r="E205" s="301">
        <f t="shared" si="42"/>
        <v>1.8785226769639199E-3</v>
      </c>
      <c r="F205" s="301">
        <f t="shared" si="42"/>
        <v>1.8479270552267007E-3</v>
      </c>
      <c r="G205" s="301">
        <f t="shared" si="42"/>
        <v>1.8393088429806009E-3</v>
      </c>
      <c r="H205" s="301">
        <f t="shared" si="42"/>
        <v>1.8533573310285469E-3</v>
      </c>
      <c r="I205" s="301">
        <f t="shared" si="42"/>
        <v>1.8570846361710572E-3</v>
      </c>
      <c r="J205" s="301">
        <f t="shared" si="42"/>
        <v>1.8336147388276869E-3</v>
      </c>
      <c r="K205" s="301">
        <f t="shared" si="42"/>
        <v>1.835033112358032E-3</v>
      </c>
      <c r="L205" s="301">
        <f t="shared" si="42"/>
        <v>1.8671045938160901E-3</v>
      </c>
      <c r="M205" s="301">
        <f t="shared" si="42"/>
        <v>1.8469394698735072E-3</v>
      </c>
      <c r="N205" s="301">
        <f t="shared" si="42"/>
        <v>1.7948365289793568E-3</v>
      </c>
      <c r="O205" s="301">
        <f t="shared" si="42"/>
        <v>1.8203224677538761E-3</v>
      </c>
      <c r="P205" s="301">
        <f t="shared" si="42"/>
        <v>1.8002181870195859E-3</v>
      </c>
      <c r="Q205" s="301">
        <f t="shared" si="42"/>
        <v>1.808522452130402E-3</v>
      </c>
      <c r="R205" s="301">
        <f t="shared" si="42"/>
        <v>1.8116332817714167E-3</v>
      </c>
      <c r="S205" s="301">
        <f t="shared" si="42"/>
        <v>1.8394926030535538E-3</v>
      </c>
      <c r="T205" s="301">
        <f t="shared" si="42"/>
        <v>1.8287236792390671E-3</v>
      </c>
      <c r="U205" s="301">
        <f t="shared" si="42"/>
        <v>1.8289965021692203E-3</v>
      </c>
      <c r="V205" s="301">
        <f t="shared" si="42"/>
        <v>1.8287998613204367E-3</v>
      </c>
      <c r="W205" s="301">
        <f t="shared" si="42"/>
        <v>1.8338751808194261E-3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2.4322179820188546E-4</v>
      </c>
      <c r="C206" s="235">
        <f t="shared" si="43"/>
        <v>2.4114323863847395E-4</v>
      </c>
      <c r="D206" s="235">
        <f t="shared" si="43"/>
        <v>2.5046111875684306E-4</v>
      </c>
      <c r="E206" s="235">
        <f t="shared" si="43"/>
        <v>2.4333528581322702E-4</v>
      </c>
      <c r="F206" s="235">
        <f t="shared" si="43"/>
        <v>2.393720680936026E-4</v>
      </c>
      <c r="G206" s="235">
        <f t="shared" si="43"/>
        <v>2.3825570406679563E-4</v>
      </c>
      <c r="H206" s="235">
        <f t="shared" si="43"/>
        <v>2.4007548132916836E-4</v>
      </c>
      <c r="I206" s="235">
        <f t="shared" si="43"/>
        <v>2.4055829948903842E-4</v>
      </c>
      <c r="J206" s="235">
        <f t="shared" si="43"/>
        <v>2.3751811570627666E-4</v>
      </c>
      <c r="K206" s="235">
        <f t="shared" si="43"/>
        <v>2.3770184536396394E-4</v>
      </c>
      <c r="L206" s="235">
        <f t="shared" si="43"/>
        <v>2.4185623924099898E-4</v>
      </c>
      <c r="M206" s="235">
        <f t="shared" si="43"/>
        <v>2.3924414077756268E-4</v>
      </c>
      <c r="N206" s="235">
        <f t="shared" si="43"/>
        <v>2.3249496272948126E-4</v>
      </c>
      <c r="O206" s="235">
        <f t="shared" si="43"/>
        <v>2.3579629535216721E-4</v>
      </c>
      <c r="P206" s="235">
        <f t="shared" si="43"/>
        <v>2.3319207824127534E-4</v>
      </c>
      <c r="Q206" s="235">
        <f t="shared" si="43"/>
        <v>2.3426777498371509E-4</v>
      </c>
      <c r="R206" s="235">
        <f t="shared" si="43"/>
        <v>2.3567811165841961E-4</v>
      </c>
      <c r="S206" s="235">
        <f t="shared" si="43"/>
        <v>2.3827950751107734E-4</v>
      </c>
      <c r="T206" s="235">
        <f t="shared" si="43"/>
        <v>2.3688455008712215E-4</v>
      </c>
      <c r="U206" s="235">
        <f t="shared" si="43"/>
        <v>2.3691989032895118E-4</v>
      </c>
      <c r="V206" s="235">
        <f t="shared" si="43"/>
        <v>2.3689441836753804E-4</v>
      </c>
      <c r="W206" s="235">
        <f t="shared" si="43"/>
        <v>2.3755185217764037E-4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3.3980328281716266E-2</v>
      </c>
      <c r="C207" s="235">
        <f t="shared" si="44"/>
        <v>3.3689934341535013E-2</v>
      </c>
      <c r="D207" s="235">
        <f t="shared" si="44"/>
        <v>3.4991728126683497E-2</v>
      </c>
      <c r="E207" s="235">
        <f t="shared" si="44"/>
        <v>3.3996183547641473E-2</v>
      </c>
      <c r="F207" s="235">
        <f t="shared" si="44"/>
        <v>3.3442485482088287E-2</v>
      </c>
      <c r="G207" s="235">
        <f t="shared" si="44"/>
        <v>3.3286519132060266E-2</v>
      </c>
      <c r="H207" s="235">
        <f t="shared" si="44"/>
        <v>3.3540758798209343E-2</v>
      </c>
      <c r="I207" s="235">
        <f t="shared" si="44"/>
        <v>3.3608212947854023E-2</v>
      </c>
      <c r="J207" s="235">
        <f t="shared" si="44"/>
        <v>3.3183471235808761E-2</v>
      </c>
      <c r="K207" s="235">
        <f t="shared" si="44"/>
        <v>3.3209139963404147E-2</v>
      </c>
      <c r="L207" s="235">
        <f t="shared" si="44"/>
        <v>3.3789547101238174E-2</v>
      </c>
      <c r="M207" s="235">
        <f t="shared" si="44"/>
        <v>3.3424612856248932E-2</v>
      </c>
      <c r="N207" s="235">
        <f t="shared" si="44"/>
        <v>3.248169043975075E-2</v>
      </c>
      <c r="O207" s="235">
        <f t="shared" si="44"/>
        <v>3.2942917053135484E-2</v>
      </c>
      <c r="P207" s="235">
        <f t="shared" si="44"/>
        <v>3.257908390578116E-2</v>
      </c>
      <c r="Q207" s="235">
        <f t="shared" si="44"/>
        <v>3.2729368661135773E-2</v>
      </c>
      <c r="R207" s="235">
        <f t="shared" si="44"/>
        <v>3.2687757636435798E-2</v>
      </c>
      <c r="S207" s="235">
        <f t="shared" si="44"/>
        <v>3.3289844692749752E-2</v>
      </c>
      <c r="T207" s="235">
        <f t="shared" si="44"/>
        <v>3.3094956275858498E-2</v>
      </c>
      <c r="U207" s="235">
        <f t="shared" si="44"/>
        <v>3.3099893633561535E-2</v>
      </c>
      <c r="V207" s="235">
        <f t="shared" si="44"/>
        <v>3.3096334965641155E-2</v>
      </c>
      <c r="W207" s="235">
        <f t="shared" si="44"/>
        <v>3.3188184531987332E-2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6.201516104999402E-4</v>
      </c>
      <c r="C208" s="235">
        <f t="shared" si="45"/>
        <v>6.1485183033920161E-4</v>
      </c>
      <c r="D208" s="235">
        <f t="shared" si="45"/>
        <v>6.3860997374810542E-4</v>
      </c>
      <c r="E208" s="235">
        <f t="shared" si="45"/>
        <v>6.204409740580819E-4</v>
      </c>
      <c r="F208" s="235">
        <f t="shared" si="45"/>
        <v>6.10335811322845E-4</v>
      </c>
      <c r="G208" s="235">
        <f t="shared" si="45"/>
        <v>6.0748937669302672E-4</v>
      </c>
      <c r="H208" s="235">
        <f t="shared" si="45"/>
        <v>6.1212933005392928E-4</v>
      </c>
      <c r="I208" s="235">
        <f t="shared" si="45"/>
        <v>6.1336038936537075E-4</v>
      </c>
      <c r="J208" s="235">
        <f t="shared" si="45"/>
        <v>6.0560872038243501E-4</v>
      </c>
      <c r="K208" s="235">
        <f t="shared" si="45"/>
        <v>6.0607718268291004E-4</v>
      </c>
      <c r="L208" s="235">
        <f t="shared" si="45"/>
        <v>6.1666979433425508E-4</v>
      </c>
      <c r="M208" s="235">
        <f t="shared" si="45"/>
        <v>6.1000963031581528E-4</v>
      </c>
      <c r="N208" s="235">
        <f t="shared" si="45"/>
        <v>5.9280100153742622E-4</v>
      </c>
      <c r="O208" s="235">
        <f t="shared" si="45"/>
        <v>6.0121853137188284E-4</v>
      </c>
      <c r="P208" s="235">
        <f t="shared" si="45"/>
        <v>5.9457846272939019E-4</v>
      </c>
      <c r="Q208" s="235">
        <f t="shared" si="45"/>
        <v>5.973212064808353E-4</v>
      </c>
      <c r="R208" s="235">
        <f t="shared" si="45"/>
        <v>6.0091719403882219E-4</v>
      </c>
      <c r="S208" s="235">
        <f t="shared" si="45"/>
        <v>6.0755006921489705E-4</v>
      </c>
      <c r="T208" s="235">
        <f t="shared" si="45"/>
        <v>6.0399329470109885E-4</v>
      </c>
      <c r="U208" s="235">
        <f t="shared" si="45"/>
        <v>6.0408340302217775E-4</v>
      </c>
      <c r="V208" s="235">
        <f t="shared" si="45"/>
        <v>6.0401845622049379E-4</v>
      </c>
      <c r="W208" s="235">
        <f t="shared" si="45"/>
        <v>6.05694739510669E-4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4.6387031098636348E-3</v>
      </c>
      <c r="C209" s="302">
        <f t="shared" si="46"/>
        <v>4.6035524849987611E-3</v>
      </c>
      <c r="D209" s="302">
        <f t="shared" si="46"/>
        <v>4.559885620469036E-3</v>
      </c>
      <c r="E209" s="302">
        <f t="shared" si="46"/>
        <v>4.753536908253881E-3</v>
      </c>
      <c r="F209" s="302">
        <f t="shared" si="46"/>
        <v>4.8042230291810229E-3</v>
      </c>
      <c r="G209" s="302">
        <f t="shared" si="46"/>
        <v>4.8638464816406135E-3</v>
      </c>
      <c r="H209" s="302">
        <f t="shared" si="46"/>
        <v>4.9567042765257903E-3</v>
      </c>
      <c r="I209" s="302">
        <f t="shared" si="46"/>
        <v>4.7222538552373046E-3</v>
      </c>
      <c r="J209" s="302">
        <f t="shared" si="46"/>
        <v>4.8181310352045387E-3</v>
      </c>
      <c r="K209" s="302">
        <f t="shared" si="46"/>
        <v>4.9945699000502764E-3</v>
      </c>
      <c r="L209" s="302">
        <f t="shared" si="46"/>
        <v>5.182157269252646E-3</v>
      </c>
      <c r="M209" s="302">
        <f t="shared" si="46"/>
        <v>5.5477694865270887E-3</v>
      </c>
      <c r="N209" s="302">
        <f t="shared" si="46"/>
        <v>5.7840159421491608E-3</v>
      </c>
      <c r="O209" s="302">
        <f t="shared" si="46"/>
        <v>6.1937168274950744E-3</v>
      </c>
      <c r="P209" s="302">
        <f t="shared" si="46"/>
        <v>6.4616214664100814E-3</v>
      </c>
      <c r="Q209" s="302">
        <f t="shared" si="46"/>
        <v>6.800561560741678E-3</v>
      </c>
      <c r="R209" s="302">
        <f t="shared" si="46"/>
        <v>7.3315607152319934E-3</v>
      </c>
      <c r="S209" s="302">
        <f t="shared" si="46"/>
        <v>7.5959266876626085E-3</v>
      </c>
      <c r="T209" s="302">
        <f t="shared" si="46"/>
        <v>8.2117477488064666E-3</v>
      </c>
      <c r="U209" s="302">
        <f t="shared" si="46"/>
        <v>8.957784815273883E-3</v>
      </c>
      <c r="V209" s="302">
        <f t="shared" si="46"/>
        <v>9.8541784922424949E-3</v>
      </c>
      <c r="W209" s="302">
        <f t="shared" si="46"/>
        <v>1.0380190418549535E-2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0.47227826263592421</v>
      </c>
      <c r="C210" s="303">
        <f t="shared" si="47"/>
        <v>0.46591160714626606</v>
      </c>
      <c r="D210" s="303">
        <f t="shared" si="47"/>
        <v>0.45966739832151271</v>
      </c>
      <c r="E210" s="303">
        <f t="shared" si="47"/>
        <v>0.47160041239315476</v>
      </c>
      <c r="F210" s="303">
        <f t="shared" si="47"/>
        <v>0.47373890297675353</v>
      </c>
      <c r="G210" s="303">
        <f t="shared" si="47"/>
        <v>0.47532005836716557</v>
      </c>
      <c r="H210" s="303">
        <f t="shared" si="47"/>
        <v>0.47510881162611479</v>
      </c>
      <c r="I210" s="303">
        <f t="shared" si="47"/>
        <v>0.47559589653588785</v>
      </c>
      <c r="J210" s="303">
        <f t="shared" si="47"/>
        <v>0.47663591521764043</v>
      </c>
      <c r="K210" s="303">
        <f t="shared" si="47"/>
        <v>0.47740967539159407</v>
      </c>
      <c r="L210" s="303">
        <f t="shared" si="47"/>
        <v>0.47437663073043929</v>
      </c>
      <c r="M210" s="303">
        <f t="shared" si="47"/>
        <v>0.47873980498177549</v>
      </c>
      <c r="N210" s="303">
        <f t="shared" si="47"/>
        <v>0.48062898263941012</v>
      </c>
      <c r="O210" s="303">
        <f t="shared" si="47"/>
        <v>0.47984985529478086</v>
      </c>
      <c r="P210" s="303">
        <f t="shared" si="47"/>
        <v>0.48184433080001299</v>
      </c>
      <c r="Q210" s="303">
        <f t="shared" si="47"/>
        <v>0.48106077545394732</v>
      </c>
      <c r="R210" s="303">
        <f t="shared" si="47"/>
        <v>0.48087340059623918</v>
      </c>
      <c r="S210" s="303">
        <f t="shared" si="47"/>
        <v>0.48022547280002287</v>
      </c>
      <c r="T210" s="303">
        <f t="shared" si="47"/>
        <v>0.48092250363466188</v>
      </c>
      <c r="U210" s="303">
        <f t="shared" si="47"/>
        <v>0.48048203276416407</v>
      </c>
      <c r="V210" s="303">
        <f t="shared" si="47"/>
        <v>0.48041702688538329</v>
      </c>
      <c r="W210" s="303">
        <f t="shared" si="47"/>
        <v>0.48024180233543756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0.31302583425813002</v>
      </c>
      <c r="C211" s="304">
        <f t="shared" si="48"/>
        <v>0.30898629266079103</v>
      </c>
      <c r="D211" s="304">
        <f t="shared" si="48"/>
        <v>0.3987552972743662</v>
      </c>
      <c r="E211" s="304">
        <f t="shared" si="48"/>
        <v>0.321845222574214</v>
      </c>
      <c r="F211" s="304">
        <f t="shared" si="48"/>
        <v>0.30455456078557802</v>
      </c>
      <c r="G211" s="304">
        <f t="shared" si="48"/>
        <v>0.29425118463128475</v>
      </c>
      <c r="H211" s="304">
        <f t="shared" si="48"/>
        <v>0.29818180656647908</v>
      </c>
      <c r="I211" s="304">
        <f t="shared" si="48"/>
        <v>0.30789030741077361</v>
      </c>
      <c r="J211" s="304">
        <f t="shared" si="48"/>
        <v>0.26183787258634406</v>
      </c>
      <c r="K211" s="304">
        <f t="shared" si="48"/>
        <v>0.26534924606387161</v>
      </c>
      <c r="L211" s="304">
        <f t="shared" si="48"/>
        <v>0.31255117348272238</v>
      </c>
      <c r="M211" s="304">
        <f t="shared" si="48"/>
        <v>0.28062504320926762</v>
      </c>
      <c r="N211" s="304">
        <f t="shared" si="48"/>
        <v>0.20839646165768866</v>
      </c>
      <c r="O211" s="304">
        <f t="shared" si="48"/>
        <v>0.25018714263803848</v>
      </c>
      <c r="P211" s="304">
        <f t="shared" si="48"/>
        <v>0.22004944394685119</v>
      </c>
      <c r="Q211" s="304">
        <f t="shared" si="48"/>
        <v>0.23295965209833092</v>
      </c>
      <c r="R211" s="304">
        <f t="shared" si="48"/>
        <v>0.25026294783357439</v>
      </c>
      <c r="S211" s="304">
        <f t="shared" si="48"/>
        <v>0.2772978602191753</v>
      </c>
      <c r="T211" s="304">
        <f t="shared" si="48"/>
        <v>0.26271706911805792</v>
      </c>
      <c r="U211" s="304">
        <f t="shared" si="48"/>
        <v>0.26306500944922795</v>
      </c>
      <c r="V211" s="304">
        <f t="shared" si="48"/>
        <v>0.26159962769500761</v>
      </c>
      <c r="W211" s="304">
        <f t="shared" si="48"/>
        <v>0.2713813879792919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0.15925242837779399</v>
      </c>
      <c r="C212" s="304">
        <f t="shared" si="49"/>
        <v>0.15692531448547511</v>
      </c>
      <c r="D212" s="304">
        <f t="shared" si="49"/>
        <v>6.091210104714645E-2</v>
      </c>
      <c r="E212" s="304">
        <f t="shared" si="49"/>
        <v>0.14975518981894059</v>
      </c>
      <c r="F212" s="304">
        <f t="shared" si="49"/>
        <v>0.16918434219117554</v>
      </c>
      <c r="G212" s="304">
        <f t="shared" si="49"/>
        <v>0.18106887373588096</v>
      </c>
      <c r="H212" s="304">
        <f t="shared" si="49"/>
        <v>0.17692700505963563</v>
      </c>
      <c r="I212" s="304">
        <f t="shared" si="49"/>
        <v>0.1677055891251143</v>
      </c>
      <c r="J212" s="304">
        <f t="shared" si="49"/>
        <v>0.2147980426312964</v>
      </c>
      <c r="K212" s="304">
        <f t="shared" si="49"/>
        <v>0.21206042932772248</v>
      </c>
      <c r="L212" s="304">
        <f t="shared" si="49"/>
        <v>0.16182545724771691</v>
      </c>
      <c r="M212" s="304">
        <f t="shared" si="49"/>
        <v>0.19811476177250786</v>
      </c>
      <c r="N212" s="304">
        <f t="shared" si="49"/>
        <v>0.27223252098172146</v>
      </c>
      <c r="O212" s="304">
        <f t="shared" si="49"/>
        <v>0.22966271265674262</v>
      </c>
      <c r="P212" s="304">
        <f t="shared" si="49"/>
        <v>0.26179488685316182</v>
      </c>
      <c r="Q212" s="304">
        <f t="shared" si="49"/>
        <v>0.24810112335561638</v>
      </c>
      <c r="R212" s="304">
        <f t="shared" si="49"/>
        <v>0.23061045276266481</v>
      </c>
      <c r="S212" s="304">
        <f t="shared" si="49"/>
        <v>0.20292761258084743</v>
      </c>
      <c r="T212" s="304">
        <f t="shared" si="49"/>
        <v>0.21820543451660387</v>
      </c>
      <c r="U212" s="304">
        <f t="shared" si="49"/>
        <v>0.21741702331493612</v>
      </c>
      <c r="V212" s="304">
        <f t="shared" si="49"/>
        <v>0.21881739919037588</v>
      </c>
      <c r="W212" s="304">
        <f t="shared" si="49"/>
        <v>0.20886041435614569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0.3229335330125217</v>
      </c>
      <c r="C213" s="303">
        <f t="shared" si="50"/>
        <v>0.31919418458684395</v>
      </c>
      <c r="D213" s="303">
        <f t="shared" si="50"/>
        <v>0.31281650839800584</v>
      </c>
      <c r="E213" s="303">
        <f t="shared" si="50"/>
        <v>0.32321186148203418</v>
      </c>
      <c r="F213" s="303">
        <f t="shared" si="50"/>
        <v>0.32382715983545046</v>
      </c>
      <c r="G213" s="303">
        <f t="shared" si="50"/>
        <v>0.32474804378819427</v>
      </c>
      <c r="H213" s="303">
        <f t="shared" si="50"/>
        <v>0.32520666654103647</v>
      </c>
      <c r="I213" s="303">
        <f t="shared" si="50"/>
        <v>0.3252304838752238</v>
      </c>
      <c r="J213" s="303">
        <f t="shared" si="50"/>
        <v>0.32688077449819741</v>
      </c>
      <c r="K213" s="303">
        <f t="shared" si="50"/>
        <v>0.32775363355151427</v>
      </c>
      <c r="L213" s="303">
        <f t="shared" si="50"/>
        <v>0.32457167622529304</v>
      </c>
      <c r="M213" s="303">
        <f t="shared" si="50"/>
        <v>0.32798920211571342</v>
      </c>
      <c r="N213" s="303">
        <f t="shared" si="50"/>
        <v>0.33035893160404273</v>
      </c>
      <c r="O213" s="303">
        <f t="shared" si="50"/>
        <v>0.32877706786051686</v>
      </c>
      <c r="P213" s="303">
        <f t="shared" si="50"/>
        <v>0.33063851077452217</v>
      </c>
      <c r="Q213" s="303">
        <f t="shared" si="50"/>
        <v>0.32988736990459289</v>
      </c>
      <c r="R213" s="303">
        <f t="shared" si="50"/>
        <v>0.32941694198981308</v>
      </c>
      <c r="S213" s="303">
        <f t="shared" si="50"/>
        <v>0.32893826688086186</v>
      </c>
      <c r="T213" s="303">
        <f t="shared" si="50"/>
        <v>0.32951199906557888</v>
      </c>
      <c r="U213" s="303">
        <f t="shared" si="50"/>
        <v>0.32928572100028886</v>
      </c>
      <c r="V213" s="303">
        <f t="shared" si="50"/>
        <v>0.32918598911716396</v>
      </c>
      <c r="W213" s="303">
        <f t="shared" si="50"/>
        <v>0.3289732896910284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0.19945508637190865</v>
      </c>
      <c r="C214" s="304">
        <f t="shared" si="51"/>
        <v>0.20233793249732221</v>
      </c>
      <c r="D214" s="304">
        <f t="shared" si="51"/>
        <v>0.26534852459106861</v>
      </c>
      <c r="E214" s="304">
        <f t="shared" si="51"/>
        <v>0.20917663154769006</v>
      </c>
      <c r="F214" s="304">
        <f t="shared" si="51"/>
        <v>0.2069823420271075</v>
      </c>
      <c r="G214" s="304">
        <f t="shared" si="51"/>
        <v>0.20103821605936553</v>
      </c>
      <c r="H214" s="304">
        <f t="shared" si="51"/>
        <v>0.19746543401765684</v>
      </c>
      <c r="I214" s="304">
        <f t="shared" si="51"/>
        <v>0.2065181793607429</v>
      </c>
      <c r="J214" s="304">
        <f t="shared" si="51"/>
        <v>0.16688028103815081</v>
      </c>
      <c r="K214" s="304">
        <f t="shared" si="51"/>
        <v>0.17124955595024172</v>
      </c>
      <c r="L214" s="304">
        <f t="shared" si="51"/>
        <v>0.20550046181003492</v>
      </c>
      <c r="M214" s="304">
        <f t="shared" si="51"/>
        <v>0.18237887667458591</v>
      </c>
      <c r="N214" s="304">
        <f t="shared" si="51"/>
        <v>0.129903354029451</v>
      </c>
      <c r="O214" s="304">
        <f t="shared" si="51"/>
        <v>0.16372098486886447</v>
      </c>
      <c r="P214" s="304">
        <f t="shared" si="51"/>
        <v>0.14181750889229924</v>
      </c>
      <c r="Q214" s="304">
        <f t="shared" si="51"/>
        <v>0.15133637963864599</v>
      </c>
      <c r="R214" s="304">
        <f t="shared" si="51"/>
        <v>0.16503542422272427</v>
      </c>
      <c r="S214" s="304">
        <f t="shared" si="51"/>
        <v>0.18358515435848985</v>
      </c>
      <c r="T214" s="304">
        <f t="shared" si="51"/>
        <v>0.17341551846277078</v>
      </c>
      <c r="U214" s="304">
        <f t="shared" si="51"/>
        <v>0.17308072666476434</v>
      </c>
      <c r="V214" s="304">
        <f t="shared" si="51"/>
        <v>0.17091388995128104</v>
      </c>
      <c r="W214" s="304">
        <f t="shared" si="51"/>
        <v>0.17906460562093665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0.12347844664061307</v>
      </c>
      <c r="C215" s="304">
        <f t="shared" si="52"/>
        <v>0.11685625208952179</v>
      </c>
      <c r="D215" s="304">
        <f t="shared" si="52"/>
        <v>4.7467983806937251E-2</v>
      </c>
      <c r="E215" s="304">
        <f t="shared" si="52"/>
        <v>0.1140352299343441</v>
      </c>
      <c r="F215" s="304">
        <f t="shared" si="52"/>
        <v>0.11684481780834301</v>
      </c>
      <c r="G215" s="304">
        <f t="shared" si="52"/>
        <v>0.12370982772882876</v>
      </c>
      <c r="H215" s="304">
        <f t="shared" si="52"/>
        <v>0.12774123252337968</v>
      </c>
      <c r="I215" s="304">
        <f t="shared" si="52"/>
        <v>0.11871230451448084</v>
      </c>
      <c r="J215" s="304">
        <f t="shared" si="52"/>
        <v>0.16000049346004658</v>
      </c>
      <c r="K215" s="304">
        <f t="shared" si="52"/>
        <v>0.15650407760127255</v>
      </c>
      <c r="L215" s="304">
        <f t="shared" si="52"/>
        <v>0.11907121441525807</v>
      </c>
      <c r="M215" s="304">
        <f t="shared" si="52"/>
        <v>0.14561032544112748</v>
      </c>
      <c r="N215" s="304">
        <f t="shared" si="52"/>
        <v>0.2004555775745917</v>
      </c>
      <c r="O215" s="304">
        <f t="shared" si="52"/>
        <v>0.16505608299165245</v>
      </c>
      <c r="P215" s="304">
        <f t="shared" si="52"/>
        <v>0.18882100188222292</v>
      </c>
      <c r="Q215" s="304">
        <f t="shared" si="52"/>
        <v>0.17855099026594687</v>
      </c>
      <c r="R215" s="304">
        <f t="shared" si="52"/>
        <v>0.16438151776708881</v>
      </c>
      <c r="S215" s="304">
        <f t="shared" si="52"/>
        <v>0.14535311252237201</v>
      </c>
      <c r="T215" s="304">
        <f t="shared" si="52"/>
        <v>0.15609648060280815</v>
      </c>
      <c r="U215" s="304">
        <f t="shared" si="52"/>
        <v>0.15620499433552448</v>
      </c>
      <c r="V215" s="304">
        <f t="shared" si="52"/>
        <v>0.15827209916588289</v>
      </c>
      <c r="W215" s="304">
        <f t="shared" si="52"/>
        <v>0.1499086840700917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0.16342815298666816</v>
      </c>
      <c r="C216" s="303">
        <f t="shared" si="53"/>
        <v>0.17388312606682335</v>
      </c>
      <c r="D216" s="303">
        <f t="shared" si="53"/>
        <v>0.18514187508699864</v>
      </c>
      <c r="E216" s="303">
        <f t="shared" si="53"/>
        <v>0.16369570673208061</v>
      </c>
      <c r="F216" s="303">
        <f t="shared" si="53"/>
        <v>0.16148959374188343</v>
      </c>
      <c r="G216" s="303">
        <f t="shared" si="53"/>
        <v>0.15909647830719853</v>
      </c>
      <c r="H216" s="303">
        <f t="shared" si="53"/>
        <v>0.1584814966157021</v>
      </c>
      <c r="I216" s="303">
        <f t="shared" si="53"/>
        <v>0.15813214946077148</v>
      </c>
      <c r="J216" s="303">
        <f t="shared" si="53"/>
        <v>0.15580496643823222</v>
      </c>
      <c r="K216" s="303">
        <f t="shared" si="53"/>
        <v>0.15395416905303219</v>
      </c>
      <c r="L216" s="303">
        <f t="shared" si="53"/>
        <v>0.15935435804638581</v>
      </c>
      <c r="M216" s="303">
        <f t="shared" si="53"/>
        <v>0.15160241731876808</v>
      </c>
      <c r="N216" s="303">
        <f t="shared" si="53"/>
        <v>0.148126246881401</v>
      </c>
      <c r="O216" s="303">
        <f t="shared" si="53"/>
        <v>0.14957910566959359</v>
      </c>
      <c r="P216" s="303">
        <f t="shared" si="53"/>
        <v>0.14584846432528326</v>
      </c>
      <c r="Q216" s="303">
        <f t="shared" si="53"/>
        <v>0.14688181298598751</v>
      </c>
      <c r="R216" s="303">
        <f t="shared" si="53"/>
        <v>0.14704211047481142</v>
      </c>
      <c r="S216" s="303">
        <f t="shared" si="53"/>
        <v>0.14726516675892354</v>
      </c>
      <c r="T216" s="303">
        <f t="shared" si="53"/>
        <v>0.14558919175106699</v>
      </c>
      <c r="U216" s="303">
        <f t="shared" si="53"/>
        <v>0.14550456799119135</v>
      </c>
      <c r="V216" s="303">
        <f t="shared" si="53"/>
        <v>0.14477675780366037</v>
      </c>
      <c r="W216" s="303">
        <f t="shared" si="53"/>
        <v>0.14453941125048936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2.596696440203786E-2</v>
      </c>
      <c r="C217" s="304">
        <f t="shared" si="54"/>
        <v>2.6342280790688826E-2</v>
      </c>
      <c r="D217" s="304">
        <f t="shared" si="54"/>
        <v>3.4545600302926048E-2</v>
      </c>
      <c r="E217" s="304">
        <f t="shared" si="54"/>
        <v>2.7232607821336862E-2</v>
      </c>
      <c r="F217" s="304">
        <f t="shared" si="54"/>
        <v>2.6946934295004794E-2</v>
      </c>
      <c r="G217" s="304">
        <f t="shared" si="54"/>
        <v>2.6173071315557989E-2</v>
      </c>
      <c r="H217" s="304">
        <f t="shared" si="54"/>
        <v>2.5707932492673821E-2</v>
      </c>
      <c r="I217" s="304">
        <f t="shared" si="54"/>
        <v>2.6886505174577295E-2</v>
      </c>
      <c r="J217" s="304">
        <f t="shared" si="54"/>
        <v>2.1726065732109865E-2</v>
      </c>
      <c r="K217" s="304">
        <f t="shared" si="54"/>
        <v>2.2294899589239116E-2</v>
      </c>
      <c r="L217" s="304">
        <f t="shared" si="54"/>
        <v>2.6754009002675775E-2</v>
      </c>
      <c r="M217" s="304">
        <f t="shared" si="54"/>
        <v>2.3743820648735404E-2</v>
      </c>
      <c r="N217" s="304">
        <f t="shared" si="54"/>
        <v>1.6912056900360694E-2</v>
      </c>
      <c r="O217" s="304">
        <f t="shared" si="54"/>
        <v>2.1314758441553307E-2</v>
      </c>
      <c r="P217" s="304">
        <f t="shared" si="54"/>
        <v>1.8463155149252081E-2</v>
      </c>
      <c r="Q217" s="304">
        <f t="shared" si="54"/>
        <v>1.9702412479381502E-2</v>
      </c>
      <c r="R217" s="304">
        <f t="shared" si="54"/>
        <v>2.1485884686219092E-2</v>
      </c>
      <c r="S217" s="304">
        <f t="shared" si="54"/>
        <v>2.3900865376180962E-2</v>
      </c>
      <c r="T217" s="304">
        <f t="shared" si="54"/>
        <v>2.2576885235642333E-2</v>
      </c>
      <c r="U217" s="304">
        <f t="shared" si="54"/>
        <v>2.253329884805471E-2</v>
      </c>
      <c r="V217" s="304">
        <f t="shared" si="54"/>
        <v>2.2251199389838161E-2</v>
      </c>
      <c r="W217" s="304">
        <f t="shared" si="54"/>
        <v>2.3312337250471271E-2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0.12138558737204916</v>
      </c>
      <c r="C218" s="304">
        <f t="shared" si="55"/>
        <v>0.13232738447470796</v>
      </c>
      <c r="D218" s="304">
        <f t="shared" si="55"/>
        <v>0.14441644017482672</v>
      </c>
      <c r="E218" s="304">
        <f t="shared" si="55"/>
        <v>0.12161690566420053</v>
      </c>
      <c r="F218" s="304">
        <f t="shared" si="55"/>
        <v>0.11933068726917051</v>
      </c>
      <c r="G218" s="304">
        <f t="shared" si="55"/>
        <v>0.11681768238341032</v>
      </c>
      <c r="H218" s="304">
        <f t="shared" si="55"/>
        <v>0.11614299281023664</v>
      </c>
      <c r="I218" s="304">
        <f t="shared" si="55"/>
        <v>0.11579054488770846</v>
      </c>
      <c r="J218" s="304">
        <f t="shared" si="55"/>
        <v>0.11324851130086788</v>
      </c>
      <c r="K218" s="304">
        <f t="shared" si="55"/>
        <v>0.11128407680378587</v>
      </c>
      <c r="L218" s="304">
        <f t="shared" si="55"/>
        <v>0.1170985233331179</v>
      </c>
      <c r="M218" s="304">
        <f t="shared" si="55"/>
        <v>0.10890165650833303</v>
      </c>
      <c r="N218" s="304">
        <f t="shared" si="55"/>
        <v>0.10511697209729287</v>
      </c>
      <c r="O218" s="304">
        <f t="shared" si="55"/>
        <v>0.10677577298635731</v>
      </c>
      <c r="P218" s="304">
        <f t="shared" si="55"/>
        <v>0.10280279125974019</v>
      </c>
      <c r="Q218" s="304">
        <f t="shared" si="55"/>
        <v>0.10393393059896343</v>
      </c>
      <c r="R218" s="304">
        <f t="shared" si="55"/>
        <v>0.10415547287797552</v>
      </c>
      <c r="S218" s="304">
        <f t="shared" si="55"/>
        <v>0.10444084765062746</v>
      </c>
      <c r="T218" s="304">
        <f t="shared" si="55"/>
        <v>0.1026901787179989</v>
      </c>
      <c r="U218" s="304">
        <f t="shared" si="55"/>
        <v>0.10263501399360457</v>
      </c>
      <c r="V218" s="304">
        <f t="shared" si="55"/>
        <v>0.10192018785328924</v>
      </c>
      <c r="W218" s="304">
        <f t="shared" si="55"/>
        <v>0.10171053253891921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1.6075601212581142E-2</v>
      </c>
      <c r="C219" s="305">
        <f t="shared" si="56"/>
        <v>1.5213460801426533E-2</v>
      </c>
      <c r="D219" s="305">
        <f t="shared" si="56"/>
        <v>6.1798346092458902E-3</v>
      </c>
      <c r="E219" s="305">
        <f t="shared" si="56"/>
        <v>1.4846193246543182E-2</v>
      </c>
      <c r="F219" s="305">
        <f t="shared" si="56"/>
        <v>1.5211972177708116E-2</v>
      </c>
      <c r="G219" s="305">
        <f t="shared" si="56"/>
        <v>1.6105724608230228E-2</v>
      </c>
      <c r="H219" s="305">
        <f t="shared" si="56"/>
        <v>1.663057131279164E-2</v>
      </c>
      <c r="I219" s="305">
        <f t="shared" si="56"/>
        <v>1.5455099398485722E-2</v>
      </c>
      <c r="J219" s="305">
        <f t="shared" si="56"/>
        <v>2.0830389405254474E-2</v>
      </c>
      <c r="K219" s="305">
        <f t="shared" si="56"/>
        <v>2.0375192660007209E-2</v>
      </c>
      <c r="L219" s="305">
        <f t="shared" si="56"/>
        <v>1.5501825710592118E-2</v>
      </c>
      <c r="M219" s="305">
        <f t="shared" si="56"/>
        <v>1.8956940161699652E-2</v>
      </c>
      <c r="N219" s="305">
        <f t="shared" si="56"/>
        <v>2.6097217883747439E-2</v>
      </c>
      <c r="O219" s="305">
        <f t="shared" si="56"/>
        <v>2.1488574241682962E-2</v>
      </c>
      <c r="P219" s="305">
        <f t="shared" si="56"/>
        <v>2.4582517916290979E-2</v>
      </c>
      <c r="Q219" s="305">
        <f t="shared" si="56"/>
        <v>2.3245469907642573E-2</v>
      </c>
      <c r="R219" s="305">
        <f t="shared" si="56"/>
        <v>2.1400752910616803E-2</v>
      </c>
      <c r="S219" s="305">
        <f t="shared" si="56"/>
        <v>1.8923453732115125E-2</v>
      </c>
      <c r="T219" s="305">
        <f t="shared" si="56"/>
        <v>2.0322127797425735E-2</v>
      </c>
      <c r="U219" s="305">
        <f t="shared" si="56"/>
        <v>2.0336255149532072E-2</v>
      </c>
      <c r="V219" s="305">
        <f t="shared" si="56"/>
        <v>2.0605370560532976E-2</v>
      </c>
      <c r="W219" s="305">
        <f t="shared" si="56"/>
        <v>1.9516541461098876E-2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0.37582565072063873</v>
      </c>
      <c r="C243" s="306">
        <f>IF(C$72=0,0,C$72/NFM_fec!C$72)</f>
        <v>0.37682832133590188</v>
      </c>
      <c r="D243" s="306">
        <f>IF(D$72=0,0,D$72/NFM_fec!D$72)</f>
        <v>0.36522231663287807</v>
      </c>
      <c r="E243" s="306">
        <f>IF(E$72=0,0,E$72/NFM_fec!E$72)</f>
        <v>0.37463490219023227</v>
      </c>
      <c r="F243" s="306">
        <f>IF(F$72=0,0,F$72/NFM_fec!F$72)</f>
        <v>0.37611939820816576</v>
      </c>
      <c r="G243" s="306">
        <f>IF(G$72=0,0,G$72/NFM_fec!G$72)</f>
        <v>0.37726756875626105</v>
      </c>
      <c r="H243" s="306">
        <f>IF(H$72=0,0,H$72/NFM_fec!H$72)</f>
        <v>0.37715186750575447</v>
      </c>
      <c r="I243" s="306">
        <f>IF(I$72=0,0,I$72/NFM_fec!I$72)</f>
        <v>0.37555162188673985</v>
      </c>
      <c r="J243" s="306">
        <f>IF(J$72=0,0,J$72/NFM_fec!J$72)</f>
        <v>0.38258655627807769</v>
      </c>
      <c r="K243" s="306">
        <f>IF(K$72=0,0,K$72/NFM_fec!K$72)</f>
        <v>0.38171841838395049</v>
      </c>
      <c r="L243" s="306">
        <f>IF(L$72=0,0,L$72/NFM_fec!L$72)</f>
        <v>0.37539452167727566</v>
      </c>
      <c r="M243" s="306">
        <f>IF(M$72=0,0,M$72/NFM_fec!M$72)</f>
        <v>0.37917862863585294</v>
      </c>
      <c r="N243" s="306">
        <f>IF(N$72=0,0,N$72/NFM_fec!N$72)</f>
        <v>0.38974895964097123</v>
      </c>
      <c r="O243" s="306">
        <f>IF(O$72=0,0,O$72/NFM_fec!O$72)</f>
        <v>0.39705738655814371</v>
      </c>
      <c r="P243" s="306">
        <f>IF(P$72=0,0,P$72/NFM_fec!P$72)</f>
        <v>0.40141155098467796</v>
      </c>
      <c r="Q243" s="306">
        <f>IF(Q$72=0,0,Q$72/NFM_fec!Q$72)</f>
        <v>0.39953241928837219</v>
      </c>
      <c r="R243" s="306">
        <f>IF(R$72=0,0,R$72/NFM_fec!R$72)</f>
        <v>0.42235695165313264</v>
      </c>
      <c r="S243" s="306">
        <f>IF(S$72=0,0,S$72/NFM_fec!S$72)</f>
        <v>0.41831344020153099</v>
      </c>
      <c r="T243" s="306">
        <f>IF(T$72=0,0,T$72/NFM_fec!T$72)</f>
        <v>0.4205439523215555</v>
      </c>
      <c r="U243" s="306">
        <f>IF(U$72=0,0,U$72/NFM_fec!U$72)</f>
        <v>0.42068749989352178</v>
      </c>
      <c r="V243" s="306">
        <f>IF(V$72=0,0,V$72/NFM_fec!V$72)</f>
        <v>0.43457271102280187</v>
      </c>
      <c r="W243" s="306">
        <f>IF(W$72=0,0,W$72/NFM_fec!W$72)</f>
        <v>0.43298343496595265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0.34303217747099812</v>
      </c>
      <c r="C244" s="307">
        <f>IF(C$73=0,0,C$73/NFM_fec!C$73)</f>
        <v>0.34303217747099818</v>
      </c>
      <c r="D244" s="307">
        <f>IF(D$73=0,0,D$73/NFM_fec!D$73)</f>
        <v>0.34303217747099807</v>
      </c>
      <c r="E244" s="307">
        <f>IF(E$73=0,0,E$73/NFM_fec!E$73)</f>
        <v>0.34303217747099807</v>
      </c>
      <c r="F244" s="307">
        <f>IF(F$73=0,0,F$73/NFM_fec!F$73)</f>
        <v>0.34303217747099818</v>
      </c>
      <c r="G244" s="307">
        <f>IF(G$73=0,0,G$73/NFM_fec!G$73)</f>
        <v>0.34303217747099823</v>
      </c>
      <c r="H244" s="307">
        <f>IF(H$73=0,0,H$73/NFM_fec!H$73)</f>
        <v>0.34303217747099818</v>
      </c>
      <c r="I244" s="307">
        <f>IF(I$73=0,0,I$73/NFM_fec!I$73)</f>
        <v>0.34303217747099801</v>
      </c>
      <c r="J244" s="307">
        <f>IF(J$73=0,0,J$73/NFM_fec!J$73)</f>
        <v>0.34303217747099812</v>
      </c>
      <c r="K244" s="307">
        <f>IF(K$73=0,0,K$73/NFM_fec!K$73)</f>
        <v>0.34303217747099796</v>
      </c>
      <c r="L244" s="307">
        <f>IF(L$73=0,0,L$73/NFM_fec!L$73)</f>
        <v>0.34303217747099807</v>
      </c>
      <c r="M244" s="307">
        <f>IF(M$73=0,0,M$73/NFM_fec!M$73)</f>
        <v>0.34303217747099801</v>
      </c>
      <c r="N244" s="307">
        <f>IF(N$73=0,0,N$73/NFM_fec!N$73)</f>
        <v>0.34303217747099818</v>
      </c>
      <c r="O244" s="307">
        <f>IF(O$73=0,0,O$73/NFM_fec!O$73)</f>
        <v>0.35530102089936816</v>
      </c>
      <c r="P244" s="307">
        <f>IF(P$73=0,0,P$73/NFM_fec!P$73)</f>
        <v>0.35530102089936821</v>
      </c>
      <c r="Q244" s="307">
        <f>IF(Q$73=0,0,Q$73/NFM_fec!Q$73)</f>
        <v>0.35530102089936832</v>
      </c>
      <c r="R244" s="307">
        <f>IF(R$73=0,0,R$73/NFM_fec!R$73)</f>
        <v>0.37477091880943159</v>
      </c>
      <c r="S244" s="307">
        <f>IF(S$73=0,0,S$73/NFM_fec!S$73)</f>
        <v>0.37837572704313488</v>
      </c>
      <c r="T244" s="307">
        <f>IF(T$73=0,0,T$73/NFM_fec!T$73)</f>
        <v>0.37837572704313499</v>
      </c>
      <c r="U244" s="307">
        <f>IF(U$73=0,0,U$73/NFM_fec!U$73)</f>
        <v>0.37837572704313488</v>
      </c>
      <c r="V244" s="307">
        <f>IF(V$73=0,0,V$73/NFM_fec!V$73)</f>
        <v>0.39050017665500025</v>
      </c>
      <c r="W244" s="307">
        <f>IF(W$73=0,0,W$73/NFM_fec!W$73)</f>
        <v>0.3905001766550002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8.9032196444653766E-2</v>
      </c>
      <c r="C245" s="308">
        <f>IF(C$74=0,0,C$74/NFM_fec!C$74)</f>
        <v>8.9032196444653766E-2</v>
      </c>
      <c r="D245" s="308">
        <f>IF(D$74=0,0,D$74/NFM_fec!D$74)</f>
        <v>8.903219644465378E-2</v>
      </c>
      <c r="E245" s="308">
        <f>IF(E$74=0,0,E$74/NFM_fec!E$74)</f>
        <v>8.9032196444653766E-2</v>
      </c>
      <c r="F245" s="308">
        <f>IF(F$74=0,0,F$74/NFM_fec!F$74)</f>
        <v>8.9032196444653738E-2</v>
      </c>
      <c r="G245" s="308">
        <f>IF(G$74=0,0,G$74/NFM_fec!G$74)</f>
        <v>8.9032196444653766E-2</v>
      </c>
      <c r="H245" s="308">
        <f>IF(H$74=0,0,H$74/NFM_fec!H$74)</f>
        <v>8.9032196444653711E-2</v>
      </c>
      <c r="I245" s="308">
        <f>IF(I$74=0,0,I$74/NFM_fec!I$74)</f>
        <v>8.9032196444653766E-2</v>
      </c>
      <c r="J245" s="308">
        <f>IF(J$74=0,0,J$74/NFM_fec!J$74)</f>
        <v>8.9032196444653766E-2</v>
      </c>
      <c r="K245" s="308">
        <f>IF(K$74=0,0,K$74/NFM_fec!K$74)</f>
        <v>8.9032196444653738E-2</v>
      </c>
      <c r="L245" s="308">
        <f>IF(L$74=0,0,L$74/NFM_fec!L$74)</f>
        <v>8.9032196444653766E-2</v>
      </c>
      <c r="M245" s="308">
        <f>IF(M$74=0,0,M$74/NFM_fec!M$74)</f>
        <v>8.9032196444653766E-2</v>
      </c>
      <c r="N245" s="308">
        <f>IF(N$74=0,0,N$74/NFM_fec!N$74)</f>
        <v>8.9032196444653766E-2</v>
      </c>
      <c r="O245" s="308">
        <f>IF(O$74=0,0,O$74/NFM_fec!O$74)</f>
        <v>9.2216510191301337E-2</v>
      </c>
      <c r="P245" s="308">
        <f>IF(P$74=0,0,P$74/NFM_fec!P$74)</f>
        <v>9.2216510191301351E-2</v>
      </c>
      <c r="Q245" s="308">
        <f>IF(Q$74=0,0,Q$74/NFM_fec!Q$74)</f>
        <v>9.2216510191301365E-2</v>
      </c>
      <c r="R245" s="308">
        <f>IF(R$74=0,0,R$74/NFM_fec!R$74)</f>
        <v>9.8205428739527548E-2</v>
      </c>
      <c r="S245" s="308">
        <f>IF(S$74=0,0,S$74/NFM_fec!S$74)</f>
        <v>9.8205428739527603E-2</v>
      </c>
      <c r="T245" s="308">
        <f>IF(T$74=0,0,T$74/NFM_fec!T$74)</f>
        <v>9.8205428739527575E-2</v>
      </c>
      <c r="U245" s="308">
        <f>IF(U$74=0,0,U$74/NFM_fec!U$74)</f>
        <v>9.8205428739527603E-2</v>
      </c>
      <c r="V245" s="308">
        <f>IF(V$74=0,0,V$74/NFM_fec!V$74)</f>
        <v>0.10135226583097842</v>
      </c>
      <c r="W245" s="308">
        <f>IF(W$74=0,0,W$74/NFM_fec!W$74)</f>
        <v>0.10135226583097851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0.48966356862926858</v>
      </c>
      <c r="C246" s="308">
        <f>IF(C$75=0,0,C$75/NFM_fec!C$75)</f>
        <v>0.48966356862926874</v>
      </c>
      <c r="D246" s="308">
        <f>IF(D$75=0,0,D$75/NFM_fec!D$75)</f>
        <v>0.48966356862926869</v>
      </c>
      <c r="E246" s="308">
        <f>IF(E$75=0,0,E$75/NFM_fec!E$75)</f>
        <v>0.48966356862926858</v>
      </c>
      <c r="F246" s="308">
        <f>IF(F$75=0,0,F$75/NFM_fec!F$75)</f>
        <v>0.48966356862926869</v>
      </c>
      <c r="G246" s="308">
        <f>IF(G$75=0,0,G$75/NFM_fec!G$75)</f>
        <v>0.48966356862926874</v>
      </c>
      <c r="H246" s="308">
        <f>IF(H$75=0,0,H$75/NFM_fec!H$75)</f>
        <v>0.48966356862926874</v>
      </c>
      <c r="I246" s="308">
        <f>IF(I$75=0,0,I$75/NFM_fec!I$75)</f>
        <v>0.48966356862926891</v>
      </c>
      <c r="J246" s="308">
        <f>IF(J$75=0,0,J$75/NFM_fec!J$75)</f>
        <v>0.4896635686292688</v>
      </c>
      <c r="K246" s="308">
        <f>IF(K$75=0,0,K$75/NFM_fec!K$75)</f>
        <v>0.48966356862926863</v>
      </c>
      <c r="L246" s="308">
        <f>IF(L$75=0,0,L$75/NFM_fec!L$75)</f>
        <v>0.48966356862926852</v>
      </c>
      <c r="M246" s="308">
        <f>IF(M$75=0,0,M$75/NFM_fec!M$75)</f>
        <v>0.48966356862926852</v>
      </c>
      <c r="N246" s="308">
        <f>IF(N$75=0,0,N$75/NFM_fec!N$75)</f>
        <v>0.48966356862926846</v>
      </c>
      <c r="O246" s="308">
        <f>IF(O$75=0,0,O$75/NFM_fec!O$75)</f>
        <v>0.50717681097399703</v>
      </c>
      <c r="P246" s="308">
        <f>IF(P$75=0,0,P$75/NFM_fec!P$75)</f>
        <v>0.50717681097399681</v>
      </c>
      <c r="Q246" s="308">
        <f>IF(Q$75=0,0,Q$75/NFM_fec!Q$75)</f>
        <v>0.50717681097399692</v>
      </c>
      <c r="R246" s="308">
        <f>IF(R$75=0,0,R$75/NFM_fec!R$75)</f>
        <v>0.53307513179233024</v>
      </c>
      <c r="S246" s="308">
        <f>IF(S$75=0,0,S$75/NFM_fec!S$75)</f>
        <v>0.54011495409144195</v>
      </c>
      <c r="T246" s="308">
        <f>IF(T$75=0,0,T$75/NFM_fec!T$75)</f>
        <v>0.54011495409144195</v>
      </c>
      <c r="U246" s="308">
        <f>IF(U$75=0,0,U$75/NFM_fec!U$75)</f>
        <v>0.54011495409144183</v>
      </c>
      <c r="V246" s="308">
        <f>IF(V$75=0,0,V$75/NFM_fec!V$75)</f>
        <v>0.55742208052016817</v>
      </c>
      <c r="W246" s="308">
        <f>IF(W$75=0,0,W$75/NFM_fec!W$75)</f>
        <v>0.55742208052016795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0.33983854658426343</v>
      </c>
      <c r="C247" s="308">
        <f>IF(C$76=0,0,C$76/NFM_fec!C$76)</f>
        <v>0.33983854658426343</v>
      </c>
      <c r="D247" s="308">
        <f>IF(D$76=0,0,D$76/NFM_fec!D$76)</f>
        <v>0.33983854658426343</v>
      </c>
      <c r="E247" s="308">
        <f>IF(E$76=0,0,E$76/NFM_fec!E$76)</f>
        <v>0.33983854658426332</v>
      </c>
      <c r="F247" s="308">
        <f>IF(F$76=0,0,F$76/NFM_fec!F$76)</f>
        <v>0.33983854658426338</v>
      </c>
      <c r="G247" s="308">
        <f>IF(G$76=0,0,G$76/NFM_fec!G$76)</f>
        <v>0.33983854658426332</v>
      </c>
      <c r="H247" s="308">
        <f>IF(H$76=0,0,H$76/NFM_fec!H$76)</f>
        <v>0.33983854658426332</v>
      </c>
      <c r="I247" s="308">
        <f>IF(I$76=0,0,I$76/NFM_fec!I$76)</f>
        <v>0.33983854658426338</v>
      </c>
      <c r="J247" s="308">
        <f>IF(J$76=0,0,J$76/NFM_fec!J$76)</f>
        <v>0.33983854658426343</v>
      </c>
      <c r="K247" s="308">
        <f>IF(K$76=0,0,K$76/NFM_fec!K$76)</f>
        <v>0.33983854658426321</v>
      </c>
      <c r="L247" s="308">
        <f>IF(L$76=0,0,L$76/NFM_fec!L$76)</f>
        <v>0.33983854658426332</v>
      </c>
      <c r="M247" s="308">
        <f>IF(M$76=0,0,M$76/NFM_fec!M$76)</f>
        <v>0.33983854658426321</v>
      </c>
      <c r="N247" s="308">
        <f>IF(N$76=0,0,N$76/NFM_fec!N$76)</f>
        <v>0.33983854658426327</v>
      </c>
      <c r="O247" s="308">
        <f>IF(O$76=0,0,O$76/NFM_fec!O$76)</f>
        <v>0.35199316703330175</v>
      </c>
      <c r="P247" s="308">
        <f>IF(P$76=0,0,P$76/NFM_fec!P$76)</f>
        <v>0.35199316703330186</v>
      </c>
      <c r="Q247" s="308">
        <f>IF(Q$76=0,0,Q$76/NFM_fec!Q$76)</f>
        <v>0.3519931670333018</v>
      </c>
      <c r="R247" s="308">
        <f>IF(R$76=0,0,R$76/NFM_fec!R$76)</f>
        <v>0.37485304757444898</v>
      </c>
      <c r="S247" s="308">
        <f>IF(S$76=0,0,S$76/NFM_fec!S$76)</f>
        <v>0.37485304757444898</v>
      </c>
      <c r="T247" s="308">
        <f>IF(T$76=0,0,T$76/NFM_fec!T$76)</f>
        <v>0.37485304757444909</v>
      </c>
      <c r="U247" s="308">
        <f>IF(U$76=0,0,U$76/NFM_fec!U$76)</f>
        <v>0.37485304757444909</v>
      </c>
      <c r="V247" s="308">
        <f>IF(V$76=0,0,V$76/NFM_fec!V$76)</f>
        <v>0.38686461851396792</v>
      </c>
      <c r="W247" s="308">
        <f>IF(W$76=0,0,W$76/NFM_fec!W$76)</f>
        <v>0.38686461851396797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0.52739742448002891</v>
      </c>
      <c r="C248" s="309">
        <f>IF(C$77=0,0,C$77/NFM_fec!C$77)</f>
        <v>0.52644370445757982</v>
      </c>
      <c r="D248" s="309">
        <f>IF(D$77=0,0,D$77/NFM_fec!D$77)</f>
        <v>0.50593464404888078</v>
      </c>
      <c r="E248" s="309">
        <f>IF(E$77=0,0,E$77/NFM_fec!E$77)</f>
        <v>0.52954544117383129</v>
      </c>
      <c r="F248" s="309">
        <f>IF(F$77=0,0,F$77/NFM_fec!F$77)</f>
        <v>0.53215508168847869</v>
      </c>
      <c r="G248" s="309">
        <f>IF(G$77=0,0,G$77/NFM_fec!G$77)</f>
        <v>0.53621665823173659</v>
      </c>
      <c r="H248" s="309">
        <f>IF(H$77=0,0,H$77/NFM_fec!H$77)</f>
        <v>0.54091207557851562</v>
      </c>
      <c r="I248" s="309">
        <f>IF(I$77=0,0,I$77/NFM_fec!I$77)</f>
        <v>0.52829645978251361</v>
      </c>
      <c r="J248" s="309">
        <f>IF(J$77=0,0,J$77/NFM_fec!J$77)</f>
        <v>0.54523978451653976</v>
      </c>
      <c r="K248" s="309">
        <f>IF(K$77=0,0,K$77/NFM_fec!K$77)</f>
        <v>0.55015970407696702</v>
      </c>
      <c r="L248" s="309">
        <f>IF(L$77=0,0,L$77/NFM_fec!L$77)</f>
        <v>0.54704964281152746</v>
      </c>
      <c r="M248" s="309">
        <f>IF(M$77=0,0,M$77/NFM_fec!M$77)</f>
        <v>0.56541801789523138</v>
      </c>
      <c r="N248" s="309">
        <f>IF(N$77=0,0,N$77/NFM_fec!N$77)</f>
        <v>0.58769288049981649</v>
      </c>
      <c r="O248" s="309">
        <f>IF(O$77=0,0,O$77/NFM_fec!O$77)</f>
        <v>0.60969796621772132</v>
      </c>
      <c r="P248" s="309">
        <f>IF(P$77=0,0,P$77/NFM_fec!P$77)</f>
        <v>0.6217981443185141</v>
      </c>
      <c r="Q248" s="309">
        <f>IF(Q$77=0,0,Q$77/NFM_fec!Q$77)</f>
        <v>0.6266583619184285</v>
      </c>
      <c r="R248" s="309">
        <f>IF(R$77=0,0,R$77/NFM_fec!R$77)</f>
        <v>0.67459734382719461</v>
      </c>
      <c r="S248" s="309">
        <f>IF(S$77=0,0,S$77/NFM_fec!S$77)</f>
        <v>0.67500902447101974</v>
      </c>
      <c r="T248" s="309">
        <f>IF(T$77=0,0,T$77/NFM_fec!T$77)</f>
        <v>0.68742611637218343</v>
      </c>
      <c r="U248" s="309">
        <f>IF(U$77=0,0,U$77/NFM_fec!U$77)</f>
        <v>0.69763677178708228</v>
      </c>
      <c r="V248" s="309">
        <f>IF(V$77=0,0,V$77/NFM_fec!V$77)</f>
        <v>0.73043581844776806</v>
      </c>
      <c r="W248" s="309">
        <f>IF(W$77=0,0,W$77/NFM_fec!W$77)</f>
        <v>0.73401571952638234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0.35575452021374376</v>
      </c>
      <c r="C249" s="310">
        <f>IF(C$83=0,0,C$83/NFM_fec!C$83)</f>
        <v>0.3545623802091119</v>
      </c>
      <c r="D249" s="310">
        <f>IF(D$83=0,0,D$83/NFM_fec!D$83)</f>
        <v>0.33925403509219371</v>
      </c>
      <c r="E249" s="310">
        <f>IF(E$83=0,0,E$83/NFM_fec!E$83)</f>
        <v>0.35393704017684674</v>
      </c>
      <c r="F249" s="310">
        <f>IF(F$83=0,0,F$83/NFM_fec!F$83)</f>
        <v>0.3545295817453773</v>
      </c>
      <c r="G249" s="310">
        <f>IF(G$83=0,0,G$83/NFM_fec!G$83)</f>
        <v>0.35602726180900557</v>
      </c>
      <c r="H249" s="310">
        <f>IF(H$83=0,0,H$83/NFM_fec!H$83)</f>
        <v>0.35691613635787278</v>
      </c>
      <c r="I249" s="310">
        <f>IF(I$83=0,0,I$83/NFM_fec!I$83)</f>
        <v>0.35484013026688732</v>
      </c>
      <c r="J249" s="310">
        <f>IF(J$83=0,0,J$83/NFM_fec!J$83)</f>
        <v>0.36433125807545191</v>
      </c>
      <c r="K249" s="310">
        <f>IF(K$83=0,0,K$83/NFM_fec!K$83)</f>
        <v>0.36339637806851344</v>
      </c>
      <c r="L249" s="310">
        <f>IF(L$83=0,0,L$83/NFM_fec!L$83)</f>
        <v>0.35497733237909579</v>
      </c>
      <c r="M249" s="310">
        <f>IF(M$83=0,0,M$83/NFM_fec!M$83)</f>
        <v>0.360801225319268</v>
      </c>
      <c r="N249" s="310">
        <f>IF(N$83=0,0,N$83/NFM_fec!N$83)</f>
        <v>0.37375299537173523</v>
      </c>
      <c r="O249" s="310">
        <f>IF(O$83=0,0,O$83/NFM_fec!O$83)</f>
        <v>0.37838267425146377</v>
      </c>
      <c r="P249" s="310">
        <f>IF(P$83=0,0,P$83/NFM_fec!P$83)</f>
        <v>0.38409754753526415</v>
      </c>
      <c r="Q249" s="310">
        <f>IF(Q$83=0,0,Q$83/NFM_fec!Q$83)</f>
        <v>0.38160750023771434</v>
      </c>
      <c r="R249" s="310">
        <f>IF(R$83=0,0,R$83/NFM_fec!R$83)</f>
        <v>0.40269409256531569</v>
      </c>
      <c r="S249" s="310">
        <f>IF(S$83=0,0,S$83/NFM_fec!S$83)</f>
        <v>0.39780093211215634</v>
      </c>
      <c r="T249" s="310">
        <f>IF(T$83=0,0,T$83/NFM_fec!T$83)</f>
        <v>0.40051316500971024</v>
      </c>
      <c r="U249" s="310">
        <f>IF(U$83=0,0,U$83/NFM_fec!U$83)</f>
        <v>0.40056936430628354</v>
      </c>
      <c r="V249" s="310">
        <f>IF(V$83=0,0,V$83/NFM_fec!V$83)</f>
        <v>0.4139745435009442</v>
      </c>
      <c r="W249" s="310">
        <f>IF(W$83=0,0,W$83/NFM_fec!W$83)</f>
        <v>0.41175663964134829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0.36621788845532455</v>
      </c>
      <c r="C250" s="310">
        <f>IF(C$90=0,0,C$90/NFM_fec!C$90)</f>
        <v>0.36499068550937985</v>
      </c>
      <c r="D250" s="310">
        <f>IF(D$90=0,0,D$90/NFM_fec!D$90)</f>
        <v>0.34923209494784657</v>
      </c>
      <c r="E250" s="310">
        <f>IF(E$90=0,0,E$90/NFM_fec!E$90)</f>
        <v>0.36434695312322463</v>
      </c>
      <c r="F250" s="310">
        <f>IF(F$90=0,0,F$90/NFM_fec!F$90)</f>
        <v>0.36495692238494731</v>
      </c>
      <c r="G250" s="310">
        <f>IF(G$90=0,0,G$90/NFM_fec!G$90)</f>
        <v>0.36649865186221159</v>
      </c>
      <c r="H250" s="310">
        <f>IF(H$90=0,0,H$90/NFM_fec!H$90)</f>
        <v>0.36741366978016327</v>
      </c>
      <c r="I250" s="310">
        <f>IF(I$90=0,0,I$90/NFM_fec!I$90)</f>
        <v>0.36527660468650164</v>
      </c>
      <c r="J250" s="310">
        <f>IF(J$90=0,0,J$90/NFM_fec!J$90)</f>
        <v>0.37504688331296526</v>
      </c>
      <c r="K250" s="310">
        <f>IF(K$90=0,0,K$90/NFM_fec!K$90)</f>
        <v>0.37408450683523436</v>
      </c>
      <c r="L250" s="310">
        <f>IF(L$90=0,0,L$90/NFM_fec!L$90)</f>
        <v>0.36541784215495154</v>
      </c>
      <c r="M250" s="310">
        <f>IF(M$90=0,0,M$90/NFM_fec!M$90)</f>
        <v>0.37141302606395238</v>
      </c>
      <c r="N250" s="310">
        <f>IF(N$90=0,0,N$90/NFM_fec!N$90)</f>
        <v>0.38474573052972755</v>
      </c>
      <c r="O250" s="310">
        <f>IF(O$90=0,0,O$90/NFM_fec!O$90)</f>
        <v>0.38951157643533013</v>
      </c>
      <c r="P250" s="310">
        <f>IF(P$90=0,0,P$90/NFM_fec!P$90)</f>
        <v>0.39539453422747783</v>
      </c>
      <c r="Q250" s="310">
        <f>IF(Q$90=0,0,Q$90/NFM_fec!Q$90)</f>
        <v>0.39283125024470583</v>
      </c>
      <c r="R250" s="310">
        <f>IF(R$90=0,0,R$90/NFM_fec!R$90)</f>
        <v>0.4145380364642956</v>
      </c>
      <c r="S250" s="310">
        <f>IF(S$90=0,0,S$90/NFM_fec!S$90)</f>
        <v>0.4095009595272196</v>
      </c>
      <c r="T250" s="310">
        <f>IF(T$90=0,0,T$90/NFM_fec!T$90)</f>
        <v>0.41229296398058407</v>
      </c>
      <c r="U250" s="310">
        <f>IF(U$90=0,0,U$90/NFM_fec!U$90)</f>
        <v>0.41235081619764491</v>
      </c>
      <c r="V250" s="310">
        <f>IF(V$90=0,0,V$90/NFM_fec!V$90)</f>
        <v>0.426150265368619</v>
      </c>
      <c r="W250" s="310">
        <f>IF(W$90=0,0,W$90/NFM_fec!W$90)</f>
        <v>0.42386712904256463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0.39933084105063277</v>
      </c>
      <c r="C251" s="311">
        <f>IF(C$97=0,0,C$97/NFM_fec!C$97)</f>
        <v>0.40422327142048825</v>
      </c>
      <c r="D251" s="311">
        <f>IF(D$97=0,0,D$97/NFM_fec!D$97)</f>
        <v>0.39931425400664333</v>
      </c>
      <c r="E251" s="311">
        <f>IF(E$97=0,0,E$97/NFM_fec!E$97)</f>
        <v>0.39976730146308248</v>
      </c>
      <c r="F251" s="311">
        <f>IF(F$97=0,0,F$97/NFM_fec!F$97)</f>
        <v>0.40428719767520793</v>
      </c>
      <c r="G251" s="311">
        <f>IF(G$97=0,0,G$97/NFM_fec!G$97)</f>
        <v>0.40496372417872362</v>
      </c>
      <c r="H251" s="311">
        <f>IF(H$97=0,0,H$97/NFM_fec!H$97)</f>
        <v>0.40199567072293535</v>
      </c>
      <c r="I251" s="311">
        <f>IF(I$97=0,0,I$97/NFM_fec!I$97)</f>
        <v>0.40197729106612834</v>
      </c>
      <c r="J251" s="311">
        <f>IF(J$97=0,0,J$97/NFM_fec!J$97)</f>
        <v>0.40255723537026789</v>
      </c>
      <c r="K251" s="311">
        <f>IF(K$97=0,0,K$97/NFM_fec!K$97)</f>
        <v>0.40207418981086451</v>
      </c>
      <c r="L251" s="311">
        <f>IF(L$97=0,0,L$97/NFM_fec!L$97)</f>
        <v>0.40034650299318864</v>
      </c>
      <c r="M251" s="311">
        <f>IF(M$97=0,0,M$97/NFM_fec!M$97)</f>
        <v>0.39961201360656695</v>
      </c>
      <c r="N251" s="311">
        <f>IF(N$97=0,0,N$97/NFM_fec!N$97)</f>
        <v>0.40405013180521332</v>
      </c>
      <c r="O251" s="311">
        <f>IF(O$97=0,0,O$97/NFM_fec!O$97)</f>
        <v>0.41721339356365927</v>
      </c>
      <c r="P251" s="311">
        <f>IF(P$97=0,0,P$97/NFM_fec!P$97)</f>
        <v>0.41815441090913136</v>
      </c>
      <c r="Q251" s="311">
        <f>IF(Q$97=0,0,Q$97/NFM_fec!Q$97)</f>
        <v>0.41760059910780989</v>
      </c>
      <c r="R251" s="311">
        <f>IF(R$97=0,0,R$97/NFM_fec!R$97)</f>
        <v>0.44339291639342832</v>
      </c>
      <c r="S251" s="311">
        <f>IF(S$97=0,0,S$97/NFM_fec!S$97)</f>
        <v>0.44087218792447397</v>
      </c>
      <c r="T251" s="311">
        <f>IF(T$97=0,0,T$97/NFM_fec!T$97)</f>
        <v>0.4415914887896385</v>
      </c>
      <c r="U251" s="311">
        <f>IF(U$97=0,0,U$97/NFM_fec!U$97)</f>
        <v>0.44145855483771612</v>
      </c>
      <c r="V251" s="311">
        <f>IF(V$97=0,0,V$97/NFM_fec!V$97)</f>
        <v>0.45497150209727283</v>
      </c>
      <c r="W251" s="311">
        <f>IF(W$97=0,0,W$97/NFM_fec!W$97)</f>
        <v>0.45487711745078702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0.3324073943420302</v>
      </c>
      <c r="C253" s="306">
        <f>IF(C$115=0,0,C$115/NFM_fec!C$115)</f>
        <v>0.33563253753492844</v>
      </c>
      <c r="D253" s="306">
        <f>IF(D$115=0,0,D$115/NFM_fec!D$115)</f>
        <v>0.32440510272341549</v>
      </c>
      <c r="E253" s="306">
        <f>IF(E$115=0,0,E$115/NFM_fec!E$115)</f>
        <v>0.3355061913683271</v>
      </c>
      <c r="F253" s="306">
        <f>IF(F$115=0,0,F$115/NFM_fec!F$115)</f>
        <v>0.34106107541683589</v>
      </c>
      <c r="G253" s="306">
        <f>IF(G$115=0,0,G$115/NFM_fec!G$115)</f>
        <v>0.34401572721300966</v>
      </c>
      <c r="H253" s="306">
        <f>IF(H$115=0,0,H$115/NFM_fec!H$115)</f>
        <v>0.34291046078607351</v>
      </c>
      <c r="I253" s="306">
        <f>IF(I$115=0,0,I$115/NFM_fec!I$115)</f>
        <v>0.34814536616472475</v>
      </c>
      <c r="J253" s="306">
        <f>IF(J$115=0,0,J$115/NFM_fec!J$115)</f>
        <v>0.35260155635098678</v>
      </c>
      <c r="K253" s="306">
        <f>IF(K$115=0,0,K$115/NFM_fec!K$115)</f>
        <v>0.35232901592042565</v>
      </c>
      <c r="L253" s="306">
        <f>IF(L$115=0,0,L$115/NFM_fec!L$115)</f>
        <v>0.34627701779519626</v>
      </c>
      <c r="M253" s="306">
        <f>IF(M$115=0,0,M$115/NFM_fec!M$115)</f>
        <v>0.350057715049161</v>
      </c>
      <c r="N253" s="306">
        <f>IF(N$115=0,0,N$115/NFM_fec!N$115)</f>
        <v>0.36302730484712675</v>
      </c>
      <c r="O253" s="306">
        <f>IF(O$115=0,0,O$115/NFM_fec!O$115)</f>
        <v>0.36074710147308059</v>
      </c>
      <c r="P253" s="306">
        <f>IF(P$115=0,0,P$115/NFM_fec!P$115)</f>
        <v>0.37051171347777007</v>
      </c>
      <c r="Q253" s="306">
        <f>IF(Q$115=0,0,Q$115/NFM_fec!Q$115)</f>
        <v>0.36881041997622932</v>
      </c>
      <c r="R253" s="306">
        <f>IF(R$115=0,0,R$115/NFM_fec!R$115)</f>
        <v>0.38002471928265397</v>
      </c>
      <c r="S253" s="306">
        <f>IF(S$115=0,0,S$115/NFM_fec!S$115)</f>
        <v>0.37818688690586094</v>
      </c>
      <c r="T253" s="306">
        <f>IF(T$115=0,0,T$115/NFM_fec!T$115)</f>
        <v>0.38290028749119603</v>
      </c>
      <c r="U253" s="306">
        <f>IF(U$115=0,0,U$115/NFM_fec!U$115)</f>
        <v>0.38284317203016871</v>
      </c>
      <c r="V253" s="306">
        <f>IF(V$115=0,0,V$115/NFM_fec!V$115)</f>
        <v>0.38288433706302361</v>
      </c>
      <c r="W253" s="306">
        <f>IF(W$115=0,0,W$115/NFM_fec!W$115)</f>
        <v>0.38497510321467787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0.38936545739893541</v>
      </c>
      <c r="C254" s="307">
        <f>IF(C$116=0,0,C$116/NFM_fec!C$116)</f>
        <v>0.38978344988971125</v>
      </c>
      <c r="D254" s="307">
        <f>IF(D$116=0,0,D$116/NFM_fec!D$116)</f>
        <v>0.39130215741342428</v>
      </c>
      <c r="E254" s="307">
        <f>IF(E$116=0,0,E$116/NFM_fec!E$116)</f>
        <v>0.39317860591186549</v>
      </c>
      <c r="F254" s="307">
        <f>IF(F$116=0,0,F$116/NFM_fec!F$116)</f>
        <v>0.39317860591186571</v>
      </c>
      <c r="G254" s="307">
        <f>IF(G$116=0,0,G$116/NFM_fec!G$116)</f>
        <v>0.39473519812883207</v>
      </c>
      <c r="H254" s="307">
        <f>IF(H$116=0,0,H$116/NFM_fec!H$116)</f>
        <v>0.39647224638649614</v>
      </c>
      <c r="I254" s="307">
        <f>IF(I$116=0,0,I$116/NFM_fec!I$116)</f>
        <v>0.40333435298345022</v>
      </c>
      <c r="J254" s="307">
        <f>IF(J$116=0,0,J$116/NFM_fec!J$116)</f>
        <v>0.40333435298345022</v>
      </c>
      <c r="K254" s="307">
        <f>IF(K$116=0,0,K$116/NFM_fec!K$116)</f>
        <v>0.40333435298345022</v>
      </c>
      <c r="L254" s="307">
        <f>IF(L$116=0,0,L$116/NFM_fec!L$116)</f>
        <v>0.40333435298345022</v>
      </c>
      <c r="M254" s="307">
        <f>IF(M$116=0,0,M$116/NFM_fec!M$116)</f>
        <v>0.40333435298345022</v>
      </c>
      <c r="N254" s="307">
        <f>IF(N$116=0,0,N$116/NFM_fec!N$116)</f>
        <v>0.40647804081177158</v>
      </c>
      <c r="O254" s="307">
        <f>IF(O$116=0,0,O$116/NFM_fec!O$116)</f>
        <v>0.40966048725055204</v>
      </c>
      <c r="P254" s="307">
        <f>IF(P$116=0,0,P$116/NFM_fec!P$116)</f>
        <v>0.41610217393587018</v>
      </c>
      <c r="Q254" s="307">
        <f>IF(Q$116=0,0,Q$116/NFM_fec!Q$116)</f>
        <v>0.41610217393587007</v>
      </c>
      <c r="R254" s="307">
        <f>IF(R$116=0,0,R$116/NFM_fec!R$116)</f>
        <v>0.429491956542283</v>
      </c>
      <c r="S254" s="307">
        <f>IF(S$116=0,0,S$116/NFM_fec!S$116)</f>
        <v>0.43398768842941859</v>
      </c>
      <c r="T254" s="307">
        <f>IF(T$116=0,0,T$116/NFM_fec!T$116)</f>
        <v>0.43682418793002087</v>
      </c>
      <c r="U254" s="307">
        <f>IF(U$116=0,0,U$116/NFM_fec!U$116)</f>
        <v>0.43682418793002104</v>
      </c>
      <c r="V254" s="307">
        <f>IF(V$116=0,0,V$116/NFM_fec!V$116)</f>
        <v>0.4368241879300207</v>
      </c>
      <c r="W254" s="307">
        <f>IF(W$116=0,0,W$116/NFM_fec!W$116)</f>
        <v>0.44042839872193118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0.10104688400394531</v>
      </c>
      <c r="C255" s="308">
        <f>IF(C$117=0,0,C$117/NFM_fec!C$117)</f>
        <v>0.10115536008452031</v>
      </c>
      <c r="D255" s="308">
        <f>IF(D$117=0,0,D$117/NFM_fec!D$117)</f>
        <v>0.10154949022644331</v>
      </c>
      <c r="E255" s="308">
        <f>IF(E$117=0,0,E$117/NFM_fec!E$117)</f>
        <v>0.10203646016730047</v>
      </c>
      <c r="F255" s="308">
        <f>IF(F$117=0,0,F$117/NFM_fec!F$117)</f>
        <v>0.10203646016730046</v>
      </c>
      <c r="G255" s="308">
        <f>IF(G$117=0,0,G$117/NFM_fec!G$117)</f>
        <v>0.10244042202421506</v>
      </c>
      <c r="H255" s="308">
        <f>IF(H$117=0,0,H$117/NFM_fec!H$117)</f>
        <v>0.10289121525835028</v>
      </c>
      <c r="I255" s="308">
        <f>IF(I$117=0,0,I$117/NFM_fec!I$117)</f>
        <v>0.10467204731766341</v>
      </c>
      <c r="J255" s="308">
        <f>IF(J$117=0,0,J$117/NFM_fec!J$117)</f>
        <v>0.1046720473176634</v>
      </c>
      <c r="K255" s="308">
        <f>IF(K$117=0,0,K$117/NFM_fec!K$117)</f>
        <v>0.1046720473176634</v>
      </c>
      <c r="L255" s="308">
        <f>IF(L$117=0,0,L$117/NFM_fec!L$117)</f>
        <v>0.10467204731766344</v>
      </c>
      <c r="M255" s="308">
        <f>IF(M$117=0,0,M$117/NFM_fec!M$117)</f>
        <v>0.10467204731766343</v>
      </c>
      <c r="N255" s="308">
        <f>IF(N$117=0,0,N$117/NFM_fec!N$117)</f>
        <v>0.10548788717530011</v>
      </c>
      <c r="O255" s="308">
        <f>IF(O$117=0,0,O$117/NFM_fec!O$117)</f>
        <v>0.10631378554413962</v>
      </c>
      <c r="P255" s="308">
        <f>IF(P$117=0,0,P$117/NFM_fec!P$117)</f>
        <v>0.10798551156634349</v>
      </c>
      <c r="Q255" s="308">
        <f>IF(Q$117=0,0,Q$117/NFM_fec!Q$117)</f>
        <v>0.10798551156634345</v>
      </c>
      <c r="R255" s="308">
        <f>IF(R$117=0,0,R$117/NFM_fec!R$117)</f>
        <v>0.11193885268388082</v>
      </c>
      <c r="S255" s="308">
        <f>IF(S$117=0,0,S$117/NFM_fec!S$117)</f>
        <v>0.11262710335122733</v>
      </c>
      <c r="T255" s="308">
        <f>IF(T$117=0,0,T$117/NFM_fec!T$117)</f>
        <v>0.1133632226719532</v>
      </c>
      <c r="U255" s="308">
        <f>IF(U$117=0,0,U$117/NFM_fec!U$117)</f>
        <v>0.1133632226719532</v>
      </c>
      <c r="V255" s="308">
        <f>IF(V$117=0,0,V$117/NFM_fec!V$117)</f>
        <v>0.1133632226719532</v>
      </c>
      <c r="W255" s="308">
        <f>IF(W$117=0,0,W$117/NFM_fec!W$117)</f>
        <v>0.11429857598307859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0.55534381602788763</v>
      </c>
      <c r="C256" s="308">
        <f>IF(C$118=0,0,C$118/NFM_fec!C$118)</f>
        <v>0.55593998998345384</v>
      </c>
      <c r="D256" s="308">
        <f>IF(D$118=0,0,D$118/NFM_fec!D$118)</f>
        <v>0.55810609079086315</v>
      </c>
      <c r="E256" s="308">
        <f>IF(E$118=0,0,E$118/NFM_fec!E$118)</f>
        <v>0.56078243007546602</v>
      </c>
      <c r="F256" s="308">
        <f>IF(F$118=0,0,F$118/NFM_fec!F$118)</f>
        <v>0.56078243007546624</v>
      </c>
      <c r="G256" s="308">
        <f>IF(G$118=0,0,G$118/NFM_fec!G$118)</f>
        <v>0.5630025650292555</v>
      </c>
      <c r="H256" s="308">
        <f>IF(H$118=0,0,H$118/NFM_fec!H$118)</f>
        <v>0.5654800806632303</v>
      </c>
      <c r="I256" s="308">
        <f>IF(I$118=0,0,I$118/NFM_fec!I$118)</f>
        <v>0.57526735991753286</v>
      </c>
      <c r="J256" s="308">
        <f>IF(J$118=0,0,J$118/NFM_fec!J$118)</f>
        <v>0.57526735991753297</v>
      </c>
      <c r="K256" s="308">
        <f>IF(K$118=0,0,K$118/NFM_fec!K$118)</f>
        <v>0.57526735991753308</v>
      </c>
      <c r="L256" s="308">
        <f>IF(L$118=0,0,L$118/NFM_fec!L$118)</f>
        <v>0.57526735991753297</v>
      </c>
      <c r="M256" s="308">
        <f>IF(M$118=0,0,M$118/NFM_fec!M$118)</f>
        <v>0.57526735991753308</v>
      </c>
      <c r="N256" s="308">
        <f>IF(N$118=0,0,N$118/NFM_fec!N$118)</f>
        <v>0.57975113617915364</v>
      </c>
      <c r="O256" s="308">
        <f>IF(O$118=0,0,O$118/NFM_fec!O$118)</f>
        <v>0.58429019303700391</v>
      </c>
      <c r="P256" s="308">
        <f>IF(P$118=0,0,P$118/NFM_fec!P$118)</f>
        <v>0.59347783615608862</v>
      </c>
      <c r="Q256" s="308">
        <f>IF(Q$118=0,0,Q$118/NFM_fec!Q$118)</f>
        <v>0.59347783615608862</v>
      </c>
      <c r="R256" s="308">
        <f>IF(R$118=0,0,R$118/NFM_fec!R$118)</f>
        <v>0.61074605445621288</v>
      </c>
      <c r="S256" s="308">
        <f>IF(S$118=0,0,S$118/NFM_fec!S$118)</f>
        <v>0.61898757175724273</v>
      </c>
      <c r="T256" s="308">
        <f>IF(T$118=0,0,T$118/NFM_fec!T$118)</f>
        <v>0.62303321172579251</v>
      </c>
      <c r="U256" s="308">
        <f>IF(U$118=0,0,U$118/NFM_fec!U$118)</f>
        <v>0.62303321172579218</v>
      </c>
      <c r="V256" s="308">
        <f>IF(V$118=0,0,V$118/NFM_fec!V$118)</f>
        <v>0.6230332117257924</v>
      </c>
      <c r="W256" s="308">
        <f>IF(W$118=0,0,W$118/NFM_fec!W$118)</f>
        <v>0.62817382226767138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0.38580042703068074</v>
      </c>
      <c r="C257" s="308">
        <f>IF(C$119=0,0,C$119/NFM_fec!C$119)</f>
        <v>0.3862145923819531</v>
      </c>
      <c r="D257" s="308">
        <f>IF(D$119=0,0,D$119/NFM_fec!D$119)</f>
        <v>0.38771939461864174</v>
      </c>
      <c r="E257" s="308">
        <f>IF(E$119=0,0,E$119/NFM_fec!E$119)</f>
        <v>0.3895786623534731</v>
      </c>
      <c r="F257" s="308">
        <f>IF(F$119=0,0,F$119/NFM_fec!F$119)</f>
        <v>0.38957866235347327</v>
      </c>
      <c r="G257" s="308">
        <f>IF(G$119=0,0,G$119/NFM_fec!G$119)</f>
        <v>0.39112100241114062</v>
      </c>
      <c r="H257" s="308">
        <f>IF(H$119=0,0,H$119/NFM_fec!H$119)</f>
        <v>0.39284214625388508</v>
      </c>
      <c r="I257" s="308">
        <f>IF(I$119=0,0,I$119/NFM_fec!I$119)</f>
        <v>0.39964142339860242</v>
      </c>
      <c r="J257" s="308">
        <f>IF(J$119=0,0,J$119/NFM_fec!J$119)</f>
        <v>0.39964142339860248</v>
      </c>
      <c r="K257" s="308">
        <f>IF(K$119=0,0,K$119/NFM_fec!K$119)</f>
        <v>0.39964142339860237</v>
      </c>
      <c r="L257" s="308">
        <f>IF(L$119=0,0,L$119/NFM_fec!L$119)</f>
        <v>0.39964142339860259</v>
      </c>
      <c r="M257" s="308">
        <f>IF(M$119=0,0,M$119/NFM_fec!M$119)</f>
        <v>0.39964142339860259</v>
      </c>
      <c r="N257" s="308">
        <f>IF(N$119=0,0,N$119/NFM_fec!N$119)</f>
        <v>0.40275632761922736</v>
      </c>
      <c r="O257" s="308">
        <f>IF(O$119=0,0,O$119/NFM_fec!O$119)</f>
        <v>0.40590963557645016</v>
      </c>
      <c r="P257" s="308">
        <f>IF(P$119=0,0,P$119/NFM_fec!P$119)</f>
        <v>0.41229234217450206</v>
      </c>
      <c r="Q257" s="308">
        <f>IF(Q$119=0,0,Q$119/NFM_fec!Q$119)</f>
        <v>0.41229234217450172</v>
      </c>
      <c r="R257" s="308">
        <f>IF(R$119=0,0,R$119/NFM_fec!R$119)</f>
        <v>0.42738633251748265</v>
      </c>
      <c r="S257" s="308">
        <f>IF(S$119=0,0,S$119/NFM_fec!S$119)</f>
        <v>0.43001409688630865</v>
      </c>
      <c r="T257" s="308">
        <f>IF(T$119=0,0,T$119/NFM_fec!T$119)</f>
        <v>0.43282462539573285</v>
      </c>
      <c r="U257" s="308">
        <f>IF(U$119=0,0,U$119/NFM_fec!U$119)</f>
        <v>0.43282462539573296</v>
      </c>
      <c r="V257" s="308">
        <f>IF(V$119=0,0,V$119/NFM_fec!V$119)</f>
        <v>0.43282462539573296</v>
      </c>
      <c r="W257" s="308">
        <f>IF(W$119=0,0,W$119/NFM_fec!W$119)</f>
        <v>0.4363958360314083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0.59832058061982085</v>
      </c>
      <c r="C258" s="309">
        <f>IF(C$120=0,0,C$120/NFM_fec!C$120)</f>
        <v>0.59787975553464345</v>
      </c>
      <c r="D258" s="309">
        <f>IF(D$120=0,0,D$120/NFM_fec!D$120)</f>
        <v>0.57682646518902614</v>
      </c>
      <c r="E258" s="309">
        <f>IF(E$120=0,0,E$120/NFM_fec!E$120)</f>
        <v>0.6066408181472307</v>
      </c>
      <c r="F258" s="309">
        <f>IF(F$120=0,0,F$120/NFM_fec!F$120)</f>
        <v>0.60963039058763657</v>
      </c>
      <c r="G258" s="309">
        <f>IF(G$120=0,0,G$120/NFM_fec!G$120)</f>
        <v>0.6167152278622221</v>
      </c>
      <c r="H258" s="309">
        <f>IF(H$120=0,0,H$120/NFM_fec!H$120)</f>
        <v>0.62485318102840914</v>
      </c>
      <c r="I258" s="309">
        <f>IF(I$120=0,0,I$120/NFM_fec!I$120)</f>
        <v>0.6208424878688461</v>
      </c>
      <c r="J258" s="309">
        <f>IF(J$120=0,0,J$120/NFM_fec!J$120)</f>
        <v>0.64075391389841518</v>
      </c>
      <c r="K258" s="309">
        <f>IF(K$120=0,0,K$120/NFM_fec!K$120)</f>
        <v>0.64653569615996531</v>
      </c>
      <c r="L258" s="309">
        <f>IF(L$120=0,0,L$120/NFM_fec!L$120)</f>
        <v>0.64288081992957236</v>
      </c>
      <c r="M258" s="309">
        <f>IF(M$120=0,0,M$120/NFM_fec!M$120)</f>
        <v>0.66446693407799884</v>
      </c>
      <c r="N258" s="309">
        <f>IF(N$120=0,0,N$120/NFM_fec!N$120)</f>
        <v>0.69602691656930937</v>
      </c>
      <c r="O258" s="309">
        <f>IF(O$120=0,0,O$120/NFM_fec!O$120)</f>
        <v>0.70261229453245533</v>
      </c>
      <c r="P258" s="309">
        <f>IF(P$120=0,0,P$120/NFM_fec!P$120)</f>
        <v>0.72782392530991502</v>
      </c>
      <c r="Q258" s="309">
        <f>IF(Q$120=0,0,Q$120/NFM_fec!Q$120)</f>
        <v>0.7335128819009753</v>
      </c>
      <c r="R258" s="309">
        <f>IF(R$120=0,0,R$120/NFM_fec!R$120)</f>
        <v>0.7686171688283977</v>
      </c>
      <c r="S258" s="309">
        <f>IF(S$120=0,0,S$120/NFM_fec!S$120)</f>
        <v>0.77381491590912965</v>
      </c>
      <c r="T258" s="309">
        <f>IF(T$120=0,0,T$120/NFM_fec!T$120)</f>
        <v>0.79320019837024514</v>
      </c>
      <c r="U258" s="309">
        <f>IF(U$120=0,0,U$120/NFM_fec!U$120)</f>
        <v>0.80498196474148753</v>
      </c>
      <c r="V258" s="309">
        <f>IF(V$120=0,0,V$120/NFM_fec!V$120)</f>
        <v>0.81665924314661453</v>
      </c>
      <c r="W258" s="309">
        <f>IF(W$120=0,0,W$120/NFM_fec!W$120)</f>
        <v>0.82743296124370236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0.27644559118983253</v>
      </c>
      <c r="C259" s="310">
        <f>IF(C$126=0,0,C$126/NFM_fec!C$126)</f>
        <v>0.27895586739215317</v>
      </c>
      <c r="D259" s="310">
        <f>IF(D$126=0,0,D$126/NFM_fec!D$126)</f>
        <v>0.26623836880325041</v>
      </c>
      <c r="E259" s="310">
        <f>IF(E$126=0,0,E$126/NFM_fec!E$126)</f>
        <v>0.27935783140929027</v>
      </c>
      <c r="F259" s="310">
        <f>IF(F$126=0,0,F$126/NFM_fec!F$126)</f>
        <v>0.28707600942906197</v>
      </c>
      <c r="G259" s="310">
        <f>IF(G$126=0,0,G$126/NFM_fec!G$126)</f>
        <v>0.29029663707373921</v>
      </c>
      <c r="H259" s="310">
        <f>IF(H$126=0,0,H$126/NFM_fec!H$126)</f>
        <v>0.28780487628117257</v>
      </c>
      <c r="I259" s="310">
        <f>IF(I$126=0,0,I$126/NFM_fec!I$126)</f>
        <v>0.29271888707783705</v>
      </c>
      <c r="J259" s="310">
        <f>IF(J$126=0,0,J$126/NFM_fec!J$126)</f>
        <v>0.29584760010222261</v>
      </c>
      <c r="K259" s="310">
        <f>IF(K$126=0,0,K$126/NFM_fec!K$126)</f>
        <v>0.29605973813398767</v>
      </c>
      <c r="L259" s="310">
        <f>IF(L$126=0,0,L$126/NFM_fec!L$126)</f>
        <v>0.28977830619529549</v>
      </c>
      <c r="M259" s="310">
        <f>IF(M$126=0,0,M$126/NFM_fec!M$126)</f>
        <v>0.29430917967758902</v>
      </c>
      <c r="N259" s="310">
        <f>IF(N$126=0,0,N$126/NFM_fec!N$126)</f>
        <v>0.30643254402796871</v>
      </c>
      <c r="O259" s="310">
        <f>IF(O$126=0,0,O$126/NFM_fec!O$126)</f>
        <v>0.30442841085072231</v>
      </c>
      <c r="P259" s="310">
        <f>IF(P$126=0,0,P$126/NFM_fec!P$126)</f>
        <v>0.31338262847595921</v>
      </c>
      <c r="Q259" s="310">
        <f>IF(Q$126=0,0,Q$126/NFM_fec!Q$126)</f>
        <v>0.31163683903559469</v>
      </c>
      <c r="R259" s="310">
        <f>IF(R$126=0,0,R$126/NFM_fec!R$126)</f>
        <v>0.32114297143660719</v>
      </c>
      <c r="S259" s="310">
        <f>IF(S$126=0,0,S$126/NFM_fec!S$126)</f>
        <v>0.31891875449737744</v>
      </c>
      <c r="T259" s="310">
        <f>IF(T$126=0,0,T$126/NFM_fec!T$126)</f>
        <v>0.32322193543531208</v>
      </c>
      <c r="U259" s="310">
        <f>IF(U$126=0,0,U$126/NFM_fec!U$126)</f>
        <v>0.32286245142725428</v>
      </c>
      <c r="V259" s="310">
        <f>IF(V$126=0,0,V$126/NFM_fec!V$126)</f>
        <v>0.32260290977124828</v>
      </c>
      <c r="W259" s="310">
        <f>IF(W$126=0,0,W$126/NFM_fec!W$126)</f>
        <v>0.32435885604105391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0.38150433826460906</v>
      </c>
      <c r="C260" s="310">
        <f>IF(C$134=0,0,C$134/NFM_fec!C$134)</f>
        <v>0.38063409112467123</v>
      </c>
      <c r="D260" s="310">
        <f>IF(D$134=0,0,D$134/NFM_fec!D$134)</f>
        <v>0.36561911894104587</v>
      </c>
      <c r="E260" s="310">
        <f>IF(E$134=0,0,E$134/NFM_fec!E$134)</f>
        <v>0.38327238284175846</v>
      </c>
      <c r="F260" s="310">
        <f>IF(F$134=0,0,F$134/NFM_fec!F$134)</f>
        <v>0.38391403599789603</v>
      </c>
      <c r="G260" s="310">
        <f>IF(G$134=0,0,G$134/NFM_fec!G$134)</f>
        <v>0.38706218276498588</v>
      </c>
      <c r="H260" s="310">
        <f>IF(H$134=0,0,H$134/NFM_fec!H$134)</f>
        <v>0.38973607590847481</v>
      </c>
      <c r="I260" s="310">
        <f>IF(I$134=0,0,I$134/NFM_fec!I$134)</f>
        <v>0.39417545451484809</v>
      </c>
      <c r="J260" s="310">
        <f>IF(J$134=0,0,J$134/NFM_fec!J$134)</f>
        <v>0.40471870850076436</v>
      </c>
      <c r="K260" s="310">
        <f>IF(K$134=0,0,K$134/NFM_fec!K$134)</f>
        <v>0.40368019363105484</v>
      </c>
      <c r="L260" s="310">
        <f>IF(L$134=0,0,L$134/NFM_fec!L$134)</f>
        <v>0.39432786598223046</v>
      </c>
      <c r="M260" s="310">
        <f>IF(M$134=0,0,M$134/NFM_fec!M$134)</f>
        <v>0.40079735872255717</v>
      </c>
      <c r="N260" s="310">
        <f>IF(N$134=0,0,N$134/NFM_fec!N$134)</f>
        <v>0.41842093355155557</v>
      </c>
      <c r="O260" s="310">
        <f>IF(O$134=0,0,O$134/NFM_fec!O$134)</f>
        <v>0.41217852218188056</v>
      </c>
      <c r="P260" s="310">
        <f>IF(P$134=0,0,P$134/NFM_fec!P$134)</f>
        <v>0.42498299936002215</v>
      </c>
      <c r="Q260" s="310">
        <f>IF(Q$134=0,0,Q$134/NFM_fec!Q$134)</f>
        <v>0.4222278977566622</v>
      </c>
      <c r="R260" s="310">
        <f>IF(R$134=0,0,R$134/NFM_fec!R$134)</f>
        <v>0.43370440172875402</v>
      </c>
      <c r="S260" s="310">
        <f>IF(S$134=0,0,S$134/NFM_fec!S$134)</f>
        <v>0.43106864168473946</v>
      </c>
      <c r="T260" s="310">
        <f>IF(T$134=0,0,T$134/NFM_fec!T$134)</f>
        <v>0.43684432628055914</v>
      </c>
      <c r="U260" s="310">
        <f>IF(U$134=0,0,U$134/NFM_fec!U$134)</f>
        <v>0.43690562350120993</v>
      </c>
      <c r="V260" s="310">
        <f>IF(V$134=0,0,V$134/NFM_fec!V$134)</f>
        <v>0.43750757128081419</v>
      </c>
      <c r="W260" s="310">
        <f>IF(W$134=0,0,W$134/NFM_fec!W$134)</f>
        <v>0.43875409649417402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0.43498480389888705</v>
      </c>
      <c r="C261" s="311">
        <f>IF(C$141=0,0,C$141/NFM_fec!C$141)</f>
        <v>0.4417609165993428</v>
      </c>
      <c r="D261" s="311">
        <f>IF(D$141=0,0,D$141/NFM_fec!D$141)</f>
        <v>0.43997345105726632</v>
      </c>
      <c r="E261" s="311">
        <f>IF(E$141=0,0,E$141/NFM_fec!E$141)</f>
        <v>0.44015725027050839</v>
      </c>
      <c r="F261" s="311">
        <f>IF(F$141=0,0,F$141/NFM_fec!F$141)</f>
        <v>0.44587256781460427</v>
      </c>
      <c r="G261" s="311">
        <f>IF(G$141=0,0,G$141/NFM_fec!G$141)</f>
        <v>0.44824992175317596</v>
      </c>
      <c r="H261" s="311">
        <f>IF(H$141=0,0,H$141/NFM_fec!H$141)</f>
        <v>0.44621189724967597</v>
      </c>
      <c r="I261" s="311">
        <f>IF(I$141=0,0,I$141/NFM_fec!I$141)</f>
        <v>0.45433186334069758</v>
      </c>
      <c r="J261" s="311">
        <f>IF(J$141=0,0,J$141/NFM_fec!J$141)</f>
        <v>0.45322618107884932</v>
      </c>
      <c r="K261" s="311">
        <f>IF(K$141=0,0,K$141/NFM_fec!K$141)</f>
        <v>0.45279764995186256</v>
      </c>
      <c r="L261" s="311">
        <f>IF(L$141=0,0,L$141/NFM_fec!L$141)</f>
        <v>0.45213767832328838</v>
      </c>
      <c r="M261" s="311">
        <f>IF(M$141=0,0,M$141/NFM_fec!M$141)</f>
        <v>0.45008471203911271</v>
      </c>
      <c r="N261" s="311">
        <f>IF(N$141=0,0,N$141/NFM_fec!N$141)</f>
        <v>0.45692290184058582</v>
      </c>
      <c r="O261" s="311">
        <f>IF(O$141=0,0,O$141/NFM_fec!O$141)</f>
        <v>0.46053109880765941</v>
      </c>
      <c r="P261" s="311">
        <f>IF(P$141=0,0,P$141/NFM_fec!P$141)</f>
        <v>0.46790458791378609</v>
      </c>
      <c r="Q261" s="311">
        <f>IF(Q$141=0,0,Q$141/NFM_fec!Q$141)</f>
        <v>0.46766328754868813</v>
      </c>
      <c r="R261" s="311">
        <f>IF(R$141=0,0,R$141/NFM_fec!R$141)</f>
        <v>0.48417694824401719</v>
      </c>
      <c r="S261" s="311">
        <f>IF(S$141=0,0,S$141/NFM_fec!S$141)</f>
        <v>0.48448530608819246</v>
      </c>
      <c r="T261" s="311">
        <f>IF(T$141=0,0,T$141/NFM_fec!T$141)</f>
        <v>0.48806269411107089</v>
      </c>
      <c r="U261" s="311">
        <f>IF(U$141=0,0,U$141/NFM_fec!U$141)</f>
        <v>0.4878826383170134</v>
      </c>
      <c r="V261" s="311">
        <f>IF(V$141=0,0,V$141/NFM_fec!V$141)</f>
        <v>0.48698318223678366</v>
      </c>
      <c r="W261" s="311">
        <f>IF(W$141=0,0,W$141/NFM_fec!W$141)</f>
        <v>0.49132149509375117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CZ: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20.269160260762298</v>
      </c>
      <c r="C72" s="225">
        <v>9.8056678003086226</v>
      </c>
      <c r="D72" s="225">
        <v>10.43205540216919</v>
      </c>
      <c r="E72" s="225">
        <v>10.432872417761089</v>
      </c>
      <c r="F72" s="225">
        <v>12.26990799564863</v>
      </c>
      <c r="G72" s="225">
        <v>15.034066502922229</v>
      </c>
      <c r="H72" s="225">
        <v>19.27980817823379</v>
      </c>
      <c r="I72" s="225">
        <v>21.608289154584551</v>
      </c>
      <c r="J72" s="225">
        <v>16.69773616440742</v>
      </c>
      <c r="K72" s="225">
        <v>8.8834907321066225</v>
      </c>
      <c r="L72" s="225">
        <v>14.817738990417389</v>
      </c>
      <c r="M72" s="225">
        <v>15.95632196506266</v>
      </c>
      <c r="N72" s="225">
        <v>15.01136616393852</v>
      </c>
      <c r="O72" s="225">
        <v>18.933978123332249</v>
      </c>
      <c r="P72" s="225">
        <v>15.77154234871575</v>
      </c>
      <c r="Q72" s="225">
        <v>17.024734792567759</v>
      </c>
      <c r="R72" s="225">
        <v>20.464316605355261</v>
      </c>
      <c r="S72" s="225">
        <v>20.261008951379729</v>
      </c>
      <c r="T72" s="225">
        <v>19.567945522460072</v>
      </c>
      <c r="U72" s="225">
        <v>19.081322825898589</v>
      </c>
      <c r="V72" s="225">
        <v>21.953813336372789</v>
      </c>
      <c r="W72" s="225">
        <v>22.728817497961739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5.5274656556997093E-2</v>
      </c>
      <c r="C77" s="262">
        <v>2.7614505635412789E-2</v>
      </c>
      <c r="D77" s="262">
        <v>3.0322340177132881E-2</v>
      </c>
      <c r="E77" s="262">
        <v>2.8405560692061849E-2</v>
      </c>
      <c r="F77" s="262">
        <v>3.4086428771462847E-2</v>
      </c>
      <c r="G77" s="262">
        <v>4.1369278018843852E-2</v>
      </c>
      <c r="H77" s="262">
        <v>5.1127408007392378E-2</v>
      </c>
      <c r="I77" s="262">
        <v>5.9883852266230518E-2</v>
      </c>
      <c r="J77" s="262">
        <v>4.3057827035530273E-2</v>
      </c>
      <c r="K77" s="262">
        <v>2.251549260701784E-2</v>
      </c>
      <c r="L77" s="262">
        <v>3.8150665594110518E-2</v>
      </c>
      <c r="M77" s="262">
        <v>3.7997934286719007E-2</v>
      </c>
      <c r="N77" s="262">
        <v>3.1912785501692797E-2</v>
      </c>
      <c r="O77" s="262">
        <v>4.1065540315499187E-2</v>
      </c>
      <c r="P77" s="262">
        <v>3.1766482305221437E-2</v>
      </c>
      <c r="Q77" s="262">
        <v>3.3581726748907512E-2</v>
      </c>
      <c r="R77" s="262">
        <v>3.9016184892688988E-2</v>
      </c>
      <c r="S77" s="262">
        <v>3.834775769315131E-2</v>
      </c>
      <c r="T77" s="262">
        <v>3.4246622704662222E-2</v>
      </c>
      <c r="U77" s="262">
        <v>3.0950114406185791E-2</v>
      </c>
      <c r="V77" s="262">
        <v>3.2523443214904177E-2</v>
      </c>
      <c r="W77" s="262">
        <v>3.264757821374531E-2</v>
      </c>
      <c r="DA77" s="68" t="s">
        <v>859</v>
      </c>
    </row>
    <row r="78" spans="1:105" ht="12" customHeight="1" x14ac:dyDescent="0.25">
      <c r="A78" s="37" t="s">
        <v>160</v>
      </c>
      <c r="B78" s="228">
        <v>1.5119226244622629E-3</v>
      </c>
      <c r="C78" s="228">
        <v>7.0098410255042148E-4</v>
      </c>
      <c r="D78" s="228">
        <v>7.43124922884321E-4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5.3762733932534827E-2</v>
      </c>
      <c r="C79" s="228">
        <v>2.6913521532862372E-2</v>
      </c>
      <c r="D79" s="228">
        <v>2.9579215254248559E-2</v>
      </c>
      <c r="E79" s="228">
        <v>2.8405560692061849E-2</v>
      </c>
      <c r="F79" s="228">
        <v>3.4086428771462847E-2</v>
      </c>
      <c r="G79" s="228">
        <v>4.1369278018843852E-2</v>
      </c>
      <c r="H79" s="228">
        <v>5.1127408007392378E-2</v>
      </c>
      <c r="I79" s="228">
        <v>5.9883852266230518E-2</v>
      </c>
      <c r="J79" s="228">
        <v>4.3057827035530273E-2</v>
      </c>
      <c r="K79" s="228">
        <v>2.251549260701784E-2</v>
      </c>
      <c r="L79" s="228">
        <v>3.8150665594110518E-2</v>
      </c>
      <c r="M79" s="228">
        <v>3.7997934286719007E-2</v>
      </c>
      <c r="N79" s="228">
        <v>3.1912785501692797E-2</v>
      </c>
      <c r="O79" s="228">
        <v>4.1065540315499187E-2</v>
      </c>
      <c r="P79" s="228">
        <v>3.1766482305221437E-2</v>
      </c>
      <c r="Q79" s="228">
        <v>3.3581726748907512E-2</v>
      </c>
      <c r="R79" s="228">
        <v>3.9016184892688988E-2</v>
      </c>
      <c r="S79" s="228">
        <v>3.834775769315131E-2</v>
      </c>
      <c r="T79" s="228">
        <v>3.4246622704662222E-2</v>
      </c>
      <c r="U79" s="228">
        <v>3.0950114406185791E-2</v>
      </c>
      <c r="V79" s="228">
        <v>3.2523443214904177E-2</v>
      </c>
      <c r="W79" s="228">
        <v>3.264757821374531E-2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4.781712609616978</v>
      </c>
      <c r="C83" s="263">
        <v>2.3948803762926318</v>
      </c>
      <c r="D83" s="263">
        <v>2.6463170128145141</v>
      </c>
      <c r="E83" s="263">
        <v>2.4931809032212962</v>
      </c>
      <c r="F83" s="263">
        <v>3.008252775553971</v>
      </c>
      <c r="G83" s="263">
        <v>3.6734749385351511</v>
      </c>
      <c r="H83" s="263">
        <v>4.5917678286413581</v>
      </c>
      <c r="I83" s="263">
        <v>5.2143456450437471</v>
      </c>
      <c r="J83" s="263">
        <v>3.7866293981572832</v>
      </c>
      <c r="K83" s="263">
        <v>2.0238585249087002</v>
      </c>
      <c r="L83" s="263">
        <v>3.530240134058654</v>
      </c>
      <c r="M83" s="263">
        <v>3.6639308053277468</v>
      </c>
      <c r="N83" s="263">
        <v>3.1750696805931309</v>
      </c>
      <c r="O83" s="263">
        <v>4.2911099642861892</v>
      </c>
      <c r="P83" s="263">
        <v>3.4281257940632628</v>
      </c>
      <c r="Q83" s="263">
        <v>3.7694099395029119</v>
      </c>
      <c r="R83" s="263">
        <v>4.6362840309959736</v>
      </c>
      <c r="S83" s="263">
        <v>4.6683924761340583</v>
      </c>
      <c r="T83" s="263">
        <v>4.4498583531096054</v>
      </c>
      <c r="U83" s="263">
        <v>4.3282273415316883</v>
      </c>
      <c r="V83" s="263">
        <v>4.9428404231538252</v>
      </c>
      <c r="W83" s="263">
        <v>5.1778673254850167</v>
      </c>
      <c r="DA83" s="70" t="s">
        <v>865</v>
      </c>
    </row>
    <row r="84" spans="1:105" ht="12" customHeight="1" x14ac:dyDescent="0.25">
      <c r="A84" s="60" t="s">
        <v>562</v>
      </c>
      <c r="B84" s="264">
        <v>4.781712609616978</v>
      </c>
      <c r="C84" s="264">
        <v>2.3948803762926318</v>
      </c>
      <c r="D84" s="264">
        <v>2.6463170128145141</v>
      </c>
      <c r="E84" s="264">
        <v>2.4931809032212962</v>
      </c>
      <c r="F84" s="264">
        <v>3.008252775553971</v>
      </c>
      <c r="G84" s="264">
        <v>3.6734749385351511</v>
      </c>
      <c r="H84" s="264">
        <v>4.5917678286413581</v>
      </c>
      <c r="I84" s="264">
        <v>5.2143456450437471</v>
      </c>
      <c r="J84" s="264">
        <v>3.7866293981572832</v>
      </c>
      <c r="K84" s="264">
        <v>2.0238585249087002</v>
      </c>
      <c r="L84" s="264">
        <v>3.530240134058654</v>
      </c>
      <c r="M84" s="264">
        <v>3.6639308053277468</v>
      </c>
      <c r="N84" s="264">
        <v>3.1750696805931309</v>
      </c>
      <c r="O84" s="264">
        <v>4.2911099642861892</v>
      </c>
      <c r="P84" s="264">
        <v>3.4281257940632628</v>
      </c>
      <c r="Q84" s="264">
        <v>3.7694099395029119</v>
      </c>
      <c r="R84" s="264">
        <v>4.6362840309959736</v>
      </c>
      <c r="S84" s="264">
        <v>4.6683924761340583</v>
      </c>
      <c r="T84" s="264">
        <v>4.4498583531096054</v>
      </c>
      <c r="U84" s="264">
        <v>4.3282273415316883</v>
      </c>
      <c r="V84" s="264">
        <v>4.9428404231538252</v>
      </c>
      <c r="W84" s="264">
        <v>5.1778673254850167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0.1307937475957274</v>
      </c>
      <c r="C86" s="232">
        <v>6.0793160430083953E-2</v>
      </c>
      <c r="D86" s="232">
        <v>6.4854629114618659E-2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4.6509188620212507</v>
      </c>
      <c r="C88" s="232">
        <v>2.334087215862549</v>
      </c>
      <c r="D88" s="232">
        <v>2.581462383699896</v>
      </c>
      <c r="E88" s="232">
        <v>2.4931809032212962</v>
      </c>
      <c r="F88" s="232">
        <v>3.008252775553971</v>
      </c>
      <c r="G88" s="232">
        <v>3.6734749385351511</v>
      </c>
      <c r="H88" s="232">
        <v>4.5917678286413581</v>
      </c>
      <c r="I88" s="232">
        <v>5.2143456450437471</v>
      </c>
      <c r="J88" s="232">
        <v>3.7866293981572832</v>
      </c>
      <c r="K88" s="232">
        <v>2.0238585249087002</v>
      </c>
      <c r="L88" s="232">
        <v>3.530240134058654</v>
      </c>
      <c r="M88" s="232">
        <v>3.6639308053277468</v>
      </c>
      <c r="N88" s="232">
        <v>3.1750696805931309</v>
      </c>
      <c r="O88" s="232">
        <v>4.2911099642861892</v>
      </c>
      <c r="P88" s="232">
        <v>3.4281257940632628</v>
      </c>
      <c r="Q88" s="232">
        <v>3.7694099395029119</v>
      </c>
      <c r="R88" s="232">
        <v>4.6362840309959736</v>
      </c>
      <c r="S88" s="232">
        <v>4.6683924761340583</v>
      </c>
      <c r="T88" s="232">
        <v>4.4498583531096054</v>
      </c>
      <c r="U88" s="232">
        <v>4.3282273415316883</v>
      </c>
      <c r="V88" s="232">
        <v>4.9428404231538252</v>
      </c>
      <c r="W88" s="232">
        <v>5.1778673254850167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9.1709910945197102</v>
      </c>
      <c r="C90" s="296">
        <v>4.5932134355475336</v>
      </c>
      <c r="D90" s="296">
        <v>5.0754513579480749</v>
      </c>
      <c r="E90" s="296">
        <v>4.7817469863168194</v>
      </c>
      <c r="F90" s="296">
        <v>5.7696188932775616</v>
      </c>
      <c r="G90" s="296">
        <v>7.0454685794982996</v>
      </c>
      <c r="H90" s="296">
        <v>8.8066902598617691</v>
      </c>
      <c r="I90" s="296">
        <v>10.000751065270389</v>
      </c>
      <c r="J90" s="296">
        <v>7.2624909365953432</v>
      </c>
      <c r="K90" s="296">
        <v>3.881619416268566</v>
      </c>
      <c r="L90" s="296">
        <v>6.7707542201205886</v>
      </c>
      <c r="M90" s="296">
        <v>7.0271635980416569</v>
      </c>
      <c r="N90" s="296">
        <v>6.0895620758629416</v>
      </c>
      <c r="O90" s="296">
        <v>8.2300494573691498</v>
      </c>
      <c r="P90" s="296">
        <v>6.5749060420353942</v>
      </c>
      <c r="Q90" s="296">
        <v>7.2294652165522626</v>
      </c>
      <c r="R90" s="296">
        <v>8.8920692294248678</v>
      </c>
      <c r="S90" s="296">
        <v>8.9536509865191825</v>
      </c>
      <c r="T90" s="296">
        <v>8.5345177889122965</v>
      </c>
      <c r="U90" s="296">
        <v>8.301237996698303</v>
      </c>
      <c r="V90" s="296">
        <v>9.4800229966156095</v>
      </c>
      <c r="W90" s="296">
        <v>9.9307881939879721</v>
      </c>
      <c r="DA90" s="70" t="s">
        <v>872</v>
      </c>
    </row>
    <row r="91" spans="1:105" ht="12" customHeight="1" x14ac:dyDescent="0.25">
      <c r="A91" s="60" t="s">
        <v>521</v>
      </c>
      <c r="B91" s="264">
        <v>9.1709910945197102</v>
      </c>
      <c r="C91" s="264">
        <v>4.5932134355475336</v>
      </c>
      <c r="D91" s="264">
        <v>5.0754513579480749</v>
      </c>
      <c r="E91" s="264">
        <v>4.7817469863168194</v>
      </c>
      <c r="F91" s="264">
        <v>5.7696188932775616</v>
      </c>
      <c r="G91" s="264">
        <v>7.0454685794982996</v>
      </c>
      <c r="H91" s="264">
        <v>8.8066902598617691</v>
      </c>
      <c r="I91" s="264">
        <v>10.000751065270389</v>
      </c>
      <c r="J91" s="264">
        <v>7.2624909365953432</v>
      </c>
      <c r="K91" s="264">
        <v>3.881619416268566</v>
      </c>
      <c r="L91" s="264">
        <v>6.7707542201205886</v>
      </c>
      <c r="M91" s="264">
        <v>7.0271635980416569</v>
      </c>
      <c r="N91" s="264">
        <v>6.0895620758629416</v>
      </c>
      <c r="O91" s="264">
        <v>8.2300494573691498</v>
      </c>
      <c r="P91" s="264">
        <v>6.5749060420353942</v>
      </c>
      <c r="Q91" s="264">
        <v>7.2294652165522626</v>
      </c>
      <c r="R91" s="264">
        <v>8.8920692294248678</v>
      </c>
      <c r="S91" s="264">
        <v>8.9536509865191825</v>
      </c>
      <c r="T91" s="264">
        <v>8.5345177889122965</v>
      </c>
      <c r="U91" s="264">
        <v>8.301237996698303</v>
      </c>
      <c r="V91" s="264">
        <v>9.4800229966156095</v>
      </c>
      <c r="W91" s="264">
        <v>9.9307881939879721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0.25085328047671118</v>
      </c>
      <c r="C93" s="299">
        <v>0.1165970392680432</v>
      </c>
      <c r="D93" s="299">
        <v>0.1243866527763135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8.9201378140429988</v>
      </c>
      <c r="C95" s="299">
        <v>4.47661639627949</v>
      </c>
      <c r="D95" s="299">
        <v>4.9510647051717616</v>
      </c>
      <c r="E95" s="299">
        <v>4.7817469863168194</v>
      </c>
      <c r="F95" s="299">
        <v>5.7696188932775616</v>
      </c>
      <c r="G95" s="299">
        <v>7.0454685794982996</v>
      </c>
      <c r="H95" s="299">
        <v>8.8066902598617691</v>
      </c>
      <c r="I95" s="299">
        <v>10.000751065270389</v>
      </c>
      <c r="J95" s="299">
        <v>7.2624909365953432</v>
      </c>
      <c r="K95" s="299">
        <v>3.881619416268566</v>
      </c>
      <c r="L95" s="299">
        <v>6.7707542201205886</v>
      </c>
      <c r="M95" s="299">
        <v>7.0271635980416569</v>
      </c>
      <c r="N95" s="299">
        <v>6.0895620758629416</v>
      </c>
      <c r="O95" s="299">
        <v>8.2300494573691498</v>
      </c>
      <c r="P95" s="299">
        <v>6.5749060420353942</v>
      </c>
      <c r="Q95" s="299">
        <v>7.2294652165522626</v>
      </c>
      <c r="R95" s="299">
        <v>8.8920692294248678</v>
      </c>
      <c r="S95" s="299">
        <v>8.9536509865191825</v>
      </c>
      <c r="T95" s="299">
        <v>8.5345177889122965</v>
      </c>
      <c r="U95" s="299">
        <v>8.301237996698303</v>
      </c>
      <c r="V95" s="299">
        <v>9.4800229966156095</v>
      </c>
      <c r="W95" s="299">
        <v>9.9307881939879721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6.2611819000686157</v>
      </c>
      <c r="C97" s="296">
        <f t="shared" si="2"/>
        <v>2.7899594828330443</v>
      </c>
      <c r="D97" s="296">
        <f t="shared" si="2"/>
        <v>2.6799646912294661</v>
      </c>
      <c r="E97" s="296">
        <f t="shared" si="2"/>
        <v>3.1295389675309089</v>
      </c>
      <c r="F97" s="296">
        <f t="shared" si="2"/>
        <v>3.4579498980456336</v>
      </c>
      <c r="G97" s="296">
        <f t="shared" si="2"/>
        <v>4.2737537068699352</v>
      </c>
      <c r="H97" s="296">
        <f t="shared" si="2"/>
        <v>5.8302226817232734</v>
      </c>
      <c r="I97" s="296">
        <f t="shared" si="2"/>
        <v>6.3333085920041867</v>
      </c>
      <c r="J97" s="296">
        <f t="shared" si="2"/>
        <v>5.6055580026192695</v>
      </c>
      <c r="K97" s="296">
        <f t="shared" si="2"/>
        <v>2.9554972983223395</v>
      </c>
      <c r="L97" s="296">
        <f t="shared" si="2"/>
        <v>4.4785939706440363</v>
      </c>
      <c r="M97" s="296">
        <f t="shared" si="2"/>
        <v>5.2272296274065386</v>
      </c>
      <c r="N97" s="296">
        <f t="shared" si="2"/>
        <v>5.7148216219807555</v>
      </c>
      <c r="O97" s="296">
        <f t="shared" si="2"/>
        <v>6.3717531613614149</v>
      </c>
      <c r="P97" s="296">
        <f t="shared" si="2"/>
        <v>5.7367440303118737</v>
      </c>
      <c r="Q97" s="296">
        <f t="shared" si="2"/>
        <v>5.9922779097636756</v>
      </c>
      <c r="R97" s="296">
        <f t="shared" si="2"/>
        <v>6.8969471600417336</v>
      </c>
      <c r="S97" s="296">
        <f t="shared" si="2"/>
        <v>6.6006177310333367</v>
      </c>
      <c r="T97" s="296">
        <f t="shared" si="2"/>
        <v>6.5493227577335045</v>
      </c>
      <c r="U97" s="296">
        <f t="shared" si="2"/>
        <v>6.42090737326241</v>
      </c>
      <c r="V97" s="296">
        <f t="shared" si="2"/>
        <v>7.4984264733884523</v>
      </c>
      <c r="W97" s="296">
        <f t="shared" si="2"/>
        <v>7.5875144002750083</v>
      </c>
      <c r="DA97" s="70"/>
    </row>
    <row r="98" spans="1:105" ht="12" customHeight="1" x14ac:dyDescent="0.25">
      <c r="A98" s="60" t="s">
        <v>530</v>
      </c>
      <c r="B98" s="264">
        <v>2.0883171091821939</v>
      </c>
      <c r="C98" s="264">
        <v>1.062652306131096</v>
      </c>
      <c r="D98" s="264">
        <v>1.1905030117533071</v>
      </c>
      <c r="E98" s="264">
        <v>1.0869578071566619</v>
      </c>
      <c r="F98" s="264">
        <v>1.3019733213596869</v>
      </c>
      <c r="G98" s="264">
        <v>1.5835208122608011</v>
      </c>
      <c r="H98" s="264">
        <v>1.982724895688907</v>
      </c>
      <c r="I98" s="264">
        <v>2.2458939558340689</v>
      </c>
      <c r="J98" s="264">
        <v>1.6349356255750671</v>
      </c>
      <c r="K98" s="264">
        <v>0.87009712802922345</v>
      </c>
      <c r="L98" s="264">
        <v>1.5269704641154609</v>
      </c>
      <c r="M98" s="264">
        <v>1.5683870564552</v>
      </c>
      <c r="N98" s="264">
        <v>1.3584061243355221</v>
      </c>
      <c r="O98" s="264">
        <v>1.8322239094762409</v>
      </c>
      <c r="P98" s="264">
        <v>1.4577950094295959</v>
      </c>
      <c r="Q98" s="264">
        <v>1.6045677186609459</v>
      </c>
      <c r="R98" s="264">
        <v>1.9713328069078799</v>
      </c>
      <c r="S98" s="264">
        <v>1.9832814000854531</v>
      </c>
      <c r="T98" s="264">
        <v>1.8875199855172109</v>
      </c>
      <c r="U98" s="264">
        <v>1.836891900752452</v>
      </c>
      <c r="V98" s="264">
        <v>2.0978812877676032</v>
      </c>
      <c r="W98" s="264">
        <v>2.194258391313435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5.712154685517451E-2</v>
      </c>
      <c r="C100" s="232">
        <v>2.6975039241013261E-2</v>
      </c>
      <c r="D100" s="232">
        <v>2.9176259274008989E-2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2.031195562327019</v>
      </c>
      <c r="C101" s="232">
        <v>1.035677266890082</v>
      </c>
      <c r="D101" s="232">
        <v>1.1613267524792981</v>
      </c>
      <c r="E101" s="232">
        <v>1.0869578071566619</v>
      </c>
      <c r="F101" s="232">
        <v>1.3019733213596869</v>
      </c>
      <c r="G101" s="232">
        <v>1.5835208122608011</v>
      </c>
      <c r="H101" s="232">
        <v>1.982724895688907</v>
      </c>
      <c r="I101" s="232">
        <v>2.2458939558340689</v>
      </c>
      <c r="J101" s="232">
        <v>1.6349356255750671</v>
      </c>
      <c r="K101" s="232">
        <v>0.87009712802922345</v>
      </c>
      <c r="L101" s="232">
        <v>1.5269704641154609</v>
      </c>
      <c r="M101" s="232">
        <v>1.5683870564552</v>
      </c>
      <c r="N101" s="232">
        <v>1.3584061243355221</v>
      </c>
      <c r="O101" s="232">
        <v>1.8322239094762409</v>
      </c>
      <c r="P101" s="232">
        <v>1.4577950094295959</v>
      </c>
      <c r="Q101" s="232">
        <v>1.6045677186609459</v>
      </c>
      <c r="R101" s="232">
        <v>1.9713328069078799</v>
      </c>
      <c r="S101" s="232">
        <v>1.9832814000854531</v>
      </c>
      <c r="T101" s="232">
        <v>1.8875199855172109</v>
      </c>
      <c r="U101" s="232">
        <v>1.836891900752452</v>
      </c>
      <c r="V101" s="232">
        <v>2.0978812877676032</v>
      </c>
      <c r="W101" s="232">
        <v>2.194258391313435</v>
      </c>
      <c r="DA101" s="71" t="s">
        <v>882</v>
      </c>
    </row>
    <row r="102" spans="1:105" ht="12" customHeight="1" x14ac:dyDescent="0.25">
      <c r="A102" s="60" t="s">
        <v>535</v>
      </c>
      <c r="B102" s="264">
        <v>4.1728647908864218</v>
      </c>
      <c r="C102" s="264">
        <v>1.7273071767019481</v>
      </c>
      <c r="D102" s="264">
        <v>1.489461679476159</v>
      </c>
      <c r="E102" s="264">
        <v>2.042581160374247</v>
      </c>
      <c r="F102" s="264">
        <v>2.1559765766859469</v>
      </c>
      <c r="G102" s="264">
        <v>2.6902328946091338</v>
      </c>
      <c r="H102" s="264">
        <v>3.8474977860343662</v>
      </c>
      <c r="I102" s="264">
        <v>4.0874146361701182</v>
      </c>
      <c r="J102" s="264">
        <v>3.9706223770442022</v>
      </c>
      <c r="K102" s="264">
        <v>2.085400170293116</v>
      </c>
      <c r="L102" s="264">
        <v>2.9516235065285752</v>
      </c>
      <c r="M102" s="264">
        <v>3.6588425709513381</v>
      </c>
      <c r="N102" s="264">
        <v>4.3564154976452336</v>
      </c>
      <c r="O102" s="264">
        <v>4.539529251885174</v>
      </c>
      <c r="P102" s="264">
        <v>4.278949020882278</v>
      </c>
      <c r="Q102" s="264">
        <v>4.3877101911027294</v>
      </c>
      <c r="R102" s="264">
        <v>4.9256143531338532</v>
      </c>
      <c r="S102" s="264">
        <v>4.6173363309478841</v>
      </c>
      <c r="T102" s="264">
        <v>4.6618027722162934</v>
      </c>
      <c r="U102" s="264">
        <v>4.5840154725099582</v>
      </c>
      <c r="V102" s="264">
        <v>5.4005451856208486</v>
      </c>
      <c r="W102" s="264">
        <v>5.3932560089615738</v>
      </c>
      <c r="DA102" s="72" t="s">
        <v>883</v>
      </c>
    </row>
    <row r="103" spans="1:105" ht="12" customHeight="1" x14ac:dyDescent="0.25">
      <c r="A103" s="64" t="s">
        <v>30</v>
      </c>
      <c r="B103" s="231">
        <v>1.3064900939305619</v>
      </c>
      <c r="C103" s="231">
        <v>0.38943036196965902</v>
      </c>
      <c r="D103" s="231">
        <v>0.39820565241764289</v>
      </c>
      <c r="E103" s="231">
        <v>0.55352845135084849</v>
      </c>
      <c r="F103" s="231">
        <v>7.7189423671961563E-2</v>
      </c>
      <c r="G103" s="231">
        <v>0</v>
      </c>
      <c r="H103" s="231">
        <v>0.65508261316971395</v>
      </c>
      <c r="I103" s="231">
        <v>0.45518425042585531</v>
      </c>
      <c r="J103" s="231">
        <v>1.102089191693036</v>
      </c>
      <c r="K103" s="231">
        <v>0.51617382808445622</v>
      </c>
      <c r="L103" s="231">
        <v>0.63282307579972874</v>
      </c>
      <c r="M103" s="231">
        <v>0.84428476283836495</v>
      </c>
      <c r="N103" s="231">
        <v>1.278475110938287</v>
      </c>
      <c r="O103" s="231">
        <v>0.83421172574387892</v>
      </c>
      <c r="P103" s="231">
        <v>0.91757543815602405</v>
      </c>
      <c r="Q103" s="231">
        <v>0.86931062346088661</v>
      </c>
      <c r="R103" s="231">
        <v>0.77046548228765488</v>
      </c>
      <c r="S103" s="231">
        <v>0.72941330137911076</v>
      </c>
      <c r="T103" s="231">
        <v>0.74567697329069704</v>
      </c>
      <c r="U103" s="231">
        <v>0.79318661454097161</v>
      </c>
      <c r="V103" s="231">
        <v>1.057241416649823</v>
      </c>
      <c r="W103" s="231">
        <v>0.89801336642397667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7.8403684879433777E-2</v>
      </c>
      <c r="C106" s="231">
        <v>3.3961512499266253E-2</v>
      </c>
      <c r="D106" s="231">
        <v>2.6743963236929451E-2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2.7879710120764258</v>
      </c>
      <c r="C109" s="231">
        <v>1.3039153022330221</v>
      </c>
      <c r="D109" s="231">
        <v>1.064512063821587</v>
      </c>
      <c r="E109" s="231">
        <v>1.489052709023398</v>
      </c>
      <c r="F109" s="231">
        <v>2.0787871530139852</v>
      </c>
      <c r="G109" s="231">
        <v>2.6902328946091338</v>
      </c>
      <c r="H109" s="231">
        <v>3.1924151728646519</v>
      </c>
      <c r="I109" s="231">
        <v>3.632230385744263</v>
      </c>
      <c r="J109" s="231">
        <v>2.8685331853511671</v>
      </c>
      <c r="K109" s="231">
        <v>1.5692263422086601</v>
      </c>
      <c r="L109" s="231">
        <v>2.3188004307288459</v>
      </c>
      <c r="M109" s="231">
        <v>2.8145578081129732</v>
      </c>
      <c r="N109" s="231">
        <v>3.0779403867069468</v>
      </c>
      <c r="O109" s="231">
        <v>3.7053175261412949</v>
      </c>
      <c r="P109" s="231">
        <v>3.3613735827262539</v>
      </c>
      <c r="Q109" s="231">
        <v>3.518399567641842</v>
      </c>
      <c r="R109" s="231">
        <v>4.1551488708461983</v>
      </c>
      <c r="S109" s="231">
        <v>3.887923029568773</v>
      </c>
      <c r="T109" s="231">
        <v>3.916125798925596</v>
      </c>
      <c r="U109" s="231">
        <v>3.7908288579689859</v>
      </c>
      <c r="V109" s="231">
        <v>4.3433037689710261</v>
      </c>
      <c r="W109" s="231">
        <v>4.4952426425375966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130.683894889984</v>
      </c>
      <c r="C115" s="225">
        <f t="shared" si="3"/>
        <v>140.21500508418055</v>
      </c>
      <c r="D115" s="225">
        <f t="shared" si="3"/>
        <v>149.27869902528425</v>
      </c>
      <c r="E115" s="225">
        <f t="shared" si="3"/>
        <v>152.92804283368145</v>
      </c>
      <c r="F115" s="225">
        <f t="shared" si="3"/>
        <v>128.17429960409049</v>
      </c>
      <c r="G115" s="225">
        <f t="shared" si="3"/>
        <v>130.05356349687779</v>
      </c>
      <c r="H115" s="225">
        <f t="shared" si="3"/>
        <v>139.44430617814052</v>
      </c>
      <c r="I115" s="225">
        <f t="shared" si="3"/>
        <v>132.91795643697142</v>
      </c>
      <c r="J115" s="225">
        <f t="shared" si="3"/>
        <v>96.674343294576261</v>
      </c>
      <c r="K115" s="225">
        <f t="shared" si="3"/>
        <v>89.618234867483991</v>
      </c>
      <c r="L115" s="225">
        <f t="shared" si="3"/>
        <v>103.57325620868914</v>
      </c>
      <c r="M115" s="225">
        <f t="shared" si="3"/>
        <v>93.972049233658907</v>
      </c>
      <c r="N115" s="225">
        <f t="shared" si="3"/>
        <v>73.993499035190567</v>
      </c>
      <c r="O115" s="225">
        <f t="shared" si="3"/>
        <v>96.334887476431959</v>
      </c>
      <c r="P115" s="225">
        <f t="shared" si="3"/>
        <v>82.353661250559327</v>
      </c>
      <c r="Q115" s="225">
        <f t="shared" si="3"/>
        <v>89.630759207691312</v>
      </c>
      <c r="R115" s="225">
        <f t="shared" si="3"/>
        <v>112.04664531540308</v>
      </c>
      <c r="S115" s="225">
        <f t="shared" si="3"/>
        <v>145.387037846483</v>
      </c>
      <c r="T115" s="225">
        <f t="shared" si="3"/>
        <v>129.18699527883604</v>
      </c>
      <c r="U115" s="225">
        <f t="shared" si="3"/>
        <v>127.28779297470042</v>
      </c>
      <c r="V115" s="225">
        <f t="shared" si="3"/>
        <v>110.27685142113236</v>
      </c>
      <c r="W115" s="225">
        <f t="shared" si="3"/>
        <v>137.02324874542748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0.28366790401949232</v>
      </c>
      <c r="C120" s="262">
        <v>0.32495331569418928</v>
      </c>
      <c r="D120" s="262">
        <v>0.34968636349053039</v>
      </c>
      <c r="E120" s="262">
        <v>0.34111642624532718</v>
      </c>
      <c r="F120" s="262">
        <v>0.31821901697575872</v>
      </c>
      <c r="G120" s="262">
        <v>0.32225659025151571</v>
      </c>
      <c r="H120" s="262">
        <v>0.3100841291503853</v>
      </c>
      <c r="I120" s="262">
        <v>0.31672205574382178</v>
      </c>
      <c r="J120" s="262">
        <v>0.19402884575317869</v>
      </c>
      <c r="K120" s="262">
        <v>0.1812694060517577</v>
      </c>
      <c r="L120" s="262">
        <v>0.21340819716907791</v>
      </c>
      <c r="M120" s="262">
        <v>0.17930630151929011</v>
      </c>
      <c r="N120" s="262">
        <v>0.11895304935705139</v>
      </c>
      <c r="O120" s="262">
        <v>0.1704884584363015</v>
      </c>
      <c r="P120" s="262">
        <v>0.13248771604887599</v>
      </c>
      <c r="Q120" s="262">
        <v>0.14333506358333431</v>
      </c>
      <c r="R120" s="262">
        <v>0.17829928643053011</v>
      </c>
      <c r="S120" s="262">
        <v>0.22999371750650399</v>
      </c>
      <c r="T120" s="262">
        <v>0.1893458281878565</v>
      </c>
      <c r="U120" s="262">
        <v>0.1710426263909991</v>
      </c>
      <c r="V120" s="262">
        <v>0.13428169147411659</v>
      </c>
      <c r="W120" s="262">
        <v>0.16461258085149411</v>
      </c>
      <c r="DA120" s="68" t="s">
        <v>899</v>
      </c>
    </row>
    <row r="121" spans="1:105" ht="12" customHeight="1" x14ac:dyDescent="0.25">
      <c r="A121" s="37" t="s">
        <v>160</v>
      </c>
      <c r="B121" s="228">
        <v>7.759142229651155E-3</v>
      </c>
      <c r="C121" s="228">
        <v>8.2488207965802328E-3</v>
      </c>
      <c r="D121" s="228">
        <v>8.5699405251897058E-3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0.27590876178984108</v>
      </c>
      <c r="C122" s="228">
        <v>0.3167044948976091</v>
      </c>
      <c r="D122" s="228">
        <v>0.34111642296534073</v>
      </c>
      <c r="E122" s="228">
        <v>0.34111642624532718</v>
      </c>
      <c r="F122" s="228">
        <v>0.31821901697575872</v>
      </c>
      <c r="G122" s="228">
        <v>0.32225659025151571</v>
      </c>
      <c r="H122" s="228">
        <v>0.3100841291503853</v>
      </c>
      <c r="I122" s="228">
        <v>0.31672205574382178</v>
      </c>
      <c r="J122" s="228">
        <v>0.19402884575317869</v>
      </c>
      <c r="K122" s="228">
        <v>0.1812694060517577</v>
      </c>
      <c r="L122" s="228">
        <v>0.21340819716907791</v>
      </c>
      <c r="M122" s="228">
        <v>0.17930630151929011</v>
      </c>
      <c r="N122" s="228">
        <v>0.11895304935705139</v>
      </c>
      <c r="O122" s="228">
        <v>0.1704884584363015</v>
      </c>
      <c r="P122" s="228">
        <v>0.13248771604887599</v>
      </c>
      <c r="Q122" s="228">
        <v>0.14333506358333431</v>
      </c>
      <c r="R122" s="228">
        <v>0.17829928643053011</v>
      </c>
      <c r="S122" s="228">
        <v>0.22999371750650399</v>
      </c>
      <c r="T122" s="228">
        <v>0.1893458281878565</v>
      </c>
      <c r="U122" s="228">
        <v>0.1710426263909991</v>
      </c>
      <c r="V122" s="228">
        <v>0.13428169147411659</v>
      </c>
      <c r="W122" s="228">
        <v>0.16461258085149411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77.987269377428589</v>
      </c>
      <c r="C126" s="296">
        <v>82.703115299864521</v>
      </c>
      <c r="D126" s="296">
        <v>90.473868937463351</v>
      </c>
      <c r="E126" s="296">
        <v>91.290374383943885</v>
      </c>
      <c r="F126" s="296">
        <v>71.384433588612112</v>
      </c>
      <c r="G126" s="296">
        <v>70.892515150273383</v>
      </c>
      <c r="H126" s="296">
        <v>78.684204600347655</v>
      </c>
      <c r="I126" s="296">
        <v>74.208788549509123</v>
      </c>
      <c r="J126" s="296">
        <v>53.670363607343077</v>
      </c>
      <c r="K126" s="296">
        <v>49.661615389210311</v>
      </c>
      <c r="L126" s="296">
        <v>57.824343764002883</v>
      </c>
      <c r="M126" s="296">
        <v>51.760788349600233</v>
      </c>
      <c r="N126" s="296">
        <v>38.504803983517782</v>
      </c>
      <c r="O126" s="296">
        <v>51.403331823857528</v>
      </c>
      <c r="P126" s="296">
        <v>42.712428932082332</v>
      </c>
      <c r="Q126" s="296">
        <v>47.189119516450297</v>
      </c>
      <c r="R126" s="296">
        <v>59.639569243364058</v>
      </c>
      <c r="S126" s="296">
        <v>78.576713409066755</v>
      </c>
      <c r="T126" s="296">
        <v>69.296887819198389</v>
      </c>
      <c r="U126" s="296">
        <v>68.143200619967644</v>
      </c>
      <c r="V126" s="296">
        <v>59.381560085973071</v>
      </c>
      <c r="W126" s="296">
        <v>73.866930232807505</v>
      </c>
      <c r="DA126" s="70" t="s">
        <v>905</v>
      </c>
    </row>
    <row r="127" spans="1:105" ht="12" customHeight="1" x14ac:dyDescent="0.25">
      <c r="A127" s="60" t="s">
        <v>606</v>
      </c>
      <c r="B127" s="264">
        <v>77.987269377428589</v>
      </c>
      <c r="C127" s="264">
        <v>82.703115299864521</v>
      </c>
      <c r="D127" s="264">
        <v>90.473868937463351</v>
      </c>
      <c r="E127" s="264">
        <v>91.290374383943885</v>
      </c>
      <c r="F127" s="264">
        <v>71.384433588612112</v>
      </c>
      <c r="G127" s="264">
        <v>70.892515150273383</v>
      </c>
      <c r="H127" s="264">
        <v>78.684204600347655</v>
      </c>
      <c r="I127" s="264">
        <v>74.208788549509123</v>
      </c>
      <c r="J127" s="264">
        <v>53.670363607343077</v>
      </c>
      <c r="K127" s="264">
        <v>49.661615389210311</v>
      </c>
      <c r="L127" s="264">
        <v>57.824343764002883</v>
      </c>
      <c r="M127" s="264">
        <v>51.760788349600233</v>
      </c>
      <c r="N127" s="264">
        <v>38.504803983517782</v>
      </c>
      <c r="O127" s="264">
        <v>51.403331823857528</v>
      </c>
      <c r="P127" s="264">
        <v>42.712428932082332</v>
      </c>
      <c r="Q127" s="264">
        <v>47.189119516450297</v>
      </c>
      <c r="R127" s="264">
        <v>59.639569243364058</v>
      </c>
      <c r="S127" s="264">
        <v>78.576713409066755</v>
      </c>
      <c r="T127" s="264">
        <v>69.296887819198389</v>
      </c>
      <c r="U127" s="264">
        <v>68.143200619967644</v>
      </c>
      <c r="V127" s="264">
        <v>59.381560085973071</v>
      </c>
      <c r="W127" s="264">
        <v>73.866930232807505</v>
      </c>
      <c r="DA127" s="72" t="s">
        <v>906</v>
      </c>
    </row>
    <row r="128" spans="1:105" ht="12" customHeight="1" x14ac:dyDescent="0.25">
      <c r="A128" s="59" t="s">
        <v>30</v>
      </c>
      <c r="B128" s="232">
        <v>24.417181001606519</v>
      </c>
      <c r="C128" s="232">
        <v>18.64584629859505</v>
      </c>
      <c r="D128" s="232">
        <v>24.188071773462209</v>
      </c>
      <c r="E128" s="232">
        <v>24.739197901308881</v>
      </c>
      <c r="F128" s="232">
        <v>2.5557435769196779</v>
      </c>
      <c r="G128" s="232">
        <v>0</v>
      </c>
      <c r="H128" s="232">
        <v>13.39692892140777</v>
      </c>
      <c r="I128" s="232">
        <v>8.2640678271313082</v>
      </c>
      <c r="J128" s="232">
        <v>14.89678998130262</v>
      </c>
      <c r="K128" s="232">
        <v>12.2921377342669</v>
      </c>
      <c r="L128" s="232">
        <v>12.397441271185009</v>
      </c>
      <c r="M128" s="232">
        <v>11.943898669766041</v>
      </c>
      <c r="N128" s="232">
        <v>11.299985864776611</v>
      </c>
      <c r="O128" s="232">
        <v>9.4461913935145922</v>
      </c>
      <c r="P128" s="232">
        <v>9.1592294044163438</v>
      </c>
      <c r="Q128" s="232">
        <v>9.3492963574939232</v>
      </c>
      <c r="R128" s="232">
        <v>9.3288321387323609</v>
      </c>
      <c r="S128" s="232">
        <v>12.412979222473391</v>
      </c>
      <c r="T128" s="232">
        <v>11.08435858235989</v>
      </c>
      <c r="U128" s="232">
        <v>11.791032322616349</v>
      </c>
      <c r="V128" s="232">
        <v>11.624871665795251</v>
      </c>
      <c r="W128" s="232">
        <v>12.299340245585791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1.465297726930797</v>
      </c>
      <c r="C130" s="232">
        <v>1.6260702913001679</v>
      </c>
      <c r="D130" s="232">
        <v>1.6244995477945241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52.104790648891267</v>
      </c>
      <c r="C132" s="232">
        <v>62.431198709969287</v>
      </c>
      <c r="D132" s="232">
        <v>64.66129761620661</v>
      </c>
      <c r="E132" s="232">
        <v>66.551176482635</v>
      </c>
      <c r="F132" s="232">
        <v>68.82869001169243</v>
      </c>
      <c r="G132" s="232">
        <v>70.892515150273383</v>
      </c>
      <c r="H132" s="232">
        <v>65.287275678939878</v>
      </c>
      <c r="I132" s="232">
        <v>65.944720722377809</v>
      </c>
      <c r="J132" s="232">
        <v>38.773573626040459</v>
      </c>
      <c r="K132" s="232">
        <v>37.36947765494341</v>
      </c>
      <c r="L132" s="232">
        <v>45.426902492817867</v>
      </c>
      <c r="M132" s="232">
        <v>39.816889679834198</v>
      </c>
      <c r="N132" s="232">
        <v>27.204818118741169</v>
      </c>
      <c r="O132" s="232">
        <v>41.957140430342939</v>
      </c>
      <c r="P132" s="232">
        <v>33.553199527665981</v>
      </c>
      <c r="Q132" s="232">
        <v>37.839823158956378</v>
      </c>
      <c r="R132" s="232">
        <v>50.310737104631698</v>
      </c>
      <c r="S132" s="232">
        <v>66.163734186593359</v>
      </c>
      <c r="T132" s="232">
        <v>58.212529236838499</v>
      </c>
      <c r="U132" s="232">
        <v>56.352168297351298</v>
      </c>
      <c r="V132" s="232">
        <v>47.756688420177817</v>
      </c>
      <c r="W132" s="232">
        <v>61.567589987221723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31.15219984285601</v>
      </c>
      <c r="C134" s="296">
        <v>35.77574019425419</v>
      </c>
      <c r="D134" s="296">
        <v>38.741724866484468</v>
      </c>
      <c r="E134" s="296">
        <v>38.007925076456409</v>
      </c>
      <c r="F134" s="296">
        <v>35.651684607353403</v>
      </c>
      <c r="G134" s="296">
        <v>36.326374001598218</v>
      </c>
      <c r="H134" s="296">
        <v>35.353041755173493</v>
      </c>
      <c r="I134" s="296">
        <v>35.009789216134926</v>
      </c>
      <c r="J134" s="296">
        <v>21.661478512719061</v>
      </c>
      <c r="K134" s="296">
        <v>20.684465918638931</v>
      </c>
      <c r="L134" s="296">
        <v>25.068845187920751</v>
      </c>
      <c r="M134" s="296">
        <v>21.948453812057171</v>
      </c>
      <c r="N134" s="296">
        <v>15.023988066721831</v>
      </c>
      <c r="O134" s="296">
        <v>22.61560389859758</v>
      </c>
      <c r="P134" s="296">
        <v>18.150322263708599</v>
      </c>
      <c r="Q134" s="296">
        <v>20.424145420441391</v>
      </c>
      <c r="R134" s="296">
        <v>26.896510629176689</v>
      </c>
      <c r="S134" s="296">
        <v>35.543849520328507</v>
      </c>
      <c r="T134" s="296">
        <v>31.232394466900161</v>
      </c>
      <c r="U134" s="296">
        <v>30.3649985479687</v>
      </c>
      <c r="V134" s="296">
        <v>25.907050879314859</v>
      </c>
      <c r="W134" s="296">
        <v>33.142409099409292</v>
      </c>
      <c r="DA134" s="70" t="s">
        <v>913</v>
      </c>
    </row>
    <row r="135" spans="1:105" ht="12" customHeight="1" x14ac:dyDescent="0.25">
      <c r="A135" s="60" t="s">
        <v>617</v>
      </c>
      <c r="B135" s="264">
        <v>31.15219984285601</v>
      </c>
      <c r="C135" s="264">
        <v>35.77574019425419</v>
      </c>
      <c r="D135" s="264">
        <v>38.741724866484468</v>
      </c>
      <c r="E135" s="264">
        <v>38.007925076456409</v>
      </c>
      <c r="F135" s="264">
        <v>35.651684607353403</v>
      </c>
      <c r="G135" s="264">
        <v>36.326374001598218</v>
      </c>
      <c r="H135" s="264">
        <v>35.353041755173493</v>
      </c>
      <c r="I135" s="264">
        <v>35.009789216134926</v>
      </c>
      <c r="J135" s="264">
        <v>21.661478512719061</v>
      </c>
      <c r="K135" s="264">
        <v>20.684465918638931</v>
      </c>
      <c r="L135" s="264">
        <v>25.068845187920751</v>
      </c>
      <c r="M135" s="264">
        <v>21.948453812057171</v>
      </c>
      <c r="N135" s="264">
        <v>15.023988066721831</v>
      </c>
      <c r="O135" s="264">
        <v>22.61560389859758</v>
      </c>
      <c r="P135" s="264">
        <v>18.150322263708599</v>
      </c>
      <c r="Q135" s="264">
        <v>20.424145420441391</v>
      </c>
      <c r="R135" s="264">
        <v>26.896510629176689</v>
      </c>
      <c r="S135" s="264">
        <v>35.543849520328507</v>
      </c>
      <c r="T135" s="264">
        <v>31.232394466900161</v>
      </c>
      <c r="U135" s="264">
        <v>30.3649985479687</v>
      </c>
      <c r="V135" s="264">
        <v>25.907050879314859</v>
      </c>
      <c r="W135" s="264">
        <v>33.142409099409292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0.85210327260227003</v>
      </c>
      <c r="C137" s="299">
        <v>0.90815405005788108</v>
      </c>
      <c r="D137" s="299">
        <v>0.94946304063706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30.300096570253739</v>
      </c>
      <c r="C139" s="299">
        <v>34.867586144196309</v>
      </c>
      <c r="D139" s="299">
        <v>37.792261825847412</v>
      </c>
      <c r="E139" s="299">
        <v>38.007925076456409</v>
      </c>
      <c r="F139" s="299">
        <v>35.651684607353403</v>
      </c>
      <c r="G139" s="299">
        <v>36.326374001598218</v>
      </c>
      <c r="H139" s="299">
        <v>35.353041755173493</v>
      </c>
      <c r="I139" s="299">
        <v>35.009789216134926</v>
      </c>
      <c r="J139" s="299">
        <v>21.661478512719061</v>
      </c>
      <c r="K139" s="299">
        <v>20.684465918638931</v>
      </c>
      <c r="L139" s="299">
        <v>25.068845187920751</v>
      </c>
      <c r="M139" s="299">
        <v>21.948453812057171</v>
      </c>
      <c r="N139" s="299">
        <v>15.023988066721831</v>
      </c>
      <c r="O139" s="299">
        <v>22.61560389859758</v>
      </c>
      <c r="P139" s="299">
        <v>18.150322263708599</v>
      </c>
      <c r="Q139" s="299">
        <v>20.424145420441391</v>
      </c>
      <c r="R139" s="299">
        <v>26.896510629176689</v>
      </c>
      <c r="S139" s="299">
        <v>35.543849520328507</v>
      </c>
      <c r="T139" s="299">
        <v>31.232394466900161</v>
      </c>
      <c r="U139" s="299">
        <v>30.3649985479687</v>
      </c>
      <c r="V139" s="299">
        <v>25.907050879314859</v>
      </c>
      <c r="W139" s="299">
        <v>33.142409099409292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15.370157765679902</v>
      </c>
      <c r="C141" s="263">
        <f t="shared" si="4"/>
        <v>15.306956274367661</v>
      </c>
      <c r="D141" s="263">
        <f t="shared" si="4"/>
        <v>13.920098857845929</v>
      </c>
      <c r="E141" s="263">
        <f t="shared" si="4"/>
        <v>17.874266947035821</v>
      </c>
      <c r="F141" s="263">
        <f t="shared" si="4"/>
        <v>15.18348239114923</v>
      </c>
      <c r="G141" s="263">
        <f t="shared" si="4"/>
        <v>15.716897754754656</v>
      </c>
      <c r="H141" s="263">
        <f t="shared" si="4"/>
        <v>16.910997693468996</v>
      </c>
      <c r="I141" s="263">
        <f t="shared" si="4"/>
        <v>15.928136615583558</v>
      </c>
      <c r="J141" s="263">
        <f t="shared" si="4"/>
        <v>12.336672328760946</v>
      </c>
      <c r="K141" s="263">
        <f t="shared" si="4"/>
        <v>11.617484153582991</v>
      </c>
      <c r="L141" s="263">
        <f t="shared" si="4"/>
        <v>11.971899059596426</v>
      </c>
      <c r="M141" s="263">
        <f t="shared" si="4"/>
        <v>12.025380770482208</v>
      </c>
      <c r="N141" s="263">
        <f t="shared" si="4"/>
        <v>10.659713935593903</v>
      </c>
      <c r="O141" s="263">
        <f t="shared" si="4"/>
        <v>12.971103295540557</v>
      </c>
      <c r="P141" s="263">
        <f t="shared" si="4"/>
        <v>11.904822338719519</v>
      </c>
      <c r="Q141" s="263">
        <f t="shared" si="4"/>
        <v>12.652359207216273</v>
      </c>
      <c r="R141" s="263">
        <f t="shared" si="4"/>
        <v>15.478946156431816</v>
      </c>
      <c r="S141" s="263">
        <f t="shared" si="4"/>
        <v>19.327321199581249</v>
      </c>
      <c r="T141" s="263">
        <f t="shared" si="4"/>
        <v>17.774527164549628</v>
      </c>
      <c r="U141" s="263">
        <f t="shared" si="4"/>
        <v>17.43159118037309</v>
      </c>
      <c r="V141" s="263">
        <f t="shared" si="4"/>
        <v>15.248038764370319</v>
      </c>
      <c r="W141" s="263">
        <f t="shared" si="4"/>
        <v>18.775016832359189</v>
      </c>
      <c r="DA141" s="70"/>
    </row>
    <row r="142" spans="1:105" ht="12" customHeight="1" x14ac:dyDescent="0.25">
      <c r="A142" s="60" t="s">
        <v>626</v>
      </c>
      <c r="B142" s="264">
        <v>3.6050580679770028</v>
      </c>
      <c r="C142" s="264">
        <v>4.1401127841930618</v>
      </c>
      <c r="D142" s="264">
        <v>4.4833484794588001</v>
      </c>
      <c r="E142" s="264">
        <v>4.398430211514162</v>
      </c>
      <c r="F142" s="264">
        <v>4.1257565718969689</v>
      </c>
      <c r="G142" s="264">
        <v>4.2038343467048556</v>
      </c>
      <c r="H142" s="264">
        <v>4.0911964179070166</v>
      </c>
      <c r="I142" s="264">
        <v>4.0514738512357482</v>
      </c>
      <c r="J142" s="264">
        <v>2.506753560599559</v>
      </c>
      <c r="K142" s="264">
        <v>2.3936897271441051</v>
      </c>
      <c r="L142" s="264">
        <v>2.9010677594348242</v>
      </c>
      <c r="M142" s="264">
        <v>2.5399634983698531</v>
      </c>
      <c r="N142" s="264">
        <v>1.7386364258813829</v>
      </c>
      <c r="O142" s="264">
        <v>2.617168794116747</v>
      </c>
      <c r="P142" s="264">
        <v>2.1004284141484399</v>
      </c>
      <c r="Q142" s="264">
        <v>2.3635643903453931</v>
      </c>
      <c r="R142" s="264">
        <v>3.1125725673713158</v>
      </c>
      <c r="S142" s="264">
        <v>4.1132774611936771</v>
      </c>
      <c r="T142" s="264">
        <v>3.6143385129496579</v>
      </c>
      <c r="U142" s="264">
        <v>3.513959962752621</v>
      </c>
      <c r="V142" s="264">
        <v>2.9980682989032288</v>
      </c>
      <c r="W142" s="264">
        <v>3.8353731010562888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9.8608823554683311E-2</v>
      </c>
      <c r="C144" s="232">
        <v>0.10509524533234391</v>
      </c>
      <c r="D144" s="232">
        <v>0.1098756881427608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3.5064492444223201</v>
      </c>
      <c r="C145" s="232">
        <v>4.0350175388607177</v>
      </c>
      <c r="D145" s="232">
        <v>4.3734727913160389</v>
      </c>
      <c r="E145" s="232">
        <v>4.398430211514162</v>
      </c>
      <c r="F145" s="232">
        <v>4.1257565718969689</v>
      </c>
      <c r="G145" s="232">
        <v>4.2038343467048556</v>
      </c>
      <c r="H145" s="232">
        <v>4.0911964179070166</v>
      </c>
      <c r="I145" s="232">
        <v>4.0514738512357482</v>
      </c>
      <c r="J145" s="232">
        <v>2.506753560599559</v>
      </c>
      <c r="K145" s="232">
        <v>2.3936897271441051</v>
      </c>
      <c r="L145" s="232">
        <v>2.9010677594348242</v>
      </c>
      <c r="M145" s="232">
        <v>2.5399634983698531</v>
      </c>
      <c r="N145" s="232">
        <v>1.7386364258813829</v>
      </c>
      <c r="O145" s="232">
        <v>2.617168794116747</v>
      </c>
      <c r="P145" s="232">
        <v>2.1004284141484399</v>
      </c>
      <c r="Q145" s="232">
        <v>2.3635643903453931</v>
      </c>
      <c r="R145" s="232">
        <v>3.1125725673713158</v>
      </c>
      <c r="S145" s="232">
        <v>4.1132774611936771</v>
      </c>
      <c r="T145" s="232">
        <v>3.6143385129496579</v>
      </c>
      <c r="U145" s="232">
        <v>3.513959962752621</v>
      </c>
      <c r="V145" s="232">
        <v>2.9980682989032288</v>
      </c>
      <c r="W145" s="232">
        <v>3.8353731010562888</v>
      </c>
      <c r="DA145" s="71" t="s">
        <v>923</v>
      </c>
    </row>
    <row r="146" spans="1:105" ht="12" customHeight="1" x14ac:dyDescent="0.25">
      <c r="A146" s="60" t="s">
        <v>631</v>
      </c>
      <c r="B146" s="264">
        <v>11.765099697702899</v>
      </c>
      <c r="C146" s="264">
        <v>11.1668434901746</v>
      </c>
      <c r="D146" s="264">
        <v>9.4367503783871278</v>
      </c>
      <c r="E146" s="264">
        <v>13.475836735521661</v>
      </c>
      <c r="F146" s="264">
        <v>11.05772581925226</v>
      </c>
      <c r="G146" s="264">
        <v>11.513063408049801</v>
      </c>
      <c r="H146" s="264">
        <v>12.81980127556198</v>
      </c>
      <c r="I146" s="264">
        <v>11.87666276434781</v>
      </c>
      <c r="J146" s="264">
        <v>9.8299187681613862</v>
      </c>
      <c r="K146" s="264">
        <v>9.2237944264388858</v>
      </c>
      <c r="L146" s="264">
        <v>9.0708313001616023</v>
      </c>
      <c r="M146" s="264">
        <v>9.4854172721123557</v>
      </c>
      <c r="N146" s="264">
        <v>8.9210775097125197</v>
      </c>
      <c r="O146" s="264">
        <v>10.35393450142381</v>
      </c>
      <c r="P146" s="264">
        <v>9.8043939245710803</v>
      </c>
      <c r="Q146" s="264">
        <v>10.28879481687088</v>
      </c>
      <c r="R146" s="264">
        <v>12.366373589060499</v>
      </c>
      <c r="S146" s="264">
        <v>15.21404373838757</v>
      </c>
      <c r="T146" s="264">
        <v>14.16018865159997</v>
      </c>
      <c r="U146" s="264">
        <v>13.917631217620469</v>
      </c>
      <c r="V146" s="264">
        <v>12.24997046546709</v>
      </c>
      <c r="W146" s="264">
        <v>14.939643731302899</v>
      </c>
      <c r="DA146" s="72" t="s">
        <v>924</v>
      </c>
    </row>
    <row r="147" spans="1:105" ht="12" customHeight="1" x14ac:dyDescent="0.25">
      <c r="A147" s="64" t="s">
        <v>30</v>
      </c>
      <c r="B147" s="231">
        <v>3.6835572153511111</v>
      </c>
      <c r="C147" s="231">
        <v>2.5176227836559311</v>
      </c>
      <c r="D147" s="231">
        <v>2.5229030010692748</v>
      </c>
      <c r="E147" s="231">
        <v>3.651878898904303</v>
      </c>
      <c r="F147" s="231">
        <v>0.39589459938505761</v>
      </c>
      <c r="G147" s="231">
        <v>0</v>
      </c>
      <c r="H147" s="231">
        <v>2.1827248219335451</v>
      </c>
      <c r="I147" s="231">
        <v>1.3226135146924509</v>
      </c>
      <c r="J147" s="231">
        <v>2.7284002861223442</v>
      </c>
      <c r="K147" s="231">
        <v>2.283054037484725</v>
      </c>
      <c r="L147" s="231">
        <v>1.9447708526281</v>
      </c>
      <c r="M147" s="231">
        <v>2.1887777669335589</v>
      </c>
      <c r="N147" s="231">
        <v>2.6180642239207219</v>
      </c>
      <c r="O147" s="231">
        <v>1.902702480677908</v>
      </c>
      <c r="P147" s="231">
        <v>2.1024487572272181</v>
      </c>
      <c r="Q147" s="231">
        <v>2.0384570191194178</v>
      </c>
      <c r="R147" s="231">
        <v>1.9343503791324721</v>
      </c>
      <c r="S147" s="231">
        <v>2.4034042736205272</v>
      </c>
      <c r="T147" s="231">
        <v>2.2649878450199781</v>
      </c>
      <c r="U147" s="231">
        <v>2.4082115023686019</v>
      </c>
      <c r="V147" s="231">
        <v>2.3981238344809901</v>
      </c>
      <c r="W147" s="231">
        <v>2.4875510708243418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0.2210536922472085</v>
      </c>
      <c r="C150" s="231">
        <v>0.21955729697888829</v>
      </c>
      <c r="D150" s="231">
        <v>0.16944115358807049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7.8604887901045766</v>
      </c>
      <c r="C153" s="231">
        <v>8.4296634095397778</v>
      </c>
      <c r="D153" s="231">
        <v>6.7444062237297828</v>
      </c>
      <c r="E153" s="231">
        <v>9.8239578366173586</v>
      </c>
      <c r="F153" s="231">
        <v>10.661831219867199</v>
      </c>
      <c r="G153" s="231">
        <v>11.513063408049801</v>
      </c>
      <c r="H153" s="231">
        <v>10.637076453628429</v>
      </c>
      <c r="I153" s="231">
        <v>10.55404924965536</v>
      </c>
      <c r="J153" s="231">
        <v>7.101518482039042</v>
      </c>
      <c r="K153" s="231">
        <v>6.9407403889541612</v>
      </c>
      <c r="L153" s="231">
        <v>7.1260604475335034</v>
      </c>
      <c r="M153" s="231">
        <v>7.2966395051787956</v>
      </c>
      <c r="N153" s="231">
        <v>6.3030132857917982</v>
      </c>
      <c r="O153" s="231">
        <v>8.4512320207459055</v>
      </c>
      <c r="P153" s="231">
        <v>7.7019451673438617</v>
      </c>
      <c r="Q153" s="231">
        <v>8.2503377977514596</v>
      </c>
      <c r="R153" s="231">
        <v>10.43202320992803</v>
      </c>
      <c r="S153" s="231">
        <v>12.810639464767039</v>
      </c>
      <c r="T153" s="231">
        <v>11.895200806579989</v>
      </c>
      <c r="U153" s="231">
        <v>11.50941971525187</v>
      </c>
      <c r="V153" s="231">
        <v>9.8518466309861044</v>
      </c>
      <c r="W153" s="231">
        <v>12.452092660478559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5.8906000000000001</v>
      </c>
      <c r="C158" s="281">
        <v>6.1042399999999999</v>
      </c>
      <c r="D158" s="281">
        <v>5.7933199999999996</v>
      </c>
      <c r="E158" s="281">
        <v>5.4143600000000003</v>
      </c>
      <c r="F158" s="281">
        <v>5.6364800000000006</v>
      </c>
      <c r="G158" s="281">
        <v>6.7955199999999998</v>
      </c>
      <c r="H158" s="281">
        <v>8.1859780000000004</v>
      </c>
      <c r="I158" s="281">
        <v>7.4545199999999996</v>
      </c>
      <c r="J158" s="281">
        <v>8.8117999999999999</v>
      </c>
      <c r="K158" s="281">
        <v>7.4733999999999998</v>
      </c>
      <c r="L158" s="281">
        <v>8.4947599999999994</v>
      </c>
      <c r="M158" s="281">
        <v>8.0581199999999988</v>
      </c>
      <c r="N158" s="281">
        <v>9.6860400000000002</v>
      </c>
      <c r="O158" s="281">
        <v>9.1743600000000001</v>
      </c>
      <c r="P158" s="281">
        <v>9.4535999999999998</v>
      </c>
      <c r="Q158" s="281">
        <v>9.2218</v>
      </c>
      <c r="R158" s="281">
        <v>9.8533200000000001</v>
      </c>
      <c r="S158" s="281">
        <v>11.709160000000001</v>
      </c>
      <c r="T158" s="281">
        <v>10.69384</v>
      </c>
      <c r="U158" s="281">
        <v>11.176959999999999</v>
      </c>
      <c r="V158" s="281">
        <v>9.6059199999999993</v>
      </c>
      <c r="W158" s="281">
        <v>11.07428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1.0000000000000002</v>
      </c>
      <c r="C187" s="234">
        <f t="shared" si="28"/>
        <v>1</v>
      </c>
      <c r="D187" s="234">
        <f t="shared" si="28"/>
        <v>0.99999999999999978</v>
      </c>
      <c r="E187" s="234">
        <f t="shared" si="28"/>
        <v>0.99999999999999978</v>
      </c>
      <c r="F187" s="234">
        <f t="shared" si="28"/>
        <v>1</v>
      </c>
      <c r="G187" s="234">
        <f t="shared" si="28"/>
        <v>1</v>
      </c>
      <c r="H187" s="234">
        <f t="shared" si="28"/>
        <v>1</v>
      </c>
      <c r="I187" s="234">
        <f t="shared" si="28"/>
        <v>1.0000000000000002</v>
      </c>
      <c r="J187" s="234">
        <f t="shared" si="28"/>
        <v>1.0000000000000002</v>
      </c>
      <c r="K187" s="234">
        <f t="shared" si="28"/>
        <v>1</v>
      </c>
      <c r="L187" s="234">
        <f t="shared" si="28"/>
        <v>1</v>
      </c>
      <c r="M187" s="234">
        <f t="shared" si="28"/>
        <v>1</v>
      </c>
      <c r="N187" s="234">
        <f t="shared" si="28"/>
        <v>1.0000000000000002</v>
      </c>
      <c r="O187" s="234">
        <f t="shared" si="28"/>
        <v>1.0000000000000002</v>
      </c>
      <c r="P187" s="234">
        <f t="shared" si="28"/>
        <v>1.0000000000000002</v>
      </c>
      <c r="Q187" s="234">
        <f t="shared" si="28"/>
        <v>0.99999999999999989</v>
      </c>
      <c r="R187" s="234">
        <f t="shared" si="28"/>
        <v>1</v>
      </c>
      <c r="S187" s="234">
        <f t="shared" si="28"/>
        <v>1</v>
      </c>
      <c r="T187" s="234">
        <f t="shared" si="28"/>
        <v>0.99999999999999978</v>
      </c>
      <c r="U187" s="234">
        <f t="shared" si="28"/>
        <v>1</v>
      </c>
      <c r="V187" s="234">
        <f t="shared" si="28"/>
        <v>1</v>
      </c>
      <c r="W187" s="234">
        <f t="shared" si="28"/>
        <v>1.0000000000000002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2.7270323903846958E-3</v>
      </c>
      <c r="C192" s="302">
        <f t="shared" si="33"/>
        <v>2.8161779694947093E-3</v>
      </c>
      <c r="D192" s="302">
        <f t="shared" si="33"/>
        <v>2.9066506079739379E-3</v>
      </c>
      <c r="E192" s="302">
        <f t="shared" si="33"/>
        <v>2.7226979833189341E-3</v>
      </c>
      <c r="F192" s="302">
        <f t="shared" si="33"/>
        <v>2.7780508854305325E-3</v>
      </c>
      <c r="G192" s="302">
        <f t="shared" si="33"/>
        <v>2.7517024758938473E-3</v>
      </c>
      <c r="H192" s="302">
        <f t="shared" si="33"/>
        <v>2.6518628989843055E-3</v>
      </c>
      <c r="I192" s="302">
        <f t="shared" si="33"/>
        <v>2.7713370474554753E-3</v>
      </c>
      <c r="J192" s="302">
        <f t="shared" si="33"/>
        <v>2.5786625571022929E-3</v>
      </c>
      <c r="K192" s="302">
        <f t="shared" si="33"/>
        <v>2.5345321209873698E-3</v>
      </c>
      <c r="L192" s="302">
        <f t="shared" si="33"/>
        <v>2.5746617360976934E-3</v>
      </c>
      <c r="M192" s="302">
        <f t="shared" si="33"/>
        <v>2.3813717453130992E-3</v>
      </c>
      <c r="N192" s="302">
        <f t="shared" si="33"/>
        <v>2.125908138751301E-3</v>
      </c>
      <c r="O192" s="302">
        <f t="shared" si="33"/>
        <v>2.1688807311388155E-3</v>
      </c>
      <c r="P192" s="302">
        <f t="shared" si="33"/>
        <v>2.0141646012070678E-3</v>
      </c>
      <c r="Q192" s="302">
        <f t="shared" si="33"/>
        <v>1.9725256903013722E-3</v>
      </c>
      <c r="R192" s="302">
        <f t="shared" si="33"/>
        <v>1.9065471691577978E-3</v>
      </c>
      <c r="S192" s="302">
        <f t="shared" si="33"/>
        <v>1.8926874661165339E-3</v>
      </c>
      <c r="T192" s="302">
        <f t="shared" si="33"/>
        <v>1.750138902694408E-3</v>
      </c>
      <c r="U192" s="302">
        <f t="shared" si="33"/>
        <v>1.6220109417245431E-3</v>
      </c>
      <c r="V192" s="302">
        <f t="shared" si="33"/>
        <v>1.4814484716885045E-3</v>
      </c>
      <c r="W192" s="302">
        <f t="shared" si="33"/>
        <v>1.4363958097104285E-3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0.23591074065725226</v>
      </c>
      <c r="C193" s="303">
        <f t="shared" si="34"/>
        <v>0.24423429643590983</v>
      </c>
      <c r="D193" s="303">
        <f t="shared" si="34"/>
        <v>0.25367167933792339</v>
      </c>
      <c r="E193" s="303">
        <f t="shared" si="34"/>
        <v>0.23897358305435279</v>
      </c>
      <c r="F193" s="303">
        <f t="shared" si="34"/>
        <v>0.24517321373728396</v>
      </c>
      <c r="G193" s="303">
        <f t="shared" si="34"/>
        <v>0.24434340089031292</v>
      </c>
      <c r="H193" s="303">
        <f t="shared" si="34"/>
        <v>0.23816460133795828</v>
      </c>
      <c r="I193" s="303">
        <f t="shared" si="34"/>
        <v>0.24131228565762869</v>
      </c>
      <c r="J193" s="303">
        <f t="shared" si="34"/>
        <v>0.22677501673722639</v>
      </c>
      <c r="K193" s="303">
        <f t="shared" si="34"/>
        <v>0.22782243894217069</v>
      </c>
      <c r="L193" s="303">
        <f t="shared" si="34"/>
        <v>0.23824418397041919</v>
      </c>
      <c r="M193" s="303">
        <f t="shared" si="34"/>
        <v>0.22962251660189276</v>
      </c>
      <c r="N193" s="303">
        <f t="shared" si="34"/>
        <v>0.21151104076193492</v>
      </c>
      <c r="O193" s="303">
        <f t="shared" si="34"/>
        <v>0.22663541366398196</v>
      </c>
      <c r="P193" s="303">
        <f t="shared" si="34"/>
        <v>0.21736148046055936</v>
      </c>
      <c r="Q193" s="303">
        <f t="shared" si="34"/>
        <v>0.22140785072014563</v>
      </c>
      <c r="R193" s="303">
        <f t="shared" si="34"/>
        <v>0.22655454958035173</v>
      </c>
      <c r="S193" s="303">
        <f t="shared" si="34"/>
        <v>0.23041263578416962</v>
      </c>
      <c r="T193" s="303">
        <f t="shared" si="34"/>
        <v>0.2274054957891242</v>
      </c>
      <c r="U193" s="303">
        <f t="shared" si="34"/>
        <v>0.22683057044960722</v>
      </c>
      <c r="V193" s="303">
        <f t="shared" si="34"/>
        <v>0.2251472374033805</v>
      </c>
      <c r="W193" s="303">
        <f t="shared" si="34"/>
        <v>0.22781067804998453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0.23591074065725226</v>
      </c>
      <c r="C194" s="304">
        <f t="shared" si="35"/>
        <v>0.24423429643590983</v>
      </c>
      <c r="D194" s="304">
        <f t="shared" si="35"/>
        <v>0.25367167933792339</v>
      </c>
      <c r="E194" s="304">
        <f t="shared" si="35"/>
        <v>0.23897358305435279</v>
      </c>
      <c r="F194" s="304">
        <f t="shared" si="35"/>
        <v>0.24517321373728396</v>
      </c>
      <c r="G194" s="304">
        <f t="shared" si="35"/>
        <v>0.24434340089031292</v>
      </c>
      <c r="H194" s="304">
        <f t="shared" si="35"/>
        <v>0.23816460133795828</v>
      </c>
      <c r="I194" s="304">
        <f t="shared" si="35"/>
        <v>0.24131228565762869</v>
      </c>
      <c r="J194" s="304">
        <f t="shared" si="35"/>
        <v>0.22677501673722639</v>
      </c>
      <c r="K194" s="304">
        <f t="shared" si="35"/>
        <v>0.22782243894217069</v>
      </c>
      <c r="L194" s="304">
        <f t="shared" si="35"/>
        <v>0.23824418397041919</v>
      </c>
      <c r="M194" s="304">
        <f t="shared" si="35"/>
        <v>0.22962251660189276</v>
      </c>
      <c r="N194" s="304">
        <f t="shared" si="35"/>
        <v>0.21151104076193492</v>
      </c>
      <c r="O194" s="304">
        <f t="shared" si="35"/>
        <v>0.22663541366398196</v>
      </c>
      <c r="P194" s="304">
        <f t="shared" si="35"/>
        <v>0.21736148046055936</v>
      </c>
      <c r="Q194" s="304">
        <f t="shared" si="35"/>
        <v>0.22140785072014563</v>
      </c>
      <c r="R194" s="304">
        <f t="shared" si="35"/>
        <v>0.22655454958035173</v>
      </c>
      <c r="S194" s="304">
        <f t="shared" si="35"/>
        <v>0.23041263578416962</v>
      </c>
      <c r="T194" s="304">
        <f t="shared" si="35"/>
        <v>0.2274054957891242</v>
      </c>
      <c r="U194" s="304">
        <f t="shared" si="35"/>
        <v>0.22683057044960722</v>
      </c>
      <c r="V194" s="304">
        <f t="shared" si="35"/>
        <v>0.2251472374033805</v>
      </c>
      <c r="W194" s="304">
        <f t="shared" si="35"/>
        <v>0.22781067804998453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0.45246033760329057</v>
      </c>
      <c r="C196" s="303">
        <f t="shared" si="37"/>
        <v>0.4684243367293115</v>
      </c>
      <c r="D196" s="303">
        <f t="shared" si="37"/>
        <v>0.48652457854975639</v>
      </c>
      <c r="E196" s="303">
        <f t="shared" si="37"/>
        <v>0.4583346555811702</v>
      </c>
      <c r="F196" s="303">
        <f t="shared" si="37"/>
        <v>0.47022511459121658</v>
      </c>
      <c r="G196" s="303">
        <f t="shared" si="37"/>
        <v>0.46863359145902705</v>
      </c>
      <c r="H196" s="303">
        <f t="shared" si="37"/>
        <v>0.45678308510373072</v>
      </c>
      <c r="I196" s="303">
        <f t="shared" si="37"/>
        <v>0.4628201239684247</v>
      </c>
      <c r="J196" s="303">
        <f t="shared" si="37"/>
        <v>0.43493865665909442</v>
      </c>
      <c r="K196" s="303">
        <f t="shared" si="37"/>
        <v>0.43694753935405778</v>
      </c>
      <c r="L196" s="303">
        <f t="shared" si="37"/>
        <v>0.45693571903913449</v>
      </c>
      <c r="M196" s="303">
        <f t="shared" si="37"/>
        <v>0.44039996268739501</v>
      </c>
      <c r="N196" s="303">
        <f t="shared" si="37"/>
        <v>0.40566341593157357</v>
      </c>
      <c r="O196" s="303">
        <f t="shared" si="37"/>
        <v>0.43467090770678035</v>
      </c>
      <c r="P196" s="303">
        <f t="shared" si="37"/>
        <v>0.41688415100193277</v>
      </c>
      <c r="Q196" s="303">
        <f t="shared" si="37"/>
        <v>0.42464480678479205</v>
      </c>
      <c r="R196" s="303">
        <f t="shared" si="37"/>
        <v>0.4345158160374592</v>
      </c>
      <c r="S196" s="303">
        <f t="shared" si="37"/>
        <v>0.44191535614071475</v>
      </c>
      <c r="T196" s="303">
        <f t="shared" si="37"/>
        <v>0.43614787148279743</v>
      </c>
      <c r="U196" s="303">
        <f t="shared" si="37"/>
        <v>0.43504520480263803</v>
      </c>
      <c r="V196" s="303">
        <f t="shared" si="37"/>
        <v>0.43181668949098845</v>
      </c>
      <c r="W196" s="303">
        <f t="shared" si="37"/>
        <v>0.43692498278357594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0.45246033760329057</v>
      </c>
      <c r="C197" s="304">
        <f t="shared" si="38"/>
        <v>0.4684243367293115</v>
      </c>
      <c r="D197" s="304">
        <f t="shared" si="38"/>
        <v>0.48652457854975639</v>
      </c>
      <c r="E197" s="304">
        <f t="shared" si="38"/>
        <v>0.4583346555811702</v>
      </c>
      <c r="F197" s="304">
        <f t="shared" si="38"/>
        <v>0.47022511459121658</v>
      </c>
      <c r="G197" s="304">
        <f t="shared" si="38"/>
        <v>0.46863359145902705</v>
      </c>
      <c r="H197" s="304">
        <f t="shared" si="38"/>
        <v>0.45678308510373072</v>
      </c>
      <c r="I197" s="304">
        <f t="shared" si="38"/>
        <v>0.4628201239684247</v>
      </c>
      <c r="J197" s="304">
        <f t="shared" si="38"/>
        <v>0.43493865665909442</v>
      </c>
      <c r="K197" s="304">
        <f t="shared" si="38"/>
        <v>0.43694753935405778</v>
      </c>
      <c r="L197" s="304">
        <f t="shared" si="38"/>
        <v>0.45693571903913449</v>
      </c>
      <c r="M197" s="304">
        <f t="shared" si="38"/>
        <v>0.44039996268739501</v>
      </c>
      <c r="N197" s="304">
        <f t="shared" si="38"/>
        <v>0.40566341593157357</v>
      </c>
      <c r="O197" s="304">
        <f t="shared" si="38"/>
        <v>0.43467090770678035</v>
      </c>
      <c r="P197" s="304">
        <f t="shared" si="38"/>
        <v>0.41688415100193277</v>
      </c>
      <c r="Q197" s="304">
        <f t="shared" si="38"/>
        <v>0.42464480678479205</v>
      </c>
      <c r="R197" s="304">
        <f t="shared" si="38"/>
        <v>0.4345158160374592</v>
      </c>
      <c r="S197" s="304">
        <f t="shared" si="38"/>
        <v>0.44191535614071475</v>
      </c>
      <c r="T197" s="304">
        <f t="shared" si="38"/>
        <v>0.43614787148279743</v>
      </c>
      <c r="U197" s="304">
        <f t="shared" si="38"/>
        <v>0.43504520480263803</v>
      </c>
      <c r="V197" s="304">
        <f t="shared" si="38"/>
        <v>0.43181668949098845</v>
      </c>
      <c r="W197" s="304">
        <f t="shared" si="38"/>
        <v>0.43692498278357594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0.30890188934907264</v>
      </c>
      <c r="C199" s="303">
        <f t="shared" si="40"/>
        <v>0.28452518886528394</v>
      </c>
      <c r="D199" s="303">
        <f t="shared" si="40"/>
        <v>0.25689709150434603</v>
      </c>
      <c r="E199" s="303">
        <f t="shared" si="40"/>
        <v>0.29996906338115775</v>
      </c>
      <c r="F199" s="303">
        <f t="shared" si="40"/>
        <v>0.28182362078606882</v>
      </c>
      <c r="G199" s="303">
        <f t="shared" si="40"/>
        <v>0.28427130517476618</v>
      </c>
      <c r="H199" s="303">
        <f t="shared" si="40"/>
        <v>0.30240045065932686</v>
      </c>
      <c r="I199" s="303">
        <f t="shared" si="40"/>
        <v>0.29309625332649125</v>
      </c>
      <c r="J199" s="303">
        <f t="shared" si="40"/>
        <v>0.33570766404657726</v>
      </c>
      <c r="K199" s="303">
        <f t="shared" si="40"/>
        <v>0.33269548958278428</v>
      </c>
      <c r="L199" s="303">
        <f t="shared" si="40"/>
        <v>0.30224543525434866</v>
      </c>
      <c r="M199" s="303">
        <f t="shared" si="40"/>
        <v>0.32759614896539924</v>
      </c>
      <c r="N199" s="303">
        <f t="shared" si="40"/>
        <v>0.38069963516774025</v>
      </c>
      <c r="O199" s="303">
        <f t="shared" si="40"/>
        <v>0.33652479789809908</v>
      </c>
      <c r="P199" s="303">
        <f t="shared" si="40"/>
        <v>0.36374020393630097</v>
      </c>
      <c r="Q199" s="303">
        <f t="shared" si="40"/>
        <v>0.35197481680476084</v>
      </c>
      <c r="R199" s="303">
        <f t="shared" si="40"/>
        <v>0.33702308721303142</v>
      </c>
      <c r="S199" s="303">
        <f t="shared" si="40"/>
        <v>0.32577932060899906</v>
      </c>
      <c r="T199" s="303">
        <f t="shared" si="40"/>
        <v>0.3346964938253838</v>
      </c>
      <c r="U199" s="303">
        <f t="shared" si="40"/>
        <v>0.33650221380603013</v>
      </c>
      <c r="V199" s="303">
        <f t="shared" si="40"/>
        <v>0.34155462463394265</v>
      </c>
      <c r="W199" s="303">
        <f t="shared" si="40"/>
        <v>0.33382794335672927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0.10302928598501569</v>
      </c>
      <c r="C200" s="304">
        <f t="shared" si="41"/>
        <v>0.10837123261484038</v>
      </c>
      <c r="D200" s="304">
        <f t="shared" si="41"/>
        <v>0.11411969797493213</v>
      </c>
      <c r="E200" s="304">
        <f t="shared" si="41"/>
        <v>0.10418586211273968</v>
      </c>
      <c r="F200" s="304">
        <f t="shared" si="41"/>
        <v>0.10611109079395016</v>
      </c>
      <c r="G200" s="304">
        <f t="shared" si="41"/>
        <v>0.10532884179759389</v>
      </c>
      <c r="H200" s="304">
        <f t="shared" si="41"/>
        <v>0.10283945137625032</v>
      </c>
      <c r="I200" s="304">
        <f t="shared" si="41"/>
        <v>0.10393668558241993</v>
      </c>
      <c r="J200" s="304">
        <f t="shared" si="41"/>
        <v>9.7913609933546863E-2</v>
      </c>
      <c r="K200" s="304">
        <f t="shared" si="41"/>
        <v>9.7945408428752809E-2</v>
      </c>
      <c r="L200" s="304">
        <f t="shared" si="41"/>
        <v>0.10305016609503991</v>
      </c>
      <c r="M200" s="304">
        <f t="shared" si="41"/>
        <v>9.8292517529370432E-2</v>
      </c>
      <c r="N200" s="304">
        <f t="shared" si="41"/>
        <v>9.0491838617513157E-2</v>
      </c>
      <c r="O200" s="304">
        <f t="shared" si="41"/>
        <v>9.6769094035151562E-2</v>
      </c>
      <c r="P200" s="304">
        <f t="shared" si="41"/>
        <v>9.243198776613637E-2</v>
      </c>
      <c r="Q200" s="304">
        <f t="shared" si="41"/>
        <v>9.4249204948639129E-2</v>
      </c>
      <c r="R200" s="304">
        <f t="shared" si="41"/>
        <v>9.633025352979567E-2</v>
      </c>
      <c r="S200" s="304">
        <f t="shared" si="41"/>
        <v>9.7886605985157318E-2</v>
      </c>
      <c r="T200" s="304">
        <f t="shared" si="41"/>
        <v>9.645979356139954E-2</v>
      </c>
      <c r="U200" s="304">
        <f t="shared" si="41"/>
        <v>9.62664862133817E-2</v>
      </c>
      <c r="V200" s="304">
        <f t="shared" si="41"/>
        <v>9.5558856023060967E-2</v>
      </c>
      <c r="W200" s="304">
        <f t="shared" si="41"/>
        <v>9.654080734777383E-2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0.20587260336405694</v>
      </c>
      <c r="C201" s="304">
        <f t="shared" si="42"/>
        <v>0.17615395625044356</v>
      </c>
      <c r="D201" s="304">
        <f t="shared" si="42"/>
        <v>0.14277739352941393</v>
      </c>
      <c r="E201" s="304">
        <f t="shared" si="42"/>
        <v>0.19578320126841808</v>
      </c>
      <c r="F201" s="304">
        <f t="shared" si="42"/>
        <v>0.1757125299921187</v>
      </c>
      <c r="G201" s="304">
        <f t="shared" si="42"/>
        <v>0.17894246337717229</v>
      </c>
      <c r="H201" s="304">
        <f t="shared" si="42"/>
        <v>0.19956099928307652</v>
      </c>
      <c r="I201" s="304">
        <f t="shared" si="42"/>
        <v>0.18915956774407133</v>
      </c>
      <c r="J201" s="304">
        <f t="shared" si="42"/>
        <v>0.23779405411303037</v>
      </c>
      <c r="K201" s="304">
        <f t="shared" si="42"/>
        <v>0.23475008115403145</v>
      </c>
      <c r="L201" s="304">
        <f t="shared" si="42"/>
        <v>0.19919526915930871</v>
      </c>
      <c r="M201" s="304">
        <f t="shared" si="42"/>
        <v>0.22930363143602875</v>
      </c>
      <c r="N201" s="304">
        <f t="shared" si="42"/>
        <v>0.29020779655022716</v>
      </c>
      <c r="O201" s="304">
        <f t="shared" si="42"/>
        <v>0.23975570386294753</v>
      </c>
      <c r="P201" s="304">
        <f t="shared" si="42"/>
        <v>0.2713082161701646</v>
      </c>
      <c r="Q201" s="304">
        <f t="shared" si="42"/>
        <v>0.25772561185612175</v>
      </c>
      <c r="R201" s="304">
        <f t="shared" si="42"/>
        <v>0.24069283368323574</v>
      </c>
      <c r="S201" s="304">
        <f t="shared" si="42"/>
        <v>0.22789271462384175</v>
      </c>
      <c r="T201" s="304">
        <f t="shared" si="42"/>
        <v>0.23823670026398427</v>
      </c>
      <c r="U201" s="304">
        <f t="shared" si="42"/>
        <v>0.24023572759264844</v>
      </c>
      <c r="V201" s="304">
        <f t="shared" si="42"/>
        <v>0.24599576861088165</v>
      </c>
      <c r="W201" s="304">
        <f t="shared" si="42"/>
        <v>0.23728713600895546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0.99999999999999989</v>
      </c>
      <c r="C204" s="234">
        <f t="shared" si="44"/>
        <v>1</v>
      </c>
      <c r="D204" s="234">
        <f t="shared" si="44"/>
        <v>1</v>
      </c>
      <c r="E204" s="234">
        <f t="shared" si="44"/>
        <v>0.99999999999999989</v>
      </c>
      <c r="F204" s="234">
        <f t="shared" si="44"/>
        <v>1.0000000000000002</v>
      </c>
      <c r="G204" s="234">
        <f t="shared" si="44"/>
        <v>1</v>
      </c>
      <c r="H204" s="234">
        <f t="shared" si="44"/>
        <v>1.0000000000000002</v>
      </c>
      <c r="I204" s="234">
        <f t="shared" si="44"/>
        <v>1</v>
      </c>
      <c r="J204" s="234">
        <f t="shared" si="44"/>
        <v>1</v>
      </c>
      <c r="K204" s="234">
        <f t="shared" si="44"/>
        <v>1</v>
      </c>
      <c r="L204" s="234">
        <f t="shared" si="44"/>
        <v>0.99999999999999989</v>
      </c>
      <c r="M204" s="234">
        <f t="shared" si="44"/>
        <v>0.99999999999999989</v>
      </c>
      <c r="N204" s="234">
        <f t="shared" si="44"/>
        <v>1</v>
      </c>
      <c r="O204" s="234">
        <f t="shared" si="44"/>
        <v>1.0000000000000002</v>
      </c>
      <c r="P204" s="234">
        <f t="shared" si="44"/>
        <v>1.0000000000000002</v>
      </c>
      <c r="Q204" s="234">
        <f t="shared" si="44"/>
        <v>0.99999999999999967</v>
      </c>
      <c r="R204" s="234">
        <f t="shared" si="44"/>
        <v>1.0000000000000002</v>
      </c>
      <c r="S204" s="234">
        <f t="shared" si="44"/>
        <v>1</v>
      </c>
      <c r="T204" s="234">
        <f t="shared" si="44"/>
        <v>1</v>
      </c>
      <c r="U204" s="234">
        <f t="shared" si="44"/>
        <v>1</v>
      </c>
      <c r="V204" s="234">
        <f t="shared" si="44"/>
        <v>1</v>
      </c>
      <c r="W204" s="234">
        <f t="shared" si="44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2.1706416407186028E-3</v>
      </c>
      <c r="C209" s="302">
        <f t="shared" si="49"/>
        <v>2.3175359548651573E-3</v>
      </c>
      <c r="D209" s="302">
        <f t="shared" si="49"/>
        <v>2.3425067727265085E-3</v>
      </c>
      <c r="E209" s="302">
        <f t="shared" si="49"/>
        <v>2.2305681804632264E-3</v>
      </c>
      <c r="F209" s="302">
        <f t="shared" si="49"/>
        <v>2.4827053314017346E-3</v>
      </c>
      <c r="G209" s="302">
        <f t="shared" si="49"/>
        <v>2.4778758965666647E-3</v>
      </c>
      <c r="H209" s="302">
        <f t="shared" si="49"/>
        <v>2.2237130912627721E-3</v>
      </c>
      <c r="I209" s="302">
        <f t="shared" si="49"/>
        <v>2.3828387392790585E-3</v>
      </c>
      <c r="J209" s="302">
        <f t="shared" si="49"/>
        <v>2.0070355705645048E-3</v>
      </c>
      <c r="K209" s="302">
        <f t="shared" si="49"/>
        <v>2.0226844047954722E-3</v>
      </c>
      <c r="L209" s="302">
        <f t="shared" si="49"/>
        <v>2.0604565790524436E-3</v>
      </c>
      <c r="M209" s="302">
        <f t="shared" si="49"/>
        <v>1.9080812111849337E-3</v>
      </c>
      <c r="N209" s="302">
        <f t="shared" si="49"/>
        <v>1.6076148703344671E-3</v>
      </c>
      <c r="O209" s="302">
        <f t="shared" si="49"/>
        <v>1.7697478338572928E-3</v>
      </c>
      <c r="P209" s="302">
        <f t="shared" si="49"/>
        <v>1.6087653425120327E-3</v>
      </c>
      <c r="Q209" s="302">
        <f t="shared" si="49"/>
        <v>1.5991727042186492E-3</v>
      </c>
      <c r="R209" s="302">
        <f t="shared" si="49"/>
        <v>1.5912951782592929E-3</v>
      </c>
      <c r="S209" s="302">
        <f t="shared" si="49"/>
        <v>1.581941010101319E-3</v>
      </c>
      <c r="T209" s="302">
        <f t="shared" si="49"/>
        <v>1.465672514320611E-3</v>
      </c>
      <c r="U209" s="302">
        <f t="shared" si="49"/>
        <v>1.3437472863167274E-3</v>
      </c>
      <c r="V209" s="302">
        <f t="shared" si="49"/>
        <v>1.217677960003709E-3</v>
      </c>
      <c r="W209" s="302">
        <f t="shared" si="49"/>
        <v>1.2013478176781827E-3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0.59676266492578922</v>
      </c>
      <c r="C210" s="303">
        <f t="shared" si="50"/>
        <v>0.58983070499631796</v>
      </c>
      <c r="D210" s="303">
        <f t="shared" si="50"/>
        <v>0.60607353579722201</v>
      </c>
      <c r="E210" s="303">
        <f t="shared" si="50"/>
        <v>0.59694986408233652</v>
      </c>
      <c r="F210" s="303">
        <f t="shared" si="50"/>
        <v>0.55693250370087444</v>
      </c>
      <c r="G210" s="303">
        <f t="shared" si="50"/>
        <v>0.54510244274833197</v>
      </c>
      <c r="H210" s="303">
        <f t="shared" si="50"/>
        <v>0.56426975583949868</v>
      </c>
      <c r="I210" s="303">
        <f t="shared" si="50"/>
        <v>0.55830521728415461</v>
      </c>
      <c r="J210" s="303">
        <f t="shared" si="50"/>
        <v>0.5551665703464278</v>
      </c>
      <c r="K210" s="303">
        <f t="shared" si="50"/>
        <v>0.55414632371016426</v>
      </c>
      <c r="L210" s="303">
        <f t="shared" si="50"/>
        <v>0.55829415701185403</v>
      </c>
      <c r="M210" s="303">
        <f t="shared" si="50"/>
        <v>0.55081046727946159</v>
      </c>
      <c r="N210" s="303">
        <f t="shared" si="50"/>
        <v>0.5203809048847019</v>
      </c>
      <c r="O210" s="303">
        <f t="shared" si="50"/>
        <v>0.53358999185454181</v>
      </c>
      <c r="P210" s="303">
        <f t="shared" si="50"/>
        <v>0.51864638782883787</v>
      </c>
      <c r="Q210" s="303">
        <f t="shared" si="50"/>
        <v>0.52648354129305364</v>
      </c>
      <c r="R210" s="303">
        <f t="shared" si="50"/>
        <v>0.53227447439843512</v>
      </c>
      <c r="S210" s="303">
        <f t="shared" si="50"/>
        <v>0.5404657428404136</v>
      </c>
      <c r="T210" s="303">
        <f t="shared" si="50"/>
        <v>0.53640761339505283</v>
      </c>
      <c r="U210" s="303">
        <f t="shared" si="50"/>
        <v>0.53534749112596924</v>
      </c>
      <c r="V210" s="303">
        <f t="shared" si="50"/>
        <v>0.53847710848401842</v>
      </c>
      <c r="W210" s="303">
        <f t="shared" si="50"/>
        <v>0.53908319142281669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0.59676266492578922</v>
      </c>
      <c r="C211" s="304">
        <f t="shared" si="51"/>
        <v>0.58983070499631796</v>
      </c>
      <c r="D211" s="304">
        <f t="shared" si="51"/>
        <v>0.60607353579722201</v>
      </c>
      <c r="E211" s="304">
        <f t="shared" si="51"/>
        <v>0.59694986408233652</v>
      </c>
      <c r="F211" s="304">
        <f t="shared" si="51"/>
        <v>0.55693250370087444</v>
      </c>
      <c r="G211" s="304">
        <f t="shared" si="51"/>
        <v>0.54510244274833197</v>
      </c>
      <c r="H211" s="304">
        <f t="shared" si="51"/>
        <v>0.56426975583949868</v>
      </c>
      <c r="I211" s="304">
        <f t="shared" si="51"/>
        <v>0.55830521728415461</v>
      </c>
      <c r="J211" s="304">
        <f t="shared" si="51"/>
        <v>0.5551665703464278</v>
      </c>
      <c r="K211" s="304">
        <f t="shared" si="51"/>
        <v>0.55414632371016426</v>
      </c>
      <c r="L211" s="304">
        <f t="shared" si="51"/>
        <v>0.55829415701185403</v>
      </c>
      <c r="M211" s="304">
        <f t="shared" si="51"/>
        <v>0.55081046727946159</v>
      </c>
      <c r="N211" s="304">
        <f t="shared" si="51"/>
        <v>0.5203809048847019</v>
      </c>
      <c r="O211" s="304">
        <f t="shared" si="51"/>
        <v>0.53358999185454181</v>
      </c>
      <c r="P211" s="304">
        <f t="shared" si="51"/>
        <v>0.51864638782883787</v>
      </c>
      <c r="Q211" s="304">
        <f t="shared" si="51"/>
        <v>0.52648354129305364</v>
      </c>
      <c r="R211" s="304">
        <f t="shared" si="51"/>
        <v>0.53227447439843512</v>
      </c>
      <c r="S211" s="304">
        <f t="shared" si="51"/>
        <v>0.5404657428404136</v>
      </c>
      <c r="T211" s="304">
        <f t="shared" si="51"/>
        <v>0.53640761339505283</v>
      </c>
      <c r="U211" s="304">
        <f t="shared" si="51"/>
        <v>0.53534749112596924</v>
      </c>
      <c r="V211" s="304">
        <f t="shared" si="51"/>
        <v>0.53847710848401842</v>
      </c>
      <c r="W211" s="304">
        <f t="shared" si="51"/>
        <v>0.53908319142281669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0.23837826282329153</v>
      </c>
      <c r="C213" s="303">
        <f t="shared" si="53"/>
        <v>0.25514915591791049</v>
      </c>
      <c r="D213" s="303">
        <f t="shared" si="53"/>
        <v>0.25952614217198222</v>
      </c>
      <c r="E213" s="303">
        <f t="shared" si="53"/>
        <v>0.24853469888313645</v>
      </c>
      <c r="F213" s="303">
        <f t="shared" si="53"/>
        <v>0.27815002475126172</v>
      </c>
      <c r="G213" s="303">
        <f t="shared" si="53"/>
        <v>0.2793185594062581</v>
      </c>
      <c r="H213" s="303">
        <f t="shared" si="53"/>
        <v>0.25352804086536079</v>
      </c>
      <c r="I213" s="303">
        <f t="shared" si="53"/>
        <v>0.26339397741746257</v>
      </c>
      <c r="J213" s="303">
        <f t="shared" si="53"/>
        <v>0.22406646659822035</v>
      </c>
      <c r="K213" s="303">
        <f t="shared" si="53"/>
        <v>0.23080644189460414</v>
      </c>
      <c r="L213" s="303">
        <f t="shared" si="53"/>
        <v>0.24203975143361026</v>
      </c>
      <c r="M213" s="303">
        <f t="shared" si="53"/>
        <v>0.23356363930601265</v>
      </c>
      <c r="N213" s="303">
        <f t="shared" si="53"/>
        <v>0.203044703421534</v>
      </c>
      <c r="O213" s="303">
        <f t="shared" si="53"/>
        <v>0.23476026692957336</v>
      </c>
      <c r="P213" s="303">
        <f t="shared" si="53"/>
        <v>0.2203948432661253</v>
      </c>
      <c r="Q213" s="303">
        <f t="shared" si="53"/>
        <v>0.22786982505765468</v>
      </c>
      <c r="R213" s="303">
        <f t="shared" si="53"/>
        <v>0.24004744232605077</v>
      </c>
      <c r="S213" s="303">
        <f t="shared" si="53"/>
        <v>0.24447743104760103</v>
      </c>
      <c r="T213" s="303">
        <f t="shared" si="53"/>
        <v>0.24176113392442053</v>
      </c>
      <c r="U213" s="303">
        <f t="shared" si="53"/>
        <v>0.2385538930194509</v>
      </c>
      <c r="V213" s="303">
        <f t="shared" si="53"/>
        <v>0.23492737184143334</v>
      </c>
      <c r="W213" s="303">
        <f t="shared" si="53"/>
        <v>0.24187434908205874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0.23837826282329153</v>
      </c>
      <c r="C214" s="304">
        <f t="shared" si="54"/>
        <v>0.25514915591791049</v>
      </c>
      <c r="D214" s="304">
        <f t="shared" si="54"/>
        <v>0.25952614217198222</v>
      </c>
      <c r="E214" s="304">
        <f t="shared" si="54"/>
        <v>0.24853469888313645</v>
      </c>
      <c r="F214" s="304">
        <f t="shared" si="54"/>
        <v>0.27815002475126172</v>
      </c>
      <c r="G214" s="304">
        <f t="shared" si="54"/>
        <v>0.2793185594062581</v>
      </c>
      <c r="H214" s="304">
        <f t="shared" si="54"/>
        <v>0.25352804086536079</v>
      </c>
      <c r="I214" s="304">
        <f t="shared" si="54"/>
        <v>0.26339397741746257</v>
      </c>
      <c r="J214" s="304">
        <f t="shared" si="54"/>
        <v>0.22406646659822035</v>
      </c>
      <c r="K214" s="304">
        <f t="shared" si="54"/>
        <v>0.23080644189460414</v>
      </c>
      <c r="L214" s="304">
        <f t="shared" si="54"/>
        <v>0.24203975143361026</v>
      </c>
      <c r="M214" s="304">
        <f t="shared" si="54"/>
        <v>0.23356363930601265</v>
      </c>
      <c r="N214" s="304">
        <f t="shared" si="54"/>
        <v>0.203044703421534</v>
      </c>
      <c r="O214" s="304">
        <f t="shared" si="54"/>
        <v>0.23476026692957336</v>
      </c>
      <c r="P214" s="304">
        <f t="shared" si="54"/>
        <v>0.2203948432661253</v>
      </c>
      <c r="Q214" s="304">
        <f t="shared" si="54"/>
        <v>0.22786982505765468</v>
      </c>
      <c r="R214" s="304">
        <f t="shared" si="54"/>
        <v>0.24004744232605077</v>
      </c>
      <c r="S214" s="304">
        <f t="shared" si="54"/>
        <v>0.24447743104760103</v>
      </c>
      <c r="T214" s="304">
        <f t="shared" si="54"/>
        <v>0.24176113392442053</v>
      </c>
      <c r="U214" s="304">
        <f t="shared" si="54"/>
        <v>0.2385538930194509</v>
      </c>
      <c r="V214" s="304">
        <f t="shared" si="54"/>
        <v>0.23492737184143334</v>
      </c>
      <c r="W214" s="304">
        <f t="shared" si="54"/>
        <v>0.24187434908205874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0.11761325126266892</v>
      </c>
      <c r="C216" s="303">
        <f t="shared" si="56"/>
        <v>0.10916774752586472</v>
      </c>
      <c r="D216" s="303">
        <f t="shared" si="56"/>
        <v>9.3249063320736708E-2</v>
      </c>
      <c r="E216" s="303">
        <f t="shared" si="56"/>
        <v>0.11688024390971363</v>
      </c>
      <c r="F216" s="303">
        <f t="shared" si="56"/>
        <v>0.11845964782369423</v>
      </c>
      <c r="G216" s="303">
        <f t="shared" si="56"/>
        <v>0.12084942028621902</v>
      </c>
      <c r="H216" s="303">
        <f t="shared" si="56"/>
        <v>0.12127420729438135</v>
      </c>
      <c r="I216" s="303">
        <f t="shared" si="56"/>
        <v>0.11983434776276106</v>
      </c>
      <c r="J216" s="303">
        <f t="shared" si="56"/>
        <v>0.12761061423680831</v>
      </c>
      <c r="K216" s="303">
        <f t="shared" si="56"/>
        <v>0.12963303919968344</v>
      </c>
      <c r="L216" s="303">
        <f t="shared" si="56"/>
        <v>0.11558870984488812</v>
      </c>
      <c r="M216" s="303">
        <f t="shared" si="56"/>
        <v>0.12796763365861513</v>
      </c>
      <c r="N216" s="303">
        <f t="shared" si="56"/>
        <v>0.14406284436588476</v>
      </c>
      <c r="O216" s="303">
        <f t="shared" si="56"/>
        <v>0.13464595885591185</v>
      </c>
      <c r="P216" s="303">
        <f t="shared" si="56"/>
        <v>0.14455729299635314</v>
      </c>
      <c r="Q216" s="303">
        <f t="shared" si="56"/>
        <v>0.1411609063569168</v>
      </c>
      <c r="R216" s="303">
        <f t="shared" si="56"/>
        <v>0.13814734134038301</v>
      </c>
      <c r="S216" s="303">
        <f t="shared" si="56"/>
        <v>0.13293703129153331</v>
      </c>
      <c r="T216" s="303">
        <f t="shared" si="56"/>
        <v>0.13758758864377371</v>
      </c>
      <c r="U216" s="303">
        <f t="shared" si="56"/>
        <v>0.13694629133712588</v>
      </c>
      <c r="V216" s="303">
        <f t="shared" si="56"/>
        <v>0.13827053064962949</v>
      </c>
      <c r="W216" s="303">
        <f t="shared" si="56"/>
        <v>0.13702066623190992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2.7586092923017901E-2</v>
      </c>
      <c r="C217" s="304">
        <f t="shared" si="57"/>
        <v>2.9526888236444254E-2</v>
      </c>
      <c r="D217" s="304">
        <f t="shared" si="57"/>
        <v>3.0033410719230796E-2</v>
      </c>
      <c r="E217" s="304">
        <f t="shared" si="57"/>
        <v>2.8761436620866995E-2</v>
      </c>
      <c r="F217" s="304">
        <f t="shared" si="57"/>
        <v>3.2188641440918798E-2</v>
      </c>
      <c r="G217" s="304">
        <f t="shared" si="57"/>
        <v>3.2323868978844074E-2</v>
      </c>
      <c r="H217" s="304">
        <f t="shared" si="57"/>
        <v>2.9339286271613706E-2</v>
      </c>
      <c r="I217" s="304">
        <f t="shared" si="57"/>
        <v>3.0481012196097997E-2</v>
      </c>
      <c r="J217" s="304">
        <f t="shared" si="57"/>
        <v>2.5929874206243465E-2</v>
      </c>
      <c r="K217" s="304">
        <f t="shared" si="57"/>
        <v>2.6709851300726777E-2</v>
      </c>
      <c r="L217" s="304">
        <f t="shared" si="57"/>
        <v>2.8009815135960191E-2</v>
      </c>
      <c r="M217" s="304">
        <f t="shared" si="57"/>
        <v>2.7028925293033718E-2</v>
      </c>
      <c r="N217" s="304">
        <f t="shared" si="57"/>
        <v>2.3497151081536296E-2</v>
      </c>
      <c r="O217" s="304">
        <f t="shared" si="57"/>
        <v>2.7167403862458753E-2</v>
      </c>
      <c r="P217" s="304">
        <f t="shared" si="57"/>
        <v>2.5504979162467706E-2</v>
      </c>
      <c r="Q217" s="304">
        <f t="shared" si="57"/>
        <v>2.6370014169673273E-2</v>
      </c>
      <c r="R217" s="304">
        <f t="shared" si="57"/>
        <v>2.7779257099662846E-2</v>
      </c>
      <c r="S217" s="304">
        <f t="shared" si="57"/>
        <v>2.829191324151584E-2</v>
      </c>
      <c r="T217" s="304">
        <f t="shared" si="57"/>
        <v>2.7977572395336717E-2</v>
      </c>
      <c r="U217" s="304">
        <f t="shared" si="57"/>
        <v>2.7606417556874849E-2</v>
      </c>
      <c r="V217" s="304">
        <f t="shared" si="57"/>
        <v>2.7186741916070963E-2</v>
      </c>
      <c r="W217" s="304">
        <f t="shared" si="57"/>
        <v>2.7990674109485941E-2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9.0027158339651012E-2</v>
      </c>
      <c r="C218" s="304">
        <f t="shared" si="58"/>
        <v>7.9640859289420482E-2</v>
      </c>
      <c r="D218" s="304">
        <f t="shared" si="58"/>
        <v>6.3215652601505912E-2</v>
      </c>
      <c r="E218" s="304">
        <f t="shared" si="58"/>
        <v>8.8118807288846648E-2</v>
      </c>
      <c r="F218" s="304">
        <f t="shared" si="58"/>
        <v>8.627100638277542E-2</v>
      </c>
      <c r="G218" s="304">
        <f t="shared" si="58"/>
        <v>8.8525551307374953E-2</v>
      </c>
      <c r="H218" s="304">
        <f t="shared" si="58"/>
        <v>9.1934921022767652E-2</v>
      </c>
      <c r="I218" s="304">
        <f t="shared" si="58"/>
        <v>8.9353335566663056E-2</v>
      </c>
      <c r="J218" s="304">
        <f t="shared" si="58"/>
        <v>0.10168074003056482</v>
      </c>
      <c r="K218" s="304">
        <f t="shared" si="58"/>
        <v>0.10292318789895667</v>
      </c>
      <c r="L218" s="304">
        <f t="shared" si="58"/>
        <v>8.7578894708927921E-2</v>
      </c>
      <c r="M218" s="304">
        <f t="shared" si="58"/>
        <v>0.10093870836558143</v>
      </c>
      <c r="N218" s="304">
        <f t="shared" si="58"/>
        <v>0.12056569328434846</v>
      </c>
      <c r="O218" s="304">
        <f t="shared" si="58"/>
        <v>0.10747855499345312</v>
      </c>
      <c r="P218" s="304">
        <f t="shared" si="58"/>
        <v>0.11905231383388545</v>
      </c>
      <c r="Q218" s="304">
        <f t="shared" si="58"/>
        <v>0.11479089218724355</v>
      </c>
      <c r="R218" s="304">
        <f t="shared" si="58"/>
        <v>0.11036808424072016</v>
      </c>
      <c r="S218" s="304">
        <f t="shared" si="58"/>
        <v>0.10464511805001746</v>
      </c>
      <c r="T218" s="304">
        <f t="shared" si="58"/>
        <v>0.10961001624843698</v>
      </c>
      <c r="U218" s="304">
        <f t="shared" si="58"/>
        <v>0.10933987378025103</v>
      </c>
      <c r="V218" s="304">
        <f t="shared" si="58"/>
        <v>0.11108378873355852</v>
      </c>
      <c r="W218" s="304">
        <f t="shared" si="58"/>
        <v>0.10902999212242398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4.5075179347531621E-2</v>
      </c>
      <c r="C220" s="312">
        <f t="shared" si="60"/>
        <v>4.3534855605041785E-2</v>
      </c>
      <c r="D220" s="312">
        <f t="shared" si="60"/>
        <v>3.8808751937332658E-2</v>
      </c>
      <c r="E220" s="312">
        <f t="shared" si="60"/>
        <v>3.5404624944350108E-2</v>
      </c>
      <c r="F220" s="312">
        <f t="shared" si="60"/>
        <v>4.3975118392768034E-2</v>
      </c>
      <c r="G220" s="312">
        <f t="shared" si="60"/>
        <v>5.2251701662624113E-2</v>
      </c>
      <c r="H220" s="312">
        <f t="shared" si="60"/>
        <v>5.8704282909496419E-2</v>
      </c>
      <c r="I220" s="312">
        <f t="shared" si="60"/>
        <v>5.6083618796342764E-2</v>
      </c>
      <c r="J220" s="312">
        <f t="shared" si="60"/>
        <v>9.1149313247979105E-2</v>
      </c>
      <c r="K220" s="312">
        <f t="shared" si="60"/>
        <v>8.3391510790752688E-2</v>
      </c>
      <c r="L220" s="312">
        <f t="shared" si="60"/>
        <v>8.2016925130595081E-2</v>
      </c>
      <c r="M220" s="312">
        <f t="shared" si="60"/>
        <v>8.5750178544725636E-2</v>
      </c>
      <c r="N220" s="312">
        <f t="shared" si="60"/>
        <v>0.13090393245754492</v>
      </c>
      <c r="O220" s="312">
        <f t="shared" si="60"/>
        <v>9.5234034526115785E-2</v>
      </c>
      <c r="P220" s="312">
        <f t="shared" si="60"/>
        <v>0.11479271056617162</v>
      </c>
      <c r="Q220" s="312">
        <f t="shared" si="60"/>
        <v>0.10288655458815602</v>
      </c>
      <c r="R220" s="312">
        <f t="shared" si="60"/>
        <v>8.7939446756871903E-2</v>
      </c>
      <c r="S220" s="312">
        <f t="shared" si="60"/>
        <v>8.053785381035089E-2</v>
      </c>
      <c r="T220" s="312">
        <f t="shared" si="60"/>
        <v>8.277799152243237E-2</v>
      </c>
      <c r="U220" s="312">
        <f t="shared" si="60"/>
        <v>8.7808577231137316E-2</v>
      </c>
      <c r="V220" s="312">
        <f t="shared" si="60"/>
        <v>8.710731106491508E-2</v>
      </c>
      <c r="W220" s="312">
        <f t="shared" si="60"/>
        <v>8.0820445445536501E-2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1.5832509906070722</v>
      </c>
      <c r="C243" s="274">
        <f>IF(C$72=0,0,C$72/NFM_fec!C$72)</f>
        <v>1.5387562111641715</v>
      </c>
      <c r="D243" s="274">
        <f>IF(D$72=0,0,D$72/NFM_fec!D$72)</f>
        <v>1.8704443630810068</v>
      </c>
      <c r="E243" s="274">
        <f>IF(E$72=0,0,E$72/NFM_fec!E$72)</f>
        <v>1.6187605247815775</v>
      </c>
      <c r="F243" s="274">
        <f>IF(F$72=0,0,F$72/NFM_fec!F$72)</f>
        <v>1.5723572616120745</v>
      </c>
      <c r="G243" s="274">
        <f>IF(G$72=0,0,G$72/NFM_fec!G$72)</f>
        <v>1.5406625611660183</v>
      </c>
      <c r="H243" s="274">
        <f>IF(H$72=0,0,H$72/NFM_fec!H$72)</f>
        <v>1.5515921788454605</v>
      </c>
      <c r="I243" s="274">
        <f>IF(I$72=0,0,I$72/NFM_fec!I$72)</f>
        <v>1.5961379161138785</v>
      </c>
      <c r="J243" s="274">
        <f>IF(J$72=0,0,J$72/NFM_fec!J$72)</f>
        <v>1.3986482956703727</v>
      </c>
      <c r="K243" s="274">
        <f>IF(K$72=0,0,K$72/NFM_fec!K$72)</f>
        <v>1.4273088456632965</v>
      </c>
      <c r="L243" s="274">
        <f>IF(L$72=0,0,L$72/NFM_fec!L$72)</f>
        <v>1.605807990215403</v>
      </c>
      <c r="M243" s="274">
        <f>IF(M$72=0,0,M$72/NFM_fec!M$72)</f>
        <v>1.5028029562928429</v>
      </c>
      <c r="N243" s="274">
        <f>IF(N$72=0,0,N$72/NFM_fec!N$72)</f>
        <v>1.1957739460461827</v>
      </c>
      <c r="O243" s="274">
        <f>IF(O$72=0,0,O$72/NFM_fec!O$72)</f>
        <v>1.3841249840244005</v>
      </c>
      <c r="P243" s="274">
        <f>IF(P$72=0,0,P$72/NFM_fec!P$72)</f>
        <v>1.266991111149381</v>
      </c>
      <c r="Q243" s="274">
        <f>IF(Q$72=0,0,Q$72/NFM_fec!Q$72)</f>
        <v>1.3203673258873716</v>
      </c>
      <c r="R243" s="274">
        <f>IF(R$72=0,0,R$72/NFM_fec!R$72)</f>
        <v>1.3979604829202714</v>
      </c>
      <c r="S243" s="274">
        <f>IF(S$72=0,0,S$72/NFM_fec!S$72)</f>
        <v>1.5139683011443936</v>
      </c>
      <c r="T243" s="274">
        <f>IF(T$72=0,0,T$72/NFM_fec!T$72)</f>
        <v>1.4586069878734429</v>
      </c>
      <c r="U243" s="274">
        <f>IF(U$72=0,0,U$72/NFM_fec!U$72)</f>
        <v>1.4599215511142878</v>
      </c>
      <c r="V243" s="274">
        <f>IF(V$72=0,0,V$72/NFM_fec!V$72)</f>
        <v>1.4547616411916553</v>
      </c>
      <c r="W243" s="274">
        <f>IF(W$72=0,0,W$72/NFM_fec!W$72)</f>
        <v>1.5015227900956707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1.5693795723619586</v>
      </c>
      <c r="C248" s="277">
        <f>IF(C$77=0,0,C$77/NFM_fec!C$77)</f>
        <v>1.5963541420920115</v>
      </c>
      <c r="D248" s="277">
        <f>IF(D$77=0,0,D$77/NFM_fec!D$77)</f>
        <v>2.0179117886621167</v>
      </c>
      <c r="E248" s="277">
        <f>IF(E$77=0,0,E$77/NFM_fec!E$77)</f>
        <v>1.5763745643658882</v>
      </c>
      <c r="F248" s="277">
        <f>IF(F$77=0,0,F$77/NFM_fec!F$77)</f>
        <v>1.5425023777119347</v>
      </c>
      <c r="G248" s="277">
        <f>IF(G$77=0,0,G$77/NFM_fec!G$77)</f>
        <v>1.4820069521409167</v>
      </c>
      <c r="H248" s="277">
        <f>IF(H$77=0,0,H$77/NFM_fec!H$77)</f>
        <v>1.4246524289047617</v>
      </c>
      <c r="I248" s="277">
        <f>IF(I$77=0,0,I$77/NFM_fec!I$77)</f>
        <v>1.5754582123840126</v>
      </c>
      <c r="J248" s="277">
        <f>IF(J$77=0,0,J$77/NFM_fec!J$77)</f>
        <v>1.2750393125871404</v>
      </c>
      <c r="K248" s="277">
        <f>IF(K$77=0,0,K$77/NFM_fec!K$77)</f>
        <v>1.246039341871231</v>
      </c>
      <c r="L248" s="277">
        <f>IF(L$77=0,0,L$77/NFM_fec!L$77)</f>
        <v>1.3919932816381357</v>
      </c>
      <c r="M248" s="277">
        <f>IF(M$77=0,0,M$77/NFM_fec!M$77)</f>
        <v>1.144587009631955</v>
      </c>
      <c r="N248" s="277">
        <f>IF(N$77=0,0,N$77/NFM_fec!N$77)</f>
        <v>0.7877040544737749</v>
      </c>
      <c r="O248" s="277">
        <f>IF(O$77=0,0,O$77/NFM_fec!O$77)</f>
        <v>0.8841467747867765</v>
      </c>
      <c r="P248" s="277">
        <f>IF(P$77=0,0,P$77/NFM_fec!P$77)</f>
        <v>0.72493464863222179</v>
      </c>
      <c r="Q248" s="277">
        <f>IF(Q$77=0,0,Q$77/NFM_fec!Q$77)</f>
        <v>0.71220952202067844</v>
      </c>
      <c r="R248" s="277">
        <f>IF(R$77=0,0,R$77/NFM_fec!R$77)</f>
        <v>0.68789482022806492</v>
      </c>
      <c r="S248" s="277">
        <f>IF(S$77=0,0,S$77/NFM_fec!S$77)</f>
        <v>0.7213746809421222</v>
      </c>
      <c r="T248" s="277">
        <f>IF(T$77=0,0,T$77/NFM_fec!T$77)</f>
        <v>0.60141167687733332</v>
      </c>
      <c r="U248" s="277">
        <f>IF(U$77=0,0,U$77/NFM_fec!U$77)</f>
        <v>0.51886162342297459</v>
      </c>
      <c r="V248" s="277">
        <f>IF(V$77=0,0,V$77/NFM_fec!V$77)</f>
        <v>0.43479332171316581</v>
      </c>
      <c r="W248" s="277">
        <f>IF(W$77=0,0,W$77/NFM_fec!W$77)</f>
        <v>0.41642211439378629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1.5785396259526869</v>
      </c>
      <c r="C249" s="278">
        <f>IF(C$83=0,0,C$83/NFM_fec!C$83)</f>
        <v>1.6137225281183678</v>
      </c>
      <c r="D249" s="278">
        <f>IF(D$83=0,0,D$83/NFM_fec!D$83)</f>
        <v>2.0656200385323169</v>
      </c>
      <c r="E249" s="278">
        <f>IF(E$83=0,0,E$83/NFM_fec!E$83)</f>
        <v>1.6320611422261728</v>
      </c>
      <c r="F249" s="278">
        <f>IF(F$83=0,0,F$83/NFM_fec!F$83)</f>
        <v>1.6145705982774472</v>
      </c>
      <c r="G249" s="278">
        <f>IF(G$83=0,0,G$83/NFM_fec!G$83)</f>
        <v>1.5703623260392798</v>
      </c>
      <c r="H249" s="278">
        <f>IF(H$83=0,0,H$83/NFM_fec!H$83)</f>
        <v>1.5441246742228414</v>
      </c>
      <c r="I249" s="278">
        <f>IF(I$83=0,0,I$83/NFM_fec!I$83)</f>
        <v>1.6054038784181843</v>
      </c>
      <c r="J249" s="278">
        <f>IF(J$83=0,0,J$83/NFM_fec!J$83)</f>
        <v>1.3252463386351325</v>
      </c>
      <c r="K249" s="278">
        <f>IF(K$83=0,0,K$83/NFM_fec!K$83)</f>
        <v>1.3528419719485869</v>
      </c>
      <c r="L249" s="278">
        <f>IF(L$83=0,0,L$83/NFM_fec!L$83)</f>
        <v>1.6013539691782464</v>
      </c>
      <c r="M249" s="278">
        <f>IF(M$83=0,0,M$83/NFM_fec!M$83)</f>
        <v>1.4294452612788315</v>
      </c>
      <c r="N249" s="278">
        <f>IF(N$83=0,0,N$83/NFM_fec!N$83)</f>
        <v>1.0471370565088225</v>
      </c>
      <c r="O249" s="278">
        <f>IF(O$83=0,0,O$83/NFM_fec!O$83)</f>
        <v>1.296155219220511</v>
      </c>
      <c r="P249" s="278">
        <f>IF(P$83=0,0,P$83/NFM_fec!P$83)</f>
        <v>1.1332895668470302</v>
      </c>
      <c r="Q249" s="278">
        <f>IF(Q$83=0,0,Q$83/NFM_fec!Q$83)</f>
        <v>1.2042523261974163</v>
      </c>
      <c r="R249" s="278">
        <f>IF(R$83=0,0,R$83/NFM_fec!R$83)</f>
        <v>1.3031746650839058</v>
      </c>
      <c r="S249" s="278">
        <f>IF(S$83=0,0,S$83/NFM_fec!S$83)</f>
        <v>1.4341186465887394</v>
      </c>
      <c r="T249" s="278">
        <f>IF(T$83=0,0,T$83/NFM_fec!T$83)</f>
        <v>1.3615376270669348</v>
      </c>
      <c r="U249" s="278">
        <f>IF(U$83=0,0,U$83/NFM_fec!U$83)</f>
        <v>1.3600336993454618</v>
      </c>
      <c r="V249" s="278">
        <f>IF(V$83=0,0,V$83/NFM_fec!V$83)</f>
        <v>1.3452649065190561</v>
      </c>
      <c r="W249" s="278">
        <f>IF(W$83=0,0,W$83/NFM_fec!W$83)</f>
        <v>1.4027745712009463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1.5785396259526874</v>
      </c>
      <c r="C250" s="278">
        <f>IF(C$90=0,0,C$90/NFM_fec!C$90)</f>
        <v>1.6137225281183685</v>
      </c>
      <c r="D250" s="278">
        <f>IF(D$90=0,0,D$90/NFM_fec!D$90)</f>
        <v>2.0656200385323169</v>
      </c>
      <c r="E250" s="278">
        <f>IF(E$90=0,0,E$90/NFM_fec!E$90)</f>
        <v>1.6320611422261726</v>
      </c>
      <c r="F250" s="278">
        <f>IF(F$90=0,0,F$90/NFM_fec!F$90)</f>
        <v>1.6145705982774468</v>
      </c>
      <c r="G250" s="278">
        <f>IF(G$90=0,0,G$90/NFM_fec!G$90)</f>
        <v>1.5703623260392803</v>
      </c>
      <c r="H250" s="278">
        <f>IF(H$90=0,0,H$90/NFM_fec!H$90)</f>
        <v>1.5441246742228421</v>
      </c>
      <c r="I250" s="278">
        <f>IF(I$90=0,0,I$90/NFM_fec!I$90)</f>
        <v>1.6054038784181841</v>
      </c>
      <c r="J250" s="278">
        <f>IF(J$90=0,0,J$90/NFM_fec!J$90)</f>
        <v>1.3252463386351327</v>
      </c>
      <c r="K250" s="278">
        <f>IF(K$90=0,0,K$90/NFM_fec!K$90)</f>
        <v>1.3528419719485871</v>
      </c>
      <c r="L250" s="278">
        <f>IF(L$90=0,0,L$90/NFM_fec!L$90)</f>
        <v>1.6013539691782464</v>
      </c>
      <c r="M250" s="278">
        <f>IF(M$90=0,0,M$90/NFM_fec!M$90)</f>
        <v>1.4294452612788315</v>
      </c>
      <c r="N250" s="278">
        <f>IF(N$90=0,0,N$90/NFM_fec!N$90)</f>
        <v>1.0471370565088227</v>
      </c>
      <c r="O250" s="278">
        <f>IF(O$90=0,0,O$90/NFM_fec!O$90)</f>
        <v>1.2961552192205106</v>
      </c>
      <c r="P250" s="278">
        <f>IF(P$90=0,0,P$90/NFM_fec!P$90)</f>
        <v>1.1332895668470304</v>
      </c>
      <c r="Q250" s="278">
        <f>IF(Q$90=0,0,Q$90/NFM_fec!Q$90)</f>
        <v>1.2042523261974163</v>
      </c>
      <c r="R250" s="278">
        <f>IF(R$90=0,0,R$90/NFM_fec!R$90)</f>
        <v>1.303174665083906</v>
      </c>
      <c r="S250" s="278">
        <f>IF(S$90=0,0,S$90/NFM_fec!S$90)</f>
        <v>1.434118646588739</v>
      </c>
      <c r="T250" s="278">
        <f>IF(T$90=0,0,T$90/NFM_fec!T$90)</f>
        <v>1.3615376270669348</v>
      </c>
      <c r="U250" s="278">
        <f>IF(U$90=0,0,U$90/NFM_fec!U$90)</f>
        <v>1.360033699345462</v>
      </c>
      <c r="V250" s="278">
        <f>IF(V$90=0,0,V$90/NFM_fec!V$90)</f>
        <v>1.3452649065190563</v>
      </c>
      <c r="W250" s="278">
        <f>IF(W$90=0,0,W$90/NFM_fec!W$90)</f>
        <v>1.4027745712009465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1.7297482914659079</v>
      </c>
      <c r="C251" s="279">
        <f>IF(C$97=0,0,C$97/NFM_fec!C$97)</f>
        <v>1.4909382848187609</v>
      </c>
      <c r="D251" s="279">
        <f>IF(D$97=0,0,D$97/NFM_fec!D$97)</f>
        <v>1.5860262348261589</v>
      </c>
      <c r="E251" s="279">
        <f>IF(E$97=0,0,E$97/NFM_fec!E$97)</f>
        <v>1.7249941869657619</v>
      </c>
      <c r="F251" s="279">
        <f>IF(F$97=0,0,F$97/NFM_fec!F$97)</f>
        <v>1.6032629785907482</v>
      </c>
      <c r="G251" s="279">
        <f>IF(G$97=0,0,G$97/NFM_fec!G$97)</f>
        <v>1.6009666936543245</v>
      </c>
      <c r="H251" s="279">
        <f>IF(H$97=0,0,H$97/NFM_fec!H$97)</f>
        <v>1.7079274345693036</v>
      </c>
      <c r="I251" s="279">
        <f>IF(I$97=0,0,I$97/NFM_fec!I$97)</f>
        <v>1.7133777836874813</v>
      </c>
      <c r="J251" s="279">
        <f>IF(J$97=0,0,J$97/NFM_fec!J$97)</f>
        <v>1.7091228597351584</v>
      </c>
      <c r="K251" s="279">
        <f>IF(K$97=0,0,K$97/NFM_fec!K$97)</f>
        <v>1.7480454570755728</v>
      </c>
      <c r="L251" s="279">
        <f>IF(L$97=0,0,L$97/NFM_fec!L$97)</f>
        <v>1.7595708750957404</v>
      </c>
      <c r="M251" s="279">
        <f>IF(M$97=0,0,M$97/NFM_fec!M$97)</f>
        <v>1.834366371674053</v>
      </c>
      <c r="N251" s="279">
        <f>IF(N$97=0,0,N$97/NFM_fec!N$97)</f>
        <v>1.6991943049366922</v>
      </c>
      <c r="O251" s="279">
        <f>IF(O$97=0,0,O$97/NFM_fec!O$97)</f>
        <v>1.7489132882972374</v>
      </c>
      <c r="P251" s="279">
        <f>IF(P$97=0,0,P$97/NFM_fec!P$97)</f>
        <v>1.7501404498895947</v>
      </c>
      <c r="Q251" s="279">
        <f>IF(Q$97=0,0,Q$97/NFM_fec!Q$97)</f>
        <v>1.7609347627538972</v>
      </c>
      <c r="R251" s="279">
        <f>IF(R$97=0,0,R$97/NFM_fec!R$97)</f>
        <v>1.792180047057887</v>
      </c>
      <c r="S251" s="279">
        <f>IF(S$97=0,0,S$97/NFM_fec!S$97)</f>
        <v>1.8812078729365371</v>
      </c>
      <c r="T251" s="279">
        <f>IF(T$97=0,0,T$97/NFM_fec!T$97)</f>
        <v>1.8718137576993914</v>
      </c>
      <c r="U251" s="279">
        <f>IF(U$97=0,0,U$97/NFM_fec!U$97)</f>
        <v>1.88321758339056</v>
      </c>
      <c r="V251" s="279">
        <f>IF(V$97=0,0,V$97/NFM_fec!V$97)</f>
        <v>1.9072414347128317</v>
      </c>
      <c r="W251" s="279">
        <f>IF(W$97=0,0,W$97/NFM_fec!W$97)</f>
        <v>1.9337772232012385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1.7792720587630153</v>
      </c>
      <c r="C253" s="274">
        <f>IF(C$115=0,0,(C$115-C$158)/NFM_fec!C$115)</f>
        <v>1.7026101493525279</v>
      </c>
      <c r="D253" s="274">
        <f>IF(D$115=0,0,(D$115-D$158)/NFM_fec!D$115)</f>
        <v>2.1233792937635902</v>
      </c>
      <c r="E253" s="274">
        <f>IF(E$115=0,0,(E$115-E$158)/NFM_fec!E$115)</f>
        <v>1.7921521265842393</v>
      </c>
      <c r="F253" s="274">
        <f>IF(F$115=0,0,(F$115-F$158)/NFM_fec!F$115)</f>
        <v>1.5964619414850674</v>
      </c>
      <c r="G253" s="274">
        <f>IF(G$115=0,0,(G$115-G$158)/NFM_fec!G$115)</f>
        <v>1.5379321906096046</v>
      </c>
      <c r="H253" s="274">
        <f>IF(H$115=0,0,(H$115-H$158)/NFM_fec!H$115)</f>
        <v>1.6404084983740042</v>
      </c>
      <c r="I253" s="274">
        <f>IF(I$115=0,0,(I$115-I$158)/NFM_fec!I$115)</f>
        <v>1.6526248459915731</v>
      </c>
      <c r="J253" s="274">
        <f>IF(J$115=0,0,(J$115-J$158)/NFM_fec!J$115)</f>
        <v>1.5308498986885657</v>
      </c>
      <c r="K253" s="274">
        <f>IF(K$115=0,0,(K$115-K$158)/NFM_fec!K$115)</f>
        <v>1.5368854617337102</v>
      </c>
      <c r="L253" s="274">
        <f>IF(L$115=0,0,(L$115-L$158)/NFM_fec!L$115)</f>
        <v>1.7310600550229009</v>
      </c>
      <c r="M253" s="274">
        <f>IF(M$115=0,0,(M$115-M$158)/NFM_fec!M$115)</f>
        <v>1.6028819154039942</v>
      </c>
      <c r="N253" s="274">
        <f>IF(N$115=0,0,(N$115-N$158)/NFM_fec!N$115)</f>
        <v>1.2846700189289444</v>
      </c>
      <c r="O253" s="274">
        <f>IF(O$115=0,0,(O$115-O$158)/NFM_fec!O$115)</f>
        <v>1.4374332423022571</v>
      </c>
      <c r="P253" s="274">
        <f>IF(P$115=0,0,(P$115-P$158)/NFM_fec!P$115)</f>
        <v>1.3121040160290518</v>
      </c>
      <c r="Q253" s="274">
        <f>IF(Q$115=0,0,(Q$115-Q$158)/NFM_fec!Q$115)</f>
        <v>1.3661550341233035</v>
      </c>
      <c r="R253" s="274">
        <f>IF(R$115=0,0,(R$115-R$158)/NFM_fec!R$115)</f>
        <v>1.4292005228563258</v>
      </c>
      <c r="S253" s="274">
        <f>IF(S$115=0,0,(S$115-S$158)/NFM_fec!S$115)</f>
        <v>1.5565196170453388</v>
      </c>
      <c r="T253" s="274">
        <f>IF(T$115=0,0,(T$115-T$158)/NFM_fec!T$115)</f>
        <v>1.4919279759645512</v>
      </c>
      <c r="U253" s="274">
        <f>IF(U$115=0,0,(U$115-U$158)/NFM_fec!U$115)</f>
        <v>1.5005667376142986</v>
      </c>
      <c r="V253" s="274">
        <f>IF(V$115=0,0,(V$115-V$158)/NFM_fec!V$115)</f>
        <v>1.5059733681281788</v>
      </c>
      <c r="W253" s="274">
        <f>IF(W$115=0,0,(W$115-W$158)/NFM_fec!W$115)</f>
        <v>1.5387587098153217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1.5693795723619586</v>
      </c>
      <c r="C258" s="277">
        <f>IF(C$120=0,0,C$120/NFM_fec!C$120)</f>
        <v>1.5963541420920115</v>
      </c>
      <c r="D258" s="277">
        <f>IF(D$120=0,0,D$120/NFM_fec!D$120)</f>
        <v>2.0179117886621172</v>
      </c>
      <c r="E258" s="277">
        <f>IF(E$120=0,0,E$120/NFM_fec!E$120)</f>
        <v>1.5763745643658875</v>
      </c>
      <c r="F258" s="277">
        <f>IF(F$120=0,0,F$120/NFM_fec!F$120)</f>
        <v>1.5425023777119342</v>
      </c>
      <c r="G258" s="277">
        <f>IF(G$120=0,0,G$120/NFM_fec!G$120)</f>
        <v>1.4820069521409174</v>
      </c>
      <c r="H258" s="277">
        <f>IF(H$120=0,0,H$120/NFM_fec!H$120)</f>
        <v>1.4246524289047628</v>
      </c>
      <c r="I258" s="277">
        <f>IF(I$120=0,0,I$120/NFM_fec!I$120)</f>
        <v>1.5754582123840117</v>
      </c>
      <c r="J258" s="277">
        <f>IF(J$120=0,0,J$120/NFM_fec!J$120)</f>
        <v>1.2750393125871402</v>
      </c>
      <c r="K258" s="277">
        <f>IF(K$120=0,0,K$120/NFM_fec!K$120)</f>
        <v>1.246039341871231</v>
      </c>
      <c r="L258" s="277">
        <f>IF(L$120=0,0,L$120/NFM_fec!L$120)</f>
        <v>1.3919932816381362</v>
      </c>
      <c r="M258" s="277">
        <f>IF(M$120=0,0,M$120/NFM_fec!M$120)</f>
        <v>1.1445870096319555</v>
      </c>
      <c r="N258" s="277">
        <f>IF(N$120=0,0,N$120/NFM_fec!N$120)</f>
        <v>0.78770405447377512</v>
      </c>
      <c r="O258" s="277">
        <f>IF(O$120=0,0,O$120/NFM_fec!O$120)</f>
        <v>0.88414677478677695</v>
      </c>
      <c r="P258" s="277">
        <f>IF(P$120=0,0,P$120/NFM_fec!P$120)</f>
        <v>0.72493464863222168</v>
      </c>
      <c r="Q258" s="277">
        <f>IF(Q$120=0,0,Q$120/NFM_fec!Q$120)</f>
        <v>0.71220952202067811</v>
      </c>
      <c r="R258" s="277">
        <f>IF(R$120=0,0,R$120/NFM_fec!R$120)</f>
        <v>0.68789482022806525</v>
      </c>
      <c r="S258" s="277">
        <f>IF(S$120=0,0,S$120/NFM_fec!S$120)</f>
        <v>0.72137468094212243</v>
      </c>
      <c r="T258" s="277">
        <f>IF(T$120=0,0,T$120/NFM_fec!T$120)</f>
        <v>0.60141167687733355</v>
      </c>
      <c r="U258" s="277">
        <f>IF(U$120=0,0,U$120/NFM_fec!U$120)</f>
        <v>0.51886162342297459</v>
      </c>
      <c r="V258" s="277">
        <f>IF(V$120=0,0,V$120/NFM_fec!V$120)</f>
        <v>0.43479332171316576</v>
      </c>
      <c r="W258" s="277">
        <f>IF(W$120=0,0,W$120/NFM_fec!W$120)</f>
        <v>0.41642211439378624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1.9580142889397263</v>
      </c>
      <c r="C259" s="278">
        <f>IF(C$126=0,0,C$126/NFM_fec!C$126)</f>
        <v>1.8730154550657145</v>
      </c>
      <c r="D259" s="278">
        <f>IF(D$126=0,0,D$126/NFM_fec!D$126)</f>
        <v>2.3904648131710018</v>
      </c>
      <c r="E259" s="278">
        <f>IF(E$126=0,0,E$126/NFM_fec!E$126)</f>
        <v>1.9581848663375747</v>
      </c>
      <c r="F259" s="278">
        <f>IF(F$126=0,0,F$126/NFM_fec!F$126)</f>
        <v>1.6524093079415612</v>
      </c>
      <c r="G259" s="278">
        <f>IF(G$126=0,0,G$126/NFM_fec!G$126)</f>
        <v>1.5703623260392796</v>
      </c>
      <c r="H259" s="278">
        <f>IF(H$126=0,0,H$126/NFM_fec!H$126)</f>
        <v>1.7371488375757722</v>
      </c>
      <c r="I259" s="278">
        <f>IF(I$126=0,0,I$126/NFM_fec!I$126)</f>
        <v>1.7280824845344784</v>
      </c>
      <c r="J259" s="278">
        <f>IF(J$126=0,0,J$126/NFM_fec!J$126)</f>
        <v>1.6461160098618817</v>
      </c>
      <c r="K259" s="278">
        <f>IF(K$126=0,0,K$126/NFM_fec!K$126)</f>
        <v>1.6353917671966209</v>
      </c>
      <c r="L259" s="278">
        <f>IF(L$126=0,0,L$126/NFM_fec!L$126)</f>
        <v>1.8572033496442819</v>
      </c>
      <c r="M259" s="278">
        <f>IF(M$126=0,0,M$126/NFM_fec!M$126)</f>
        <v>1.6959125167825539</v>
      </c>
      <c r="N259" s="278">
        <f>IF(N$126=0,0,N$126/NFM_fec!N$126)</f>
        <v>1.3509236210902527</v>
      </c>
      <c r="O259" s="278">
        <f>IF(O$126=0,0,O$126/NFM_fec!O$126)</f>
        <v>1.4908572656585828</v>
      </c>
      <c r="P259" s="278">
        <f>IF(P$126=0,0,P$126/NFM_fec!P$126)</f>
        <v>1.3494626336688316</v>
      </c>
      <c r="Q259" s="278">
        <f>IF(Q$126=0,0,Q$126/NFM_fec!Q$126)</f>
        <v>1.4082607692554112</v>
      </c>
      <c r="R259" s="278">
        <f>IF(R$126=0,0,R$126/NFM_fec!R$126)</f>
        <v>1.4657535445385419</v>
      </c>
      <c r="S259" s="278">
        <f>IF(S$126=0,0,S$126/NFM_fec!S$126)</f>
        <v>1.6066353422811026</v>
      </c>
      <c r="T259" s="278">
        <f>IF(T$126=0,0,T$126/NFM_fec!T$126)</f>
        <v>1.5314695237697662</v>
      </c>
      <c r="U259" s="278">
        <f>IF(U$126=0,0,U$126/NFM_fec!U$126)</f>
        <v>1.5456977852945974</v>
      </c>
      <c r="V259" s="278">
        <f>IF(V$126=0,0,V$126/NFM_fec!V$126)</f>
        <v>1.557926973593776</v>
      </c>
      <c r="W259" s="278">
        <f>IF(W$126=0,0,W$126/NFM_fec!W$126)</f>
        <v>1.5832850644158067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1.5785396259526869</v>
      </c>
      <c r="C260" s="278">
        <f>IF(C$134=0,0,C$134/NFM_fec!C$134)</f>
        <v>1.6137225281183685</v>
      </c>
      <c r="D260" s="278">
        <f>IF(D$134=0,0,D$134/NFM_fec!D$134)</f>
        <v>2.0656200385323178</v>
      </c>
      <c r="E260" s="278">
        <f>IF(E$134=0,0,E$134/NFM_fec!E$134)</f>
        <v>1.6320611422261726</v>
      </c>
      <c r="F260" s="278">
        <f>IF(F$134=0,0,F$134/NFM_fec!F$134)</f>
        <v>1.6145705982774468</v>
      </c>
      <c r="G260" s="278">
        <f>IF(G$134=0,0,G$134/NFM_fec!G$134)</f>
        <v>1.5703623260392803</v>
      </c>
      <c r="H260" s="278">
        <f>IF(H$134=0,0,H$134/NFM_fec!H$134)</f>
        <v>1.5441246742228421</v>
      </c>
      <c r="I260" s="278">
        <f>IF(I$134=0,0,I$134/NFM_fec!I$134)</f>
        <v>1.6054038784181841</v>
      </c>
      <c r="J260" s="278">
        <f>IF(J$134=0,0,J$134/NFM_fec!J$134)</f>
        <v>1.3252463386351323</v>
      </c>
      <c r="K260" s="278">
        <f>IF(K$134=0,0,K$134/NFM_fec!K$134)</f>
        <v>1.3528419719485874</v>
      </c>
      <c r="L260" s="278">
        <f>IF(L$134=0,0,L$134/NFM_fec!L$134)</f>
        <v>1.6013539691782461</v>
      </c>
      <c r="M260" s="278">
        <f>IF(M$134=0,0,M$134/NFM_fec!M$134)</f>
        <v>1.4294452612788313</v>
      </c>
      <c r="N260" s="278">
        <f>IF(N$134=0,0,N$134/NFM_fec!N$134)</f>
        <v>1.0471370565088229</v>
      </c>
      <c r="O260" s="278">
        <f>IF(O$134=0,0,O$134/NFM_fec!O$134)</f>
        <v>1.296155219220511</v>
      </c>
      <c r="P260" s="278">
        <f>IF(P$134=0,0,P$134/NFM_fec!P$134)</f>
        <v>1.1332895668470304</v>
      </c>
      <c r="Q260" s="278">
        <f>IF(Q$134=0,0,Q$134/NFM_fec!Q$134)</f>
        <v>1.2042523261974163</v>
      </c>
      <c r="R260" s="278">
        <f>IF(R$134=0,0,R$134/NFM_fec!R$134)</f>
        <v>1.3031746650839062</v>
      </c>
      <c r="S260" s="278">
        <f>IF(S$134=0,0,S$134/NFM_fec!S$134)</f>
        <v>1.434118646588739</v>
      </c>
      <c r="T260" s="278">
        <f>IF(T$134=0,0,T$134/NFM_fec!T$134)</f>
        <v>1.361537627066935</v>
      </c>
      <c r="U260" s="278">
        <f>IF(U$134=0,0,U$134/NFM_fec!U$134)</f>
        <v>1.3600336993454623</v>
      </c>
      <c r="V260" s="278">
        <f>IF(V$134=0,0,V$134/NFM_fec!V$134)</f>
        <v>1.3452649065190558</v>
      </c>
      <c r="W260" s="278">
        <f>IF(W$134=0,0,W$134/NFM_fec!W$134)</f>
        <v>1.4027745712009465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1.7547124979044595</v>
      </c>
      <c r="C261" s="279">
        <f>IF(C$141=0,0,C$141/NFM_fec!C$141)</f>
        <v>1.4709781240540514</v>
      </c>
      <c r="D261" s="279">
        <f>IF(D$141=0,0,D$141/NFM_fec!D$141)</f>
        <v>1.5090248256078316</v>
      </c>
      <c r="E261" s="279">
        <f>IF(E$141=0,0,E$141/NFM_fec!E$141)</f>
        <v>1.7403669910507114</v>
      </c>
      <c r="F261" s="279">
        <f>IF(F$141=0,0,F$141/NFM_fec!F$141)</f>
        <v>1.6013780291005797</v>
      </c>
      <c r="G261" s="279">
        <f>IF(G$141=0,0,G$141/NFM_fec!G$141)</f>
        <v>1.6060908354123724</v>
      </c>
      <c r="H261" s="279">
        <f>IF(H$141=0,0,H$141/NFM_fec!H$141)</f>
        <v>1.7353066073454402</v>
      </c>
      <c r="I261" s="279">
        <f>IF(I$141=0,0,I$141/NFM_fec!I$141)</f>
        <v>1.7314680164679452</v>
      </c>
      <c r="J261" s="279">
        <f>IF(J$141=0,0,J$141/NFM_fec!J$141)</f>
        <v>1.7732760011287458</v>
      </c>
      <c r="K261" s="279">
        <f>IF(K$141=0,0,K$141/NFM_fec!K$141)</f>
        <v>1.8144191861542394</v>
      </c>
      <c r="L261" s="279">
        <f>IF(L$141=0,0,L$141/NFM_fec!L$141)</f>
        <v>1.7859774182568311</v>
      </c>
      <c r="M261" s="279">
        <f>IF(M$141=0,0,M$141/NFM_fec!M$141)</f>
        <v>1.9027654878434928</v>
      </c>
      <c r="N261" s="279">
        <f>IF(N$141=0,0,N$141/NFM_fec!N$141)</f>
        <v>1.8094534083548139</v>
      </c>
      <c r="O261" s="279">
        <f>IF(O$141=0,0,O$141/NFM_fec!O$141)</f>
        <v>1.8257021721454831</v>
      </c>
      <c r="P261" s="279">
        <f>IF(P$141=0,0,P$141/NFM_fec!P$141)</f>
        <v>1.8553113037414843</v>
      </c>
      <c r="Q261" s="279">
        <f>IF(Q$141=0,0,Q$141/NFM_fec!Q$141)</f>
        <v>1.8557912833084185</v>
      </c>
      <c r="R261" s="279">
        <f>IF(R$141=0,0,R$141/NFM_fec!R$141)</f>
        <v>1.8756964622754124</v>
      </c>
      <c r="S261" s="279">
        <f>IF(S$141=0,0,S$141/NFM_fec!S$141)</f>
        <v>1.9576760622761848</v>
      </c>
      <c r="T261" s="279">
        <f>IF(T$141=0,0,T$141/NFM_fec!T$141)</f>
        <v>1.9593563805762557</v>
      </c>
      <c r="U261" s="279">
        <f>IF(U$141=0,0,U$141/NFM_fec!U$141)</f>
        <v>1.9730470267609594</v>
      </c>
      <c r="V261" s="279">
        <f>IF(V$141=0,0,V$141/NFM_fec!V$141)</f>
        <v>2.0038938313790307</v>
      </c>
      <c r="W261" s="279">
        <f>IF(W$141=0,0,W$141/NFM_fec!W$141)</f>
        <v>2.0253639826020415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CZ: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1839.9893680643233</v>
      </c>
      <c r="C3" s="205">
        <f t="shared" si="0"/>
        <v>1615.2658817832389</v>
      </c>
      <c r="D3" s="205">
        <f t="shared" si="0"/>
        <v>1463.6914777127904</v>
      </c>
      <c r="E3" s="205">
        <f t="shared" si="0"/>
        <v>1567.6415580191363</v>
      </c>
      <c r="F3" s="205">
        <f t="shared" si="0"/>
        <v>1704.3253712072305</v>
      </c>
      <c r="G3" s="205">
        <f t="shared" si="0"/>
        <v>1785.5293972636509</v>
      </c>
      <c r="H3" s="205">
        <f t="shared" si="0"/>
        <v>1756.4260912120435</v>
      </c>
      <c r="I3" s="205">
        <f t="shared" si="0"/>
        <v>1757.0788550241664</v>
      </c>
      <c r="J3" s="205">
        <f t="shared" si="0"/>
        <v>1743.7081686171673</v>
      </c>
      <c r="K3" s="205">
        <f t="shared" si="0"/>
        <v>1501.8274448997672</v>
      </c>
      <c r="L3" s="205">
        <f t="shared" si="0"/>
        <v>1590.563091157318</v>
      </c>
      <c r="M3" s="205">
        <f t="shared" si="0"/>
        <v>1622.8842766332236</v>
      </c>
      <c r="N3" s="205">
        <f t="shared" si="0"/>
        <v>1750.1937233630379</v>
      </c>
      <c r="O3" s="205">
        <f t="shared" si="0"/>
        <v>1662.0259812324734</v>
      </c>
      <c r="P3" s="205">
        <f t="shared" si="0"/>
        <v>1950.4255362573219</v>
      </c>
      <c r="Q3" s="205">
        <f t="shared" si="0"/>
        <v>2148.6999999999998</v>
      </c>
      <c r="R3" s="205">
        <f t="shared" si="0"/>
        <v>2064.1099812710213</v>
      </c>
      <c r="S3" s="205">
        <f t="shared" si="0"/>
        <v>2390.4754714132014</v>
      </c>
      <c r="T3" s="205">
        <f t="shared" si="0"/>
        <v>2195.8252366326083</v>
      </c>
      <c r="U3" s="205">
        <f t="shared" si="0"/>
        <v>2318.1548361565397</v>
      </c>
      <c r="V3" s="205">
        <f t="shared" si="0"/>
        <v>2022.6353808935733</v>
      </c>
      <c r="W3" s="205">
        <f t="shared" si="0"/>
        <v>1656.1768324139846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1365.2069904977075</v>
      </c>
      <c r="C4" s="243">
        <f t="shared" si="1"/>
        <v>1155.3827063345541</v>
      </c>
      <c r="D4" s="243">
        <f t="shared" si="1"/>
        <v>999.51926928931994</v>
      </c>
      <c r="E4" s="243">
        <f t="shared" si="1"/>
        <v>1076.6270024123817</v>
      </c>
      <c r="F4" s="243">
        <f t="shared" si="1"/>
        <v>1194.5824165689517</v>
      </c>
      <c r="G4" s="243">
        <f t="shared" si="1"/>
        <v>1198.4469370146678</v>
      </c>
      <c r="H4" s="243">
        <f t="shared" si="1"/>
        <v>1142.1313882221341</v>
      </c>
      <c r="I4" s="243">
        <f t="shared" si="1"/>
        <v>1176.4251506256758</v>
      </c>
      <c r="J4" s="243">
        <f t="shared" si="1"/>
        <v>1196.5243258053154</v>
      </c>
      <c r="K4" s="243">
        <f t="shared" si="1"/>
        <v>922.78416013048854</v>
      </c>
      <c r="L4" s="243">
        <f t="shared" si="1"/>
        <v>933.37785940891649</v>
      </c>
      <c r="M4" s="243">
        <f t="shared" si="1"/>
        <v>1010.4733093359883</v>
      </c>
      <c r="N4" s="243">
        <f t="shared" si="1"/>
        <v>1121.0771018984892</v>
      </c>
      <c r="O4" s="243">
        <f t="shared" si="1"/>
        <v>1031.7185069213924</v>
      </c>
      <c r="P4" s="243">
        <f t="shared" si="1"/>
        <v>1265.1795007857625</v>
      </c>
      <c r="Q4" s="243">
        <f t="shared" si="1"/>
        <v>1488.9</v>
      </c>
      <c r="R4" s="243">
        <f t="shared" si="1"/>
        <v>1415.8519724262364</v>
      </c>
      <c r="S4" s="243">
        <f t="shared" si="1"/>
        <v>1714.1697653787351</v>
      </c>
      <c r="T4" s="243">
        <f t="shared" si="1"/>
        <v>1579.729741830914</v>
      </c>
      <c r="U4" s="243">
        <f t="shared" si="1"/>
        <v>1619.1639639019606</v>
      </c>
      <c r="V4" s="243">
        <f t="shared" si="1"/>
        <v>1270.237350070207</v>
      </c>
      <c r="W4" s="243">
        <f t="shared" si="1"/>
        <v>946.06928846382789</v>
      </c>
      <c r="DA4" s="83"/>
    </row>
    <row r="5" spans="1:105" ht="12" customHeight="1" x14ac:dyDescent="0.25">
      <c r="A5" s="99" t="s">
        <v>57</v>
      </c>
      <c r="B5" s="284">
        <v>572.30170245148395</v>
      </c>
      <c r="C5" s="284">
        <v>478.62571965156889</v>
      </c>
      <c r="D5" s="284">
        <v>635.96123859904287</v>
      </c>
      <c r="E5" s="284">
        <v>660.03610828377862</v>
      </c>
      <c r="F5" s="284">
        <v>869.06674709749768</v>
      </c>
      <c r="G5" s="284">
        <v>870.47134434854399</v>
      </c>
      <c r="H5" s="284">
        <v>772.52122825988863</v>
      </c>
      <c r="I5" s="284">
        <v>681.76813467811769</v>
      </c>
      <c r="J5" s="284">
        <v>654.82615191327579</v>
      </c>
      <c r="K5" s="284">
        <v>495.92038464317108</v>
      </c>
      <c r="L5" s="284">
        <v>528.41801972307371</v>
      </c>
      <c r="M5" s="284">
        <v>554.99059168197687</v>
      </c>
      <c r="N5" s="284">
        <v>617.99839483736855</v>
      </c>
      <c r="O5" s="284">
        <v>517.6816730928241</v>
      </c>
      <c r="P5" s="284">
        <v>684.71105787956947</v>
      </c>
      <c r="Q5" s="284">
        <v>837.74785897858305</v>
      </c>
      <c r="R5" s="284">
        <v>704.64078692613214</v>
      </c>
      <c r="S5" s="284">
        <v>998.11101524314756</v>
      </c>
      <c r="T5" s="284">
        <v>875.17222321693828</v>
      </c>
      <c r="U5" s="284">
        <v>878.65121397756752</v>
      </c>
      <c r="V5" s="284">
        <v>567.24605376970646</v>
      </c>
      <c r="W5" s="284">
        <v>534.8117936307882</v>
      </c>
      <c r="DA5" s="94" t="s">
        <v>940</v>
      </c>
    </row>
    <row r="6" spans="1:105" ht="12" customHeight="1" x14ac:dyDescent="0.25">
      <c r="A6" s="99" t="s">
        <v>47</v>
      </c>
      <c r="B6" s="284">
        <v>792.90528804622352</v>
      </c>
      <c r="C6" s="284">
        <v>676.75698668298514</v>
      </c>
      <c r="D6" s="284">
        <v>363.55803069027701</v>
      </c>
      <c r="E6" s="284">
        <v>416.59089412860311</v>
      </c>
      <c r="F6" s="284">
        <v>325.51566947145398</v>
      </c>
      <c r="G6" s="284">
        <v>327.97559266612382</v>
      </c>
      <c r="H6" s="284">
        <v>369.61015996224552</v>
      </c>
      <c r="I6" s="284">
        <v>494.65701594755808</v>
      </c>
      <c r="J6" s="284">
        <v>541.69817389203956</v>
      </c>
      <c r="K6" s="284">
        <v>426.86377548731753</v>
      </c>
      <c r="L6" s="284">
        <v>404.95983968584272</v>
      </c>
      <c r="M6" s="284">
        <v>455.48271765401148</v>
      </c>
      <c r="N6" s="284">
        <v>503.07870706112072</v>
      </c>
      <c r="O6" s="284">
        <v>514.03683382856832</v>
      </c>
      <c r="P6" s="284">
        <v>580.46844290619299</v>
      </c>
      <c r="Q6" s="284">
        <v>651.15214102141704</v>
      </c>
      <c r="R6" s="284">
        <v>711.21118550010431</v>
      </c>
      <c r="S6" s="284">
        <v>716.0587501355875</v>
      </c>
      <c r="T6" s="284">
        <v>704.55751861397573</v>
      </c>
      <c r="U6" s="284">
        <v>740.51274992439312</v>
      </c>
      <c r="V6" s="284">
        <v>702.99129630050049</v>
      </c>
      <c r="W6" s="284">
        <v>411.25749483303969</v>
      </c>
      <c r="DA6" s="94" t="s">
        <v>941</v>
      </c>
    </row>
    <row r="7" spans="1:105" ht="12" customHeight="1" x14ac:dyDescent="0.25">
      <c r="A7" s="49" t="s">
        <v>48</v>
      </c>
      <c r="B7" s="244">
        <v>474.78237756661582</v>
      </c>
      <c r="C7" s="244">
        <v>459.88317544868488</v>
      </c>
      <c r="D7" s="244">
        <v>464.17220842347041</v>
      </c>
      <c r="E7" s="244">
        <v>491.01455560675458</v>
      </c>
      <c r="F7" s="244">
        <v>509.74295463827877</v>
      </c>
      <c r="G7" s="244">
        <v>587.08246024898312</v>
      </c>
      <c r="H7" s="244">
        <v>614.29470298990941</v>
      </c>
      <c r="I7" s="244">
        <v>580.6537043984905</v>
      </c>
      <c r="J7" s="244">
        <v>547.18384281185183</v>
      </c>
      <c r="K7" s="244">
        <v>579.04328476927878</v>
      </c>
      <c r="L7" s="244">
        <v>657.18523174840152</v>
      </c>
      <c r="M7" s="244">
        <v>612.41096729723529</v>
      </c>
      <c r="N7" s="244">
        <v>629.11662146454864</v>
      </c>
      <c r="O7" s="244">
        <v>630.30747431108114</v>
      </c>
      <c r="P7" s="244">
        <v>685.24603547155948</v>
      </c>
      <c r="Q7" s="244">
        <v>659.8</v>
      </c>
      <c r="R7" s="244">
        <v>648.25800884478485</v>
      </c>
      <c r="S7" s="244">
        <v>676.30570603446654</v>
      </c>
      <c r="T7" s="244">
        <v>616.09549480169426</v>
      </c>
      <c r="U7" s="244">
        <v>698.9908722545789</v>
      </c>
      <c r="V7" s="244">
        <v>752.3980308233663</v>
      </c>
      <c r="W7" s="244">
        <v>710.1075439501567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987.29318609226618</v>
      </c>
      <c r="C10" s="243">
        <v>798.06975368028634</v>
      </c>
      <c r="D10" s="243">
        <v>1101.837832481368</v>
      </c>
      <c r="E10" s="243">
        <v>1137.32960485952</v>
      </c>
      <c r="F10" s="243">
        <v>1566.930193868619</v>
      </c>
      <c r="G10" s="243">
        <v>1540.4987057341459</v>
      </c>
      <c r="H10" s="243">
        <v>1478.1753298898791</v>
      </c>
      <c r="I10" s="243">
        <v>1200.210565476016</v>
      </c>
      <c r="J10" s="243">
        <v>1137.312220424217</v>
      </c>
      <c r="K10" s="243">
        <v>1633.987363046999</v>
      </c>
      <c r="L10" s="243">
        <v>1176.0425712492081</v>
      </c>
      <c r="M10" s="243">
        <v>1161.8889384118529</v>
      </c>
      <c r="N10" s="243">
        <v>1257.6829436964149</v>
      </c>
      <c r="O10" s="243">
        <v>1175.4665939743711</v>
      </c>
      <c r="P10" s="243">
        <v>1292.9442161315419</v>
      </c>
      <c r="Q10" s="243">
        <v>1245.3555085765381</v>
      </c>
      <c r="R10" s="243">
        <v>794.98310022540477</v>
      </c>
      <c r="S10" s="243">
        <v>1432.32293787192</v>
      </c>
      <c r="T10" s="243">
        <v>1365.696987215191</v>
      </c>
      <c r="U10" s="243">
        <v>1491.3456704085161</v>
      </c>
      <c r="V10" s="243">
        <v>1134.219616246025</v>
      </c>
      <c r="W10" s="243">
        <v>1386.9997773223549</v>
      </c>
      <c r="DA10" s="83" t="s">
        <v>944</v>
      </c>
    </row>
    <row r="11" spans="1:105" ht="12" customHeight="1" x14ac:dyDescent="0.25">
      <c r="A11" s="107" t="s">
        <v>945</v>
      </c>
      <c r="B11" s="284">
        <v>567.2931363442359</v>
      </c>
      <c r="C11" s="284">
        <v>476.02616169488311</v>
      </c>
      <c r="D11" s="284">
        <v>260.67112303578068</v>
      </c>
      <c r="E11" s="284">
        <v>290.33979374186441</v>
      </c>
      <c r="F11" s="284">
        <v>232.06391993238</v>
      </c>
      <c r="G11" s="284">
        <v>231.6500624007582</v>
      </c>
      <c r="H11" s="284">
        <v>284.69869314085702</v>
      </c>
      <c r="I11" s="284">
        <v>365.46715778538999</v>
      </c>
      <c r="J11" s="284">
        <v>399.5109733820583</v>
      </c>
      <c r="K11" s="284">
        <v>551.97933345166587</v>
      </c>
      <c r="L11" s="284">
        <v>411.61347504056857</v>
      </c>
      <c r="M11" s="284">
        <v>417.85171645515112</v>
      </c>
      <c r="N11" s="284">
        <v>457.23012851550692</v>
      </c>
      <c r="O11" s="284">
        <v>450.23618402661469</v>
      </c>
      <c r="P11" s="284">
        <v>493.65548987775622</v>
      </c>
      <c r="Q11" s="284">
        <v>477.69754006660997</v>
      </c>
      <c r="R11" s="284">
        <v>328.47648663236589</v>
      </c>
      <c r="S11" s="284">
        <v>538.40589237463814</v>
      </c>
      <c r="T11" s="284">
        <v>519.54616007234404</v>
      </c>
      <c r="U11" s="284">
        <v>579.46358977199725</v>
      </c>
      <c r="V11" s="284">
        <v>480.73829745457829</v>
      </c>
      <c r="W11" s="284">
        <v>490.52451587681372</v>
      </c>
      <c r="DA11" s="94" t="s">
        <v>946</v>
      </c>
    </row>
    <row r="12" spans="1:105" ht="12" customHeight="1" x14ac:dyDescent="0.25">
      <c r="A12" s="49" t="s">
        <v>947</v>
      </c>
      <c r="B12" s="244">
        <v>174.25168451137839</v>
      </c>
      <c r="C12" s="244">
        <v>165.93644225541919</v>
      </c>
      <c r="D12" s="244">
        <v>170.72396727868289</v>
      </c>
      <c r="E12" s="244">
        <v>175.54454442839381</v>
      </c>
      <c r="F12" s="244">
        <v>186.41597901947321</v>
      </c>
      <c r="G12" s="244">
        <v>212.70915431743461</v>
      </c>
      <c r="H12" s="244">
        <v>242.72500724377221</v>
      </c>
      <c r="I12" s="244">
        <v>220.0683376850624</v>
      </c>
      <c r="J12" s="244">
        <v>207.01450932723671</v>
      </c>
      <c r="K12" s="244">
        <v>393.40921842123129</v>
      </c>
      <c r="L12" s="244">
        <v>324.09545802687569</v>
      </c>
      <c r="M12" s="244">
        <v>287.22895984079452</v>
      </c>
      <c r="N12" s="244">
        <v>290.91682517467763</v>
      </c>
      <c r="O12" s="244">
        <v>324.52691446513018</v>
      </c>
      <c r="P12" s="244">
        <v>306.76861467081432</v>
      </c>
      <c r="Q12" s="244">
        <v>239.2433463994914</v>
      </c>
      <c r="R12" s="244">
        <v>179.60102939307521</v>
      </c>
      <c r="S12" s="244">
        <v>236.26259984890001</v>
      </c>
      <c r="T12" s="244">
        <v>230.27008497755011</v>
      </c>
      <c r="U12" s="244">
        <v>287.20383003834348</v>
      </c>
      <c r="V12" s="244">
        <v>353.69347782142552</v>
      </c>
      <c r="W12" s="244">
        <v>412.35278981516097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1096.992428991407</v>
      </c>
      <c r="C15" s="243">
        <v>1096.992428991407</v>
      </c>
      <c r="D15" s="243">
        <v>1205.0544157131351</v>
      </c>
      <c r="E15" s="243">
        <v>1205.0544157131351</v>
      </c>
      <c r="F15" s="243">
        <v>1745.3643493217751</v>
      </c>
      <c r="G15" s="243">
        <v>1745.3643493217751</v>
      </c>
      <c r="H15" s="243">
        <v>1637.302362600047</v>
      </c>
      <c r="I15" s="243">
        <v>1637.302362600047</v>
      </c>
      <c r="J15" s="243">
        <v>1529.2403758783189</v>
      </c>
      <c r="K15" s="243">
        <v>1745.3643493217751</v>
      </c>
      <c r="L15" s="243">
        <v>1637.302362600047</v>
      </c>
      <c r="M15" s="243">
        <v>1637.302362600047</v>
      </c>
      <c r="N15" s="243">
        <v>1529.2403758783189</v>
      </c>
      <c r="O15" s="243">
        <v>1529.2403758783189</v>
      </c>
      <c r="P15" s="243">
        <v>1421.178389156591</v>
      </c>
      <c r="Q15" s="243">
        <v>1421.178389156591</v>
      </c>
      <c r="R15" s="243">
        <v>1313.1164024348629</v>
      </c>
      <c r="S15" s="243">
        <v>1529.2403758783189</v>
      </c>
      <c r="T15" s="243">
        <v>1529.2403758783189</v>
      </c>
      <c r="U15" s="243">
        <v>1637.302362600047</v>
      </c>
      <c r="V15" s="243">
        <v>1529.2403758783189</v>
      </c>
      <c r="W15" s="243">
        <v>1529.2403758783189</v>
      </c>
      <c r="DA15" s="83" t="s">
        <v>949</v>
      </c>
    </row>
    <row r="16" spans="1:105" ht="12" customHeight="1" x14ac:dyDescent="0.25">
      <c r="A16" s="107" t="s">
        <v>945</v>
      </c>
      <c r="B16" s="284">
        <v>630.32570704915099</v>
      </c>
      <c r="C16" s="284">
        <v>630.32570704915099</v>
      </c>
      <c r="D16" s="284">
        <v>569.11810303393816</v>
      </c>
      <c r="E16" s="284">
        <v>569.11810303393816</v>
      </c>
      <c r="F16" s="284">
        <v>507.91049901872537</v>
      </c>
      <c r="G16" s="284">
        <v>507.91049901872537</v>
      </c>
      <c r="H16" s="284">
        <v>446.70289500351259</v>
      </c>
      <c r="I16" s="284">
        <v>446.70289500351259</v>
      </c>
      <c r="J16" s="284">
        <v>446.70289500351259</v>
      </c>
      <c r="K16" s="284">
        <v>630.32570704915099</v>
      </c>
      <c r="L16" s="284">
        <v>569.11810303393816</v>
      </c>
      <c r="M16" s="284">
        <v>569.11810303393816</v>
      </c>
      <c r="N16" s="284">
        <v>507.91049901872537</v>
      </c>
      <c r="O16" s="284">
        <v>507.91049901872537</v>
      </c>
      <c r="P16" s="284">
        <v>569.11810303393816</v>
      </c>
      <c r="Q16" s="284">
        <v>569.11810303393816</v>
      </c>
      <c r="R16" s="284">
        <v>507.91049901872537</v>
      </c>
      <c r="S16" s="284">
        <v>569.11810303393816</v>
      </c>
      <c r="T16" s="284">
        <v>569.11810303393816</v>
      </c>
      <c r="U16" s="284">
        <v>630.32570704915099</v>
      </c>
      <c r="V16" s="284">
        <v>569.11810303393816</v>
      </c>
      <c r="W16" s="284">
        <v>569.11810303393816</v>
      </c>
      <c r="DA16" s="94" t="s">
        <v>950</v>
      </c>
    </row>
    <row r="17" spans="1:105" ht="12" customHeight="1" x14ac:dyDescent="0.25">
      <c r="A17" s="49" t="s">
        <v>947</v>
      </c>
      <c r="B17" s="244">
        <v>193.61298279042049</v>
      </c>
      <c r="C17" s="244">
        <v>193.61298279042049</v>
      </c>
      <c r="D17" s="244">
        <v>193.61298279042049</v>
      </c>
      <c r="E17" s="244">
        <v>193.61298279042049</v>
      </c>
      <c r="F17" s="244">
        <v>211.70776447049059</v>
      </c>
      <c r="G17" s="244">
        <v>229.80254615056069</v>
      </c>
      <c r="H17" s="244">
        <v>265.99210951070091</v>
      </c>
      <c r="I17" s="244">
        <v>265.99210951070091</v>
      </c>
      <c r="J17" s="244">
        <v>247.89732783063079</v>
      </c>
      <c r="K17" s="244">
        <v>428.84514463133189</v>
      </c>
      <c r="L17" s="244">
        <v>410.75036295126182</v>
      </c>
      <c r="M17" s="244">
        <v>410.75036295126182</v>
      </c>
      <c r="N17" s="244">
        <v>392.65558127119158</v>
      </c>
      <c r="O17" s="244">
        <v>392.65558127119158</v>
      </c>
      <c r="P17" s="244">
        <v>374.56079959112151</v>
      </c>
      <c r="Q17" s="244">
        <v>356.46601791105138</v>
      </c>
      <c r="R17" s="244">
        <v>356.46601791105138</v>
      </c>
      <c r="S17" s="244">
        <v>338.37123623098131</v>
      </c>
      <c r="T17" s="244">
        <v>338.37123623098131</v>
      </c>
      <c r="U17" s="244">
        <v>320.27645455091113</v>
      </c>
      <c r="V17" s="244">
        <v>374.56079959112151</v>
      </c>
      <c r="W17" s="244">
        <v>446.9399263114019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216.12397344345621</v>
      </c>
      <c r="E19" s="243">
        <v>0</v>
      </c>
      <c r="F19" s="243">
        <v>648.37192033036854</v>
      </c>
      <c r="G19" s="243">
        <v>0</v>
      </c>
      <c r="H19" s="243">
        <v>0</v>
      </c>
      <c r="I19" s="243">
        <v>0</v>
      </c>
      <c r="J19" s="243">
        <v>0</v>
      </c>
      <c r="K19" s="243">
        <v>216.12397344345621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216.12397344345621</v>
      </c>
      <c r="T19" s="243">
        <v>108.0619867217281</v>
      </c>
      <c r="U19" s="243">
        <v>108.0619867217281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61.207604015212787</v>
      </c>
      <c r="K20" s="284">
        <v>183.6228120456384</v>
      </c>
      <c r="L20" s="284">
        <v>0</v>
      </c>
      <c r="M20" s="284">
        <v>0</v>
      </c>
      <c r="N20" s="284">
        <v>0</v>
      </c>
      <c r="O20" s="284">
        <v>0</v>
      </c>
      <c r="P20" s="284">
        <v>122.4152080304256</v>
      </c>
      <c r="Q20" s="284">
        <v>0</v>
      </c>
      <c r="R20" s="284">
        <v>0</v>
      </c>
      <c r="S20" s="284">
        <v>61.207604015212787</v>
      </c>
      <c r="T20" s="284">
        <v>61.207604015212787</v>
      </c>
      <c r="U20" s="284">
        <v>61.207604015212787</v>
      </c>
      <c r="V20" s="284">
        <v>0</v>
      </c>
      <c r="W20" s="284">
        <v>61.207604015212787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18.09478168007011</v>
      </c>
      <c r="E21" s="244">
        <v>0</v>
      </c>
      <c r="F21" s="244">
        <v>36.18956336014022</v>
      </c>
      <c r="G21" s="244">
        <v>18.09478168007011</v>
      </c>
      <c r="H21" s="244">
        <v>54.284345040210333</v>
      </c>
      <c r="I21" s="244">
        <v>0</v>
      </c>
      <c r="J21" s="244">
        <v>0</v>
      </c>
      <c r="K21" s="244">
        <v>180.9478168007011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54.284345040210333</v>
      </c>
      <c r="W21" s="244">
        <v>90.473908400350552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108.06198672172809</v>
      </c>
      <c r="E23" s="243">
        <f t="shared" si="2"/>
        <v>0</v>
      </c>
      <c r="F23" s="243">
        <f t="shared" si="2"/>
        <v>108.06198672172854</v>
      </c>
      <c r="G23" s="243">
        <f t="shared" si="2"/>
        <v>0</v>
      </c>
      <c r="H23" s="243">
        <f t="shared" si="2"/>
        <v>108.06198672172809</v>
      </c>
      <c r="I23" s="243">
        <f t="shared" si="2"/>
        <v>0</v>
      </c>
      <c r="J23" s="243">
        <f t="shared" si="2"/>
        <v>108.06198672172809</v>
      </c>
      <c r="K23" s="243">
        <f t="shared" si="2"/>
        <v>0</v>
      </c>
      <c r="L23" s="243">
        <f t="shared" si="2"/>
        <v>108.06198672172809</v>
      </c>
      <c r="M23" s="243">
        <f t="shared" si="2"/>
        <v>0</v>
      </c>
      <c r="N23" s="243">
        <f t="shared" si="2"/>
        <v>108.06198672172809</v>
      </c>
      <c r="O23" s="243">
        <f t="shared" si="2"/>
        <v>0</v>
      </c>
      <c r="P23" s="243">
        <f t="shared" si="2"/>
        <v>108.06198672172786</v>
      </c>
      <c r="Q23" s="243">
        <f t="shared" si="2"/>
        <v>0</v>
      </c>
      <c r="R23" s="243">
        <f t="shared" si="2"/>
        <v>108.06198672172809</v>
      </c>
      <c r="S23" s="243">
        <f t="shared" si="2"/>
        <v>0</v>
      </c>
      <c r="T23" s="243">
        <f t="shared" si="2"/>
        <v>108.06198672172809</v>
      </c>
      <c r="U23" s="243">
        <f t="shared" si="2"/>
        <v>0</v>
      </c>
      <c r="V23" s="243">
        <f t="shared" si="2"/>
        <v>108.06198672172809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61.207604015212837</v>
      </c>
      <c r="E24" s="284">
        <f t="shared" si="3"/>
        <v>0</v>
      </c>
      <c r="F24" s="284">
        <f t="shared" si="3"/>
        <v>61.20760401521278</v>
      </c>
      <c r="G24" s="284">
        <f t="shared" si="3"/>
        <v>0</v>
      </c>
      <c r="H24" s="284">
        <f t="shared" si="3"/>
        <v>61.20760401521278</v>
      </c>
      <c r="I24" s="284">
        <f t="shared" si="3"/>
        <v>0</v>
      </c>
      <c r="J24" s="284">
        <f t="shared" si="3"/>
        <v>61.20760401521278</v>
      </c>
      <c r="K24" s="284">
        <f t="shared" si="3"/>
        <v>0</v>
      </c>
      <c r="L24" s="284">
        <f t="shared" si="3"/>
        <v>61.207604015212837</v>
      </c>
      <c r="M24" s="284">
        <f t="shared" si="3"/>
        <v>0</v>
      </c>
      <c r="N24" s="284">
        <f t="shared" si="3"/>
        <v>61.20760401521278</v>
      </c>
      <c r="O24" s="284">
        <f t="shared" si="3"/>
        <v>0</v>
      </c>
      <c r="P24" s="284">
        <f t="shared" si="3"/>
        <v>61.207604015212837</v>
      </c>
      <c r="Q24" s="284">
        <f t="shared" si="3"/>
        <v>0</v>
      </c>
      <c r="R24" s="284">
        <f t="shared" si="3"/>
        <v>61.20760401521278</v>
      </c>
      <c r="S24" s="284">
        <f t="shared" si="3"/>
        <v>0</v>
      </c>
      <c r="T24" s="284">
        <f t="shared" si="3"/>
        <v>61.207604015212837</v>
      </c>
      <c r="U24" s="284">
        <f t="shared" si="3"/>
        <v>0</v>
      </c>
      <c r="V24" s="284">
        <f t="shared" si="3"/>
        <v>61.207604015212837</v>
      </c>
      <c r="W24" s="284">
        <f t="shared" si="3"/>
        <v>61.207604015212837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18.094781680070099</v>
      </c>
      <c r="E25" s="244">
        <f t="shared" si="4"/>
        <v>0</v>
      </c>
      <c r="F25" s="244">
        <f t="shared" si="4"/>
        <v>18.094781680070128</v>
      </c>
      <c r="G25" s="244">
        <f t="shared" si="4"/>
        <v>0</v>
      </c>
      <c r="H25" s="244">
        <f t="shared" si="4"/>
        <v>18.094781680070128</v>
      </c>
      <c r="I25" s="244">
        <f t="shared" si="4"/>
        <v>0</v>
      </c>
      <c r="J25" s="244">
        <f t="shared" si="4"/>
        <v>18.094781680070128</v>
      </c>
      <c r="K25" s="244">
        <f t="shared" si="4"/>
        <v>0</v>
      </c>
      <c r="L25" s="244">
        <f t="shared" si="4"/>
        <v>18.094781680070071</v>
      </c>
      <c r="M25" s="244">
        <f t="shared" si="4"/>
        <v>0</v>
      </c>
      <c r="N25" s="244">
        <f t="shared" si="4"/>
        <v>18.094781680070241</v>
      </c>
      <c r="O25" s="244">
        <f t="shared" si="4"/>
        <v>0</v>
      </c>
      <c r="P25" s="244">
        <f t="shared" si="4"/>
        <v>18.094781680070071</v>
      </c>
      <c r="Q25" s="244">
        <f t="shared" si="4"/>
        <v>18.094781680070128</v>
      </c>
      <c r="R25" s="244">
        <f t="shared" si="4"/>
        <v>0</v>
      </c>
      <c r="S25" s="244">
        <f t="shared" si="4"/>
        <v>18.094781680070071</v>
      </c>
      <c r="T25" s="244">
        <f t="shared" si="4"/>
        <v>0</v>
      </c>
      <c r="U25" s="244">
        <f t="shared" si="4"/>
        <v>18.094781680070184</v>
      </c>
      <c r="V25" s="244">
        <f t="shared" si="4"/>
        <v>0</v>
      </c>
      <c r="W25" s="244">
        <f t="shared" si="4"/>
        <v>18.094781680070128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109.69924289914081</v>
      </c>
      <c r="C27" s="243">
        <f t="shared" si="5"/>
        <v>298.92267531112066</v>
      </c>
      <c r="D27" s="243">
        <f t="shared" si="5"/>
        <v>103.21658323176712</v>
      </c>
      <c r="E27" s="243">
        <f t="shared" si="5"/>
        <v>67.724810853615054</v>
      </c>
      <c r="F27" s="243">
        <f t="shared" si="5"/>
        <v>178.43415545315611</v>
      </c>
      <c r="G27" s="243">
        <f t="shared" si="5"/>
        <v>204.86564358762917</v>
      </c>
      <c r="H27" s="243">
        <f t="shared" si="5"/>
        <v>159.1270327101679</v>
      </c>
      <c r="I27" s="243">
        <f t="shared" si="5"/>
        <v>437.09179712403102</v>
      </c>
      <c r="J27" s="243">
        <f t="shared" si="5"/>
        <v>391.9281554541019</v>
      </c>
      <c r="K27" s="243">
        <f t="shared" si="5"/>
        <v>111.37698627477607</v>
      </c>
      <c r="L27" s="243">
        <f t="shared" si="5"/>
        <v>461.2597913508389</v>
      </c>
      <c r="M27" s="243">
        <f t="shared" si="5"/>
        <v>475.41342418819409</v>
      </c>
      <c r="N27" s="243">
        <f t="shared" si="5"/>
        <v>271.55743218190401</v>
      </c>
      <c r="O27" s="243">
        <f t="shared" si="5"/>
        <v>353.77378190394779</v>
      </c>
      <c r="P27" s="243">
        <f t="shared" si="5"/>
        <v>128.23417302504913</v>
      </c>
      <c r="Q27" s="243">
        <f t="shared" si="5"/>
        <v>175.82288058005292</v>
      </c>
      <c r="R27" s="243">
        <f t="shared" si="5"/>
        <v>518.13330220945818</v>
      </c>
      <c r="S27" s="243">
        <f t="shared" si="5"/>
        <v>96.917438006398925</v>
      </c>
      <c r="T27" s="243">
        <f t="shared" si="5"/>
        <v>163.54338866312787</v>
      </c>
      <c r="U27" s="243">
        <f t="shared" si="5"/>
        <v>145.95669219153092</v>
      </c>
      <c r="V27" s="243">
        <f t="shared" si="5"/>
        <v>395.0207596322939</v>
      </c>
      <c r="W27" s="243">
        <f t="shared" si="5"/>
        <v>142.24059855596397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63.032570704915088</v>
      </c>
      <c r="C28" s="284">
        <f t="shared" si="6"/>
        <v>154.29954535426788</v>
      </c>
      <c r="D28" s="284">
        <f t="shared" si="6"/>
        <v>308.44697999815747</v>
      </c>
      <c r="E28" s="284">
        <f t="shared" si="6"/>
        <v>278.77830929207374</v>
      </c>
      <c r="F28" s="284">
        <f t="shared" si="6"/>
        <v>275.8465790863454</v>
      </c>
      <c r="G28" s="284">
        <f t="shared" si="6"/>
        <v>276.26043661796717</v>
      </c>
      <c r="H28" s="284">
        <f t="shared" si="6"/>
        <v>162.00420186265558</v>
      </c>
      <c r="I28" s="284">
        <f t="shared" si="6"/>
        <v>81.235737218122608</v>
      </c>
      <c r="J28" s="284">
        <f t="shared" si="6"/>
        <v>47.191921621454298</v>
      </c>
      <c r="K28" s="284">
        <f t="shared" si="6"/>
        <v>78.346373597485126</v>
      </c>
      <c r="L28" s="284">
        <f t="shared" si="6"/>
        <v>157.50462799336958</v>
      </c>
      <c r="M28" s="284">
        <f t="shared" si="6"/>
        <v>151.26638657878703</v>
      </c>
      <c r="N28" s="284">
        <f t="shared" si="6"/>
        <v>50.680370503218455</v>
      </c>
      <c r="O28" s="284">
        <f t="shared" si="6"/>
        <v>57.674314992110681</v>
      </c>
      <c r="P28" s="284">
        <f t="shared" si="6"/>
        <v>75.462613156181931</v>
      </c>
      <c r="Q28" s="284">
        <f t="shared" si="6"/>
        <v>91.420562967328181</v>
      </c>
      <c r="R28" s="284">
        <f t="shared" si="6"/>
        <v>179.43401238635948</v>
      </c>
      <c r="S28" s="284">
        <f t="shared" si="6"/>
        <v>30.712210659300013</v>
      </c>
      <c r="T28" s="284">
        <f t="shared" si="6"/>
        <v>49.571942961594118</v>
      </c>
      <c r="U28" s="284">
        <f t="shared" si="6"/>
        <v>50.862117277153743</v>
      </c>
      <c r="V28" s="284">
        <f t="shared" si="6"/>
        <v>88.379805579359868</v>
      </c>
      <c r="W28" s="284">
        <f t="shared" si="6"/>
        <v>78.593587157124432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19.361298279042103</v>
      </c>
      <c r="C29" s="244">
        <f t="shared" si="7"/>
        <v>27.676540535001294</v>
      </c>
      <c r="D29" s="244">
        <f t="shared" si="7"/>
        <v>22.889015511737597</v>
      </c>
      <c r="E29" s="244">
        <f t="shared" si="7"/>
        <v>18.068438362026683</v>
      </c>
      <c r="F29" s="244">
        <f t="shared" si="7"/>
        <v>25.291785451017375</v>
      </c>
      <c r="G29" s="244">
        <f t="shared" si="7"/>
        <v>17.093391833126077</v>
      </c>
      <c r="H29" s="244">
        <f t="shared" si="7"/>
        <v>23.267102266928703</v>
      </c>
      <c r="I29" s="244">
        <f t="shared" si="7"/>
        <v>45.923771825638511</v>
      </c>
      <c r="J29" s="244">
        <f t="shared" si="7"/>
        <v>40.882818503394077</v>
      </c>
      <c r="K29" s="244">
        <f t="shared" si="7"/>
        <v>35.435926210100604</v>
      </c>
      <c r="L29" s="244">
        <f t="shared" si="7"/>
        <v>86.65490492438613</v>
      </c>
      <c r="M29" s="244">
        <f t="shared" si="7"/>
        <v>123.5214031104673</v>
      </c>
      <c r="N29" s="244">
        <f t="shared" si="7"/>
        <v>101.73875609651395</v>
      </c>
      <c r="O29" s="244">
        <f t="shared" si="7"/>
        <v>68.128666806061403</v>
      </c>
      <c r="P29" s="244">
        <f t="shared" si="7"/>
        <v>67.792184920307193</v>
      </c>
      <c r="Q29" s="244">
        <f t="shared" si="7"/>
        <v>117.22267151155998</v>
      </c>
      <c r="R29" s="244">
        <f t="shared" si="7"/>
        <v>176.86498851797617</v>
      </c>
      <c r="S29" s="244">
        <f t="shared" si="7"/>
        <v>102.1086363820813</v>
      </c>
      <c r="T29" s="244">
        <f t="shared" si="7"/>
        <v>108.1011512534312</v>
      </c>
      <c r="U29" s="244">
        <f t="shared" si="7"/>
        <v>33.072624512567643</v>
      </c>
      <c r="V29" s="244">
        <f t="shared" si="7"/>
        <v>20.867321769695991</v>
      </c>
      <c r="W29" s="244">
        <f t="shared" si="7"/>
        <v>34.58713649624093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1582.9842808604551</v>
      </c>
      <c r="C32" s="212">
        <v>1276.334774954531</v>
      </c>
      <c r="D32" s="212">
        <v>1272.845414570306</v>
      </c>
      <c r="E32" s="212">
        <v>1528.772675277809</v>
      </c>
      <c r="F32" s="212">
        <v>1861.415477752633</v>
      </c>
      <c r="G32" s="212">
        <v>1861.374127535526</v>
      </c>
      <c r="H32" s="212">
        <v>1753.826009741329</v>
      </c>
      <c r="I32" s="212">
        <v>1424.4949938143041</v>
      </c>
      <c r="J32" s="212">
        <v>1333.129690358468</v>
      </c>
      <c r="K32" s="212">
        <v>1510.4416050559751</v>
      </c>
      <c r="L32" s="212">
        <v>1116.400502217828</v>
      </c>
      <c r="M32" s="212">
        <v>1078.2611420980741</v>
      </c>
      <c r="N32" s="212">
        <v>1083.389429467059</v>
      </c>
      <c r="O32" s="212">
        <v>1039.565231070445</v>
      </c>
      <c r="P32" s="212">
        <v>976.42162135357353</v>
      </c>
      <c r="Q32" s="212">
        <v>933.05199507892951</v>
      </c>
      <c r="R32" s="212">
        <v>866.65555341076379</v>
      </c>
      <c r="S32" s="212">
        <v>1048.3417922208689</v>
      </c>
      <c r="T32" s="212">
        <v>1044.5331122901689</v>
      </c>
      <c r="U32" s="212">
        <v>1045.503760989094</v>
      </c>
      <c r="V32" s="212">
        <v>1055.885190968213</v>
      </c>
      <c r="W32" s="212">
        <v>1103.386028335771</v>
      </c>
      <c r="DA32" s="109" t="s">
        <v>955</v>
      </c>
    </row>
    <row r="33" spans="1:105" ht="12" customHeight="1" x14ac:dyDescent="0.25">
      <c r="A33" s="24" t="s">
        <v>30</v>
      </c>
      <c r="B33" s="215">
        <v>830.4731728288906</v>
      </c>
      <c r="C33" s="215">
        <v>539.3998280309545</v>
      </c>
      <c r="D33" s="215">
        <v>568.17489251934649</v>
      </c>
      <c r="E33" s="215">
        <v>784.97463456577793</v>
      </c>
      <c r="F33" s="215">
        <v>932.10679277730003</v>
      </c>
      <c r="G33" s="215">
        <v>891.03723129836635</v>
      </c>
      <c r="H33" s="215">
        <v>887.97317282889082</v>
      </c>
      <c r="I33" s="215">
        <v>557.65434221840064</v>
      </c>
      <c r="J33" s="215">
        <v>573.30214961306956</v>
      </c>
      <c r="K33" s="215">
        <v>807.24780739466883</v>
      </c>
      <c r="L33" s="215">
        <v>269.07566638005147</v>
      </c>
      <c r="M33" s="215">
        <v>248.70060189165949</v>
      </c>
      <c r="N33" s="215">
        <v>228.685554600172</v>
      </c>
      <c r="O33" s="215">
        <v>228.1512467755804</v>
      </c>
      <c r="P33" s="215">
        <v>196.6101461736888</v>
      </c>
      <c r="Q33" s="215">
        <v>185.7858125537403</v>
      </c>
      <c r="R33" s="215">
        <v>197.57841788478069</v>
      </c>
      <c r="S33" s="215">
        <v>286.24376612209801</v>
      </c>
      <c r="T33" s="215">
        <v>276.36706792777301</v>
      </c>
      <c r="U33" s="215">
        <v>241.87420464316429</v>
      </c>
      <c r="V33" s="215">
        <v>228.4672398968186</v>
      </c>
      <c r="W33" s="215">
        <v>229.50455717970769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41.758297506448827</v>
      </c>
      <c r="C34" s="206">
        <f t="shared" si="8"/>
        <v>16.986672398968189</v>
      </c>
      <c r="D34" s="206">
        <f t="shared" si="8"/>
        <v>13.26500429922614</v>
      </c>
      <c r="E34" s="206">
        <f t="shared" si="8"/>
        <v>12.47652622527945</v>
      </c>
      <c r="F34" s="206">
        <f t="shared" si="8"/>
        <v>158.58177128116941</v>
      </c>
      <c r="G34" s="206">
        <f t="shared" si="8"/>
        <v>142.1825451418745</v>
      </c>
      <c r="H34" s="206">
        <f t="shared" si="8"/>
        <v>52.057437661220973</v>
      </c>
      <c r="I34" s="206">
        <f t="shared" si="8"/>
        <v>46.539380911435941</v>
      </c>
      <c r="J34" s="206">
        <f t="shared" si="8"/>
        <v>46.474376612209802</v>
      </c>
      <c r="K34" s="206">
        <f t="shared" si="8"/>
        <v>32.237833190025789</v>
      </c>
      <c r="L34" s="206">
        <f t="shared" si="8"/>
        <v>117.78641444539983</v>
      </c>
      <c r="M34" s="206">
        <f t="shared" si="8"/>
        <v>93.867411865864142</v>
      </c>
      <c r="N34" s="206">
        <f t="shared" si="8"/>
        <v>80.841358555460005</v>
      </c>
      <c r="O34" s="206">
        <f t="shared" si="8"/>
        <v>57.562682717110917</v>
      </c>
      <c r="P34" s="206">
        <f t="shared" si="8"/>
        <v>58.416165090283741</v>
      </c>
      <c r="Q34" s="206">
        <f t="shared" si="8"/>
        <v>40.715563198624245</v>
      </c>
      <c r="R34" s="206">
        <f t="shared" si="8"/>
        <v>13.456061908856405</v>
      </c>
      <c r="S34" s="206">
        <f t="shared" si="8"/>
        <v>37.300343938091132</v>
      </c>
      <c r="T34" s="206">
        <f t="shared" si="8"/>
        <v>45.41272570937231</v>
      </c>
      <c r="U34" s="206">
        <f t="shared" si="8"/>
        <v>66.336113499570089</v>
      </c>
      <c r="V34" s="206">
        <f t="shared" si="8"/>
        <v>91.264402407566621</v>
      </c>
      <c r="W34" s="206">
        <f t="shared" si="8"/>
        <v>105.49226139294926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3.1384350816852971</v>
      </c>
      <c r="Q36" s="206">
        <v>2.0922613929492688</v>
      </c>
      <c r="R36" s="206">
        <v>3.1384350816852971</v>
      </c>
      <c r="S36" s="206">
        <v>7.3230438521066201</v>
      </c>
      <c r="T36" s="206">
        <v>6.2768701633705932</v>
      </c>
      <c r="U36" s="206">
        <v>6.2768701633705932</v>
      </c>
      <c r="V36" s="206">
        <v>4.184608770421324</v>
      </c>
      <c r="W36" s="206">
        <v>5.2306964746345654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959</v>
      </c>
    </row>
    <row r="38" spans="1:105" ht="12" customHeight="1" x14ac:dyDescent="0.25">
      <c r="A38" s="18" t="s">
        <v>70</v>
      </c>
      <c r="B38" s="206">
        <v>41.758297506448827</v>
      </c>
      <c r="C38" s="206">
        <v>16.986672398968189</v>
      </c>
      <c r="D38" s="206">
        <v>13.26500429922614</v>
      </c>
      <c r="E38" s="206">
        <v>12.47652622527945</v>
      </c>
      <c r="F38" s="206">
        <v>158.58177128116941</v>
      </c>
      <c r="G38" s="206">
        <v>142.1825451418745</v>
      </c>
      <c r="H38" s="206">
        <v>52.057437661220973</v>
      </c>
      <c r="I38" s="206">
        <v>46.539380911435941</v>
      </c>
      <c r="J38" s="206">
        <v>46.474376612209802</v>
      </c>
      <c r="K38" s="206">
        <v>32.237833190025789</v>
      </c>
      <c r="L38" s="206">
        <v>27.431126397248491</v>
      </c>
      <c r="M38" s="206">
        <v>11.31616509028375</v>
      </c>
      <c r="N38" s="206">
        <v>5.6619088564058462</v>
      </c>
      <c r="O38" s="206">
        <v>0.94282029234737741</v>
      </c>
      <c r="P38" s="206">
        <v>0.94342218400687861</v>
      </c>
      <c r="Q38" s="206">
        <v>1.886844368013757</v>
      </c>
      <c r="R38" s="206">
        <v>1.886844368013757</v>
      </c>
      <c r="S38" s="206">
        <v>1.886844368013757</v>
      </c>
      <c r="T38" s="206">
        <v>0.94342218400687861</v>
      </c>
      <c r="U38" s="206">
        <v>0</v>
      </c>
      <c r="V38" s="206">
        <v>0.94350816852966468</v>
      </c>
      <c r="W38" s="206">
        <v>1.886844368013757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90.355288048151337</v>
      </c>
      <c r="M39" s="206">
        <v>82.551246775580395</v>
      </c>
      <c r="N39" s="206">
        <v>75.17944969905416</v>
      </c>
      <c r="O39" s="206">
        <v>56.619862424763539</v>
      </c>
      <c r="P39" s="206">
        <v>54.334307824591569</v>
      </c>
      <c r="Q39" s="206">
        <v>36.736457437661223</v>
      </c>
      <c r="R39" s="206">
        <v>8.430782459157351</v>
      </c>
      <c r="S39" s="206">
        <v>28.090455717970759</v>
      </c>
      <c r="T39" s="206">
        <v>38.192433361994837</v>
      </c>
      <c r="U39" s="206">
        <v>60.059243336199494</v>
      </c>
      <c r="V39" s="206">
        <v>86.13628546861564</v>
      </c>
      <c r="W39" s="206">
        <v>98.374720550300935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199.6560619088564</v>
      </c>
      <c r="C40" s="206">
        <f t="shared" si="9"/>
        <v>201.5692175408426</v>
      </c>
      <c r="D40" s="206">
        <f t="shared" si="9"/>
        <v>207.0077386070507</v>
      </c>
      <c r="E40" s="206">
        <f t="shared" si="9"/>
        <v>220.85124677558036</v>
      </c>
      <c r="F40" s="206">
        <f t="shared" si="9"/>
        <v>239.50988822012042</v>
      </c>
      <c r="G40" s="206">
        <f t="shared" si="9"/>
        <v>281.04041272570942</v>
      </c>
      <c r="H40" s="206">
        <f t="shared" si="9"/>
        <v>281.85726569217542</v>
      </c>
      <c r="I40" s="206">
        <f t="shared" si="9"/>
        <v>276.4402407566638</v>
      </c>
      <c r="J40" s="206">
        <f t="shared" si="9"/>
        <v>192.13241616509029</v>
      </c>
      <c r="K40" s="206">
        <f t="shared" si="9"/>
        <v>180.71797076526221</v>
      </c>
      <c r="L40" s="206">
        <f t="shared" si="9"/>
        <v>202.9831470335339</v>
      </c>
      <c r="M40" s="206">
        <f t="shared" si="9"/>
        <v>204.51900257953571</v>
      </c>
      <c r="N40" s="206">
        <f t="shared" si="9"/>
        <v>238.29896818572652</v>
      </c>
      <c r="O40" s="206">
        <f t="shared" si="9"/>
        <v>244.65227858985375</v>
      </c>
      <c r="P40" s="206">
        <f t="shared" si="9"/>
        <v>199.45305245055886</v>
      </c>
      <c r="Q40" s="206">
        <f t="shared" si="9"/>
        <v>207.52846087704216</v>
      </c>
      <c r="R40" s="206">
        <f t="shared" si="9"/>
        <v>193.96956147893377</v>
      </c>
      <c r="S40" s="206">
        <f t="shared" si="9"/>
        <v>251.50971625107485</v>
      </c>
      <c r="T40" s="206">
        <f t="shared" si="9"/>
        <v>250.91607910576096</v>
      </c>
      <c r="U40" s="206">
        <f t="shared" si="9"/>
        <v>272.52691315563197</v>
      </c>
      <c r="V40" s="206">
        <f t="shared" si="9"/>
        <v>306.06741186586413</v>
      </c>
      <c r="W40" s="206">
        <f t="shared" si="9"/>
        <v>305.84995700773862</v>
      </c>
      <c r="DA40" s="71"/>
    </row>
    <row r="41" spans="1:105" ht="12" customHeight="1" x14ac:dyDescent="0.25">
      <c r="A41" s="18" t="s">
        <v>72</v>
      </c>
      <c r="B41" s="206">
        <v>199.6560619088564</v>
      </c>
      <c r="C41" s="206">
        <v>201.5692175408426</v>
      </c>
      <c r="D41" s="206">
        <v>204.64316423043849</v>
      </c>
      <c r="E41" s="206">
        <v>218.61564918314701</v>
      </c>
      <c r="F41" s="206">
        <v>238.67153912295791</v>
      </c>
      <c r="G41" s="206">
        <v>281.04041272570942</v>
      </c>
      <c r="H41" s="206">
        <v>281.85726569217542</v>
      </c>
      <c r="I41" s="206">
        <v>276.4402407566638</v>
      </c>
      <c r="J41" s="206">
        <v>192.13241616509029</v>
      </c>
      <c r="K41" s="206">
        <v>180.71797076526221</v>
      </c>
      <c r="L41" s="206">
        <v>171.21668099742041</v>
      </c>
      <c r="M41" s="206">
        <v>167.06792777300089</v>
      </c>
      <c r="N41" s="206">
        <v>205.05159071367149</v>
      </c>
      <c r="O41" s="206">
        <v>212.14531384350809</v>
      </c>
      <c r="P41" s="206">
        <v>169.883920894239</v>
      </c>
      <c r="Q41" s="206">
        <v>176.95614789337921</v>
      </c>
      <c r="R41" s="206">
        <v>163.5644883920894</v>
      </c>
      <c r="S41" s="206">
        <v>221.04471195184871</v>
      </c>
      <c r="T41" s="206">
        <v>217.02364574376611</v>
      </c>
      <c r="U41" s="206">
        <v>244.3104901117799</v>
      </c>
      <c r="V41" s="206">
        <v>280.80094582975062</v>
      </c>
      <c r="W41" s="206">
        <v>273.75554600171972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2.36457437661221</v>
      </c>
      <c r="E42" s="206">
        <v>2.2355975924333622</v>
      </c>
      <c r="F42" s="206">
        <v>0.83834909716251071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31.766466036113499</v>
      </c>
      <c r="M42" s="206">
        <v>37.45107480653482</v>
      </c>
      <c r="N42" s="206">
        <v>33.247377472055028</v>
      </c>
      <c r="O42" s="206">
        <v>32.506964746345652</v>
      </c>
      <c r="P42" s="206">
        <v>29.56913155631986</v>
      </c>
      <c r="Q42" s="206">
        <v>30.57231298366294</v>
      </c>
      <c r="R42" s="206">
        <v>30.405073086844361</v>
      </c>
      <c r="S42" s="206">
        <v>30.465004299226141</v>
      </c>
      <c r="T42" s="206">
        <v>33.89243336199484</v>
      </c>
      <c r="U42" s="206">
        <v>28.2164230438521</v>
      </c>
      <c r="V42" s="206">
        <v>25.266466036113499</v>
      </c>
      <c r="W42" s="206">
        <v>32.094411006018923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5.6367314193543283</v>
      </c>
      <c r="C43" s="206">
        <f t="shared" si="10"/>
        <v>14.70081106803017</v>
      </c>
      <c r="D43" s="206">
        <f t="shared" si="10"/>
        <v>6.715577940899359</v>
      </c>
      <c r="E43" s="206">
        <f t="shared" si="10"/>
        <v>8.0197088117727162</v>
      </c>
      <c r="F43" s="206">
        <f t="shared" si="10"/>
        <v>4.9296651988922715</v>
      </c>
      <c r="G43" s="206">
        <f t="shared" si="10"/>
        <v>4.2984611554739631</v>
      </c>
      <c r="H43" s="206">
        <f t="shared" si="10"/>
        <v>4.1221404378029307</v>
      </c>
      <c r="I43" s="206">
        <f t="shared" si="10"/>
        <v>7.1886309596180586</v>
      </c>
      <c r="J43" s="206">
        <f t="shared" si="10"/>
        <v>6.8469732475481662</v>
      </c>
      <c r="K43" s="206">
        <f t="shared" si="10"/>
        <v>5.1514932760956409</v>
      </c>
      <c r="L43" s="206">
        <f t="shared" si="10"/>
        <v>3.1340361817150124</v>
      </c>
      <c r="M43" s="206">
        <f t="shared" si="10"/>
        <v>4.6718041788991505</v>
      </c>
      <c r="N43" s="206">
        <f t="shared" si="10"/>
        <v>4.8814329064400059</v>
      </c>
      <c r="O43" s="206">
        <f t="shared" si="10"/>
        <v>6.1513875622768781</v>
      </c>
      <c r="P43" s="206">
        <f t="shared" si="10"/>
        <v>4.4205035547774107</v>
      </c>
      <c r="Q43" s="206">
        <f t="shared" si="10"/>
        <v>4.6159675638823767</v>
      </c>
      <c r="R43" s="206">
        <f t="shared" si="10"/>
        <v>5.4176342362154273</v>
      </c>
      <c r="S43" s="206">
        <f t="shared" si="10"/>
        <v>5.6757561073695175</v>
      </c>
      <c r="T43" s="206">
        <f t="shared" si="10"/>
        <v>5.9316505532815125</v>
      </c>
      <c r="U43" s="206">
        <f t="shared" si="10"/>
        <v>6.1170026056030631</v>
      </c>
      <c r="V43" s="206">
        <f t="shared" si="10"/>
        <v>6.601614012065788</v>
      </c>
      <c r="W43" s="206">
        <f t="shared" si="10"/>
        <v>7.4304823340513408</v>
      </c>
      <c r="DA43" s="71"/>
    </row>
    <row r="44" spans="1:105" ht="12" customHeight="1" x14ac:dyDescent="0.25">
      <c r="A44" s="18" t="s">
        <v>73</v>
      </c>
      <c r="B44" s="206">
        <v>5.5411865864144456</v>
      </c>
      <c r="C44" s="206">
        <v>14.42631126397248</v>
      </c>
      <c r="D44" s="206">
        <v>6.5204643164230429</v>
      </c>
      <c r="E44" s="206">
        <v>7.8819432502149613</v>
      </c>
      <c r="F44" s="206">
        <v>4.5380911435941522</v>
      </c>
      <c r="G44" s="206">
        <v>3.9171109200343932</v>
      </c>
      <c r="H44" s="206">
        <v>3.702149613069647</v>
      </c>
      <c r="I44" s="206">
        <v>6.974290627687016</v>
      </c>
      <c r="J44" s="206">
        <v>6.6398968185726561</v>
      </c>
      <c r="K44" s="206">
        <v>4.8246775580395527</v>
      </c>
      <c r="L44" s="206">
        <v>2.7228718830610492</v>
      </c>
      <c r="M44" s="206">
        <v>4.0365434221840069</v>
      </c>
      <c r="N44" s="206">
        <v>4.0603611349957012</v>
      </c>
      <c r="O44" s="206">
        <v>5.0874462596732579</v>
      </c>
      <c r="P44" s="206">
        <v>3.2483233018056761</v>
      </c>
      <c r="Q44" s="206">
        <v>3.2961306964746342</v>
      </c>
      <c r="R44" s="206">
        <v>3.9170249355116069</v>
      </c>
      <c r="S44" s="206">
        <v>3.4582975064488388</v>
      </c>
      <c r="T44" s="206">
        <v>3.345657781599312</v>
      </c>
      <c r="U44" s="206">
        <v>3.1032674118658639</v>
      </c>
      <c r="V44" s="206">
        <v>3.0431642304385211</v>
      </c>
      <c r="W44" s="206">
        <v>3.5303525365434218</v>
      </c>
      <c r="DA44" s="71" t="s">
        <v>964</v>
      </c>
    </row>
    <row r="45" spans="1:105" ht="12" customHeight="1" x14ac:dyDescent="0.25">
      <c r="A45" s="18" t="s">
        <v>74</v>
      </c>
      <c r="B45" s="206">
        <v>7.1625107480653469E-2</v>
      </c>
      <c r="C45" s="206">
        <v>0.23886500429922611</v>
      </c>
      <c r="D45" s="206">
        <v>0.1194325021496131</v>
      </c>
      <c r="E45" s="206">
        <v>0</v>
      </c>
      <c r="F45" s="206">
        <v>0.16715391229578669</v>
      </c>
      <c r="G45" s="206">
        <v>9.5528804815133275E-2</v>
      </c>
      <c r="H45" s="206">
        <v>4.7807394668959592E-2</v>
      </c>
      <c r="I45" s="206">
        <v>0.14333619948409279</v>
      </c>
      <c r="J45" s="206">
        <v>7.1625107480653469E-2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0.26500429922613927</v>
      </c>
      <c r="T45" s="206">
        <v>0.25073086844368009</v>
      </c>
      <c r="U45" s="206">
        <v>0.23052450558899401</v>
      </c>
      <c r="V45" s="206">
        <v>0.21255374032674121</v>
      </c>
      <c r="W45" s="206">
        <v>0.1108340498710232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2.391972545922905E-2</v>
      </c>
      <c r="C49" s="206">
        <v>3.5634799758463342E-2</v>
      </c>
      <c r="D49" s="206">
        <v>7.5681122326703029E-2</v>
      </c>
      <c r="E49" s="206">
        <v>0.13776556155775491</v>
      </c>
      <c r="F49" s="206">
        <v>0.2244201430023329</v>
      </c>
      <c r="G49" s="206">
        <v>0.28582143062443682</v>
      </c>
      <c r="H49" s="206">
        <v>0.37218343006432408</v>
      </c>
      <c r="I49" s="206">
        <v>7.1004132446949406E-2</v>
      </c>
      <c r="J49" s="206">
        <v>0.13545132149485639</v>
      </c>
      <c r="K49" s="206">
        <v>0.32681571805608789</v>
      </c>
      <c r="L49" s="206">
        <v>0.4111642986539632</v>
      </c>
      <c r="M49" s="206">
        <v>0.63526075671514348</v>
      </c>
      <c r="N49" s="206">
        <v>0.82107177144430477</v>
      </c>
      <c r="O49" s="206">
        <v>1.06394130260362</v>
      </c>
      <c r="P49" s="206">
        <v>1.1721802529717349</v>
      </c>
      <c r="Q49" s="206">
        <v>1.3198368674077421</v>
      </c>
      <c r="R49" s="206">
        <v>1.5006093007038199</v>
      </c>
      <c r="S49" s="206">
        <v>1.952454301694539</v>
      </c>
      <c r="T49" s="206">
        <v>2.33526190323852</v>
      </c>
      <c r="U49" s="206">
        <v>2.783210688148205</v>
      </c>
      <c r="V49" s="206">
        <v>3.3458960413005259</v>
      </c>
      <c r="W49" s="206">
        <v>3.789295747636896</v>
      </c>
      <c r="DA49" s="71" t="s">
        <v>969</v>
      </c>
    </row>
    <row r="50" spans="1:105" ht="12" customHeight="1" x14ac:dyDescent="0.25">
      <c r="A50" s="14" t="s">
        <v>79</v>
      </c>
      <c r="B50" s="206">
        <v>230.65348237317281</v>
      </c>
      <c r="C50" s="206">
        <v>208.75133276010311</v>
      </c>
      <c r="D50" s="206">
        <v>201.58589853826311</v>
      </c>
      <c r="E50" s="206">
        <v>189.3809114359415</v>
      </c>
      <c r="F50" s="206">
        <v>202.03972484952709</v>
      </c>
      <c r="G50" s="206">
        <v>209.10954428202919</v>
      </c>
      <c r="H50" s="206">
        <v>194.11006018916589</v>
      </c>
      <c r="I50" s="206">
        <v>203.13843508168529</v>
      </c>
      <c r="J50" s="206">
        <v>201.99200343938091</v>
      </c>
      <c r="K50" s="206">
        <v>193.08306104901121</v>
      </c>
      <c r="L50" s="206">
        <v>211.64135855545999</v>
      </c>
      <c r="M50" s="206">
        <v>212.57282889079971</v>
      </c>
      <c r="N50" s="206">
        <v>212.02347377472049</v>
      </c>
      <c r="O50" s="206">
        <v>206.3150472914875</v>
      </c>
      <c r="P50" s="206">
        <v>197.5733447979363</v>
      </c>
      <c r="Q50" s="206">
        <v>190.1929492691315</v>
      </c>
      <c r="R50" s="206">
        <v>178.84780739466891</v>
      </c>
      <c r="S50" s="206">
        <v>176.6260533104041</v>
      </c>
      <c r="T50" s="206">
        <v>182.52674118658641</v>
      </c>
      <c r="U50" s="206">
        <v>175.64144453998281</v>
      </c>
      <c r="V50" s="206">
        <v>166.84049871023211</v>
      </c>
      <c r="W50" s="206">
        <v>177.2763542562339</v>
      </c>
      <c r="DA50" s="71" t="s">
        <v>970</v>
      </c>
    </row>
    <row r="51" spans="1:105" ht="12" customHeight="1" x14ac:dyDescent="0.25">
      <c r="A51" s="21" t="s">
        <v>38</v>
      </c>
      <c r="B51" s="209">
        <v>274.80653482373168</v>
      </c>
      <c r="C51" s="209">
        <v>294.92691315563201</v>
      </c>
      <c r="D51" s="209">
        <v>276.09630266552023</v>
      </c>
      <c r="E51" s="209">
        <v>313.06964746345648</v>
      </c>
      <c r="F51" s="209">
        <v>324.24763542562329</v>
      </c>
      <c r="G51" s="209">
        <v>333.70593293207219</v>
      </c>
      <c r="H51" s="209">
        <v>333.70593293207219</v>
      </c>
      <c r="I51" s="209">
        <v>333.53396388650037</v>
      </c>
      <c r="J51" s="209">
        <v>312.38177128116939</v>
      </c>
      <c r="K51" s="209">
        <v>292.0034393809114</v>
      </c>
      <c r="L51" s="209">
        <v>311.7798796216681</v>
      </c>
      <c r="M51" s="209">
        <v>313.92949269131549</v>
      </c>
      <c r="N51" s="209">
        <v>318.65864144454002</v>
      </c>
      <c r="O51" s="209">
        <v>296.73258813413582</v>
      </c>
      <c r="P51" s="209">
        <v>319.94840928632851</v>
      </c>
      <c r="Q51" s="209">
        <v>304.21324161650898</v>
      </c>
      <c r="R51" s="209">
        <v>277.38607050730872</v>
      </c>
      <c r="S51" s="209">
        <v>290.98615649183142</v>
      </c>
      <c r="T51" s="209">
        <v>283.37884780739472</v>
      </c>
      <c r="U51" s="209">
        <v>283.00808254514192</v>
      </c>
      <c r="V51" s="209">
        <v>256.64402407566638</v>
      </c>
      <c r="W51" s="209">
        <v>277.83241616509031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1582.9842808604551</v>
      </c>
      <c r="C52" s="286">
        <f t="shared" si="11"/>
        <v>1276.334774954531</v>
      </c>
      <c r="D52" s="286">
        <f t="shared" si="11"/>
        <v>1272.845414570306</v>
      </c>
      <c r="E52" s="286">
        <f t="shared" si="11"/>
        <v>1528.7726752778087</v>
      </c>
      <c r="F52" s="286">
        <f t="shared" si="11"/>
        <v>1861.4154777526323</v>
      </c>
      <c r="G52" s="286">
        <f t="shared" si="11"/>
        <v>1861.3741275355262</v>
      </c>
      <c r="H52" s="286">
        <f t="shared" si="11"/>
        <v>1753.8260097413283</v>
      </c>
      <c r="I52" s="286">
        <f t="shared" si="11"/>
        <v>1424.4949938143043</v>
      </c>
      <c r="J52" s="286">
        <f t="shared" si="11"/>
        <v>1333.129690358468</v>
      </c>
      <c r="K52" s="286">
        <f t="shared" si="11"/>
        <v>1510.4416050559748</v>
      </c>
      <c r="L52" s="286">
        <f t="shared" si="11"/>
        <v>1116.4005022178285</v>
      </c>
      <c r="M52" s="286">
        <f t="shared" si="11"/>
        <v>1078.2611420980734</v>
      </c>
      <c r="N52" s="286">
        <f t="shared" si="11"/>
        <v>1083.3894294670599</v>
      </c>
      <c r="O52" s="286">
        <f t="shared" si="11"/>
        <v>1039.5652310704454</v>
      </c>
      <c r="P52" s="286">
        <f t="shared" si="11"/>
        <v>976.4216213535733</v>
      </c>
      <c r="Q52" s="286">
        <f t="shared" si="11"/>
        <v>933.05199507892928</v>
      </c>
      <c r="R52" s="286">
        <f t="shared" si="11"/>
        <v>866.65555341076379</v>
      </c>
      <c r="S52" s="286">
        <f t="shared" si="11"/>
        <v>1048.3417922208687</v>
      </c>
      <c r="T52" s="286">
        <f t="shared" si="11"/>
        <v>1044.5331122901689</v>
      </c>
      <c r="U52" s="286">
        <f t="shared" si="11"/>
        <v>1045.5037609890942</v>
      </c>
      <c r="V52" s="286">
        <f t="shared" si="11"/>
        <v>1055.8851909682135</v>
      </c>
      <c r="W52" s="286">
        <f t="shared" si="11"/>
        <v>1103.3860283357715</v>
      </c>
      <c r="DA52" s="118"/>
    </row>
    <row r="53" spans="1:105" ht="12" customHeight="1" x14ac:dyDescent="0.25">
      <c r="A53" s="51" t="s">
        <v>46</v>
      </c>
      <c r="B53" s="239">
        <f>CHI_fec!B5-B58</f>
        <v>973.13523614601104</v>
      </c>
      <c r="C53" s="239">
        <f>CHI_fec!C5-C58</f>
        <v>770.78246589139712</v>
      </c>
      <c r="D53" s="239">
        <f>CHI_fec!D5-D58</f>
        <v>989.27792684446399</v>
      </c>
      <c r="E53" s="239">
        <f>CHI_fec!E5-E58</f>
        <v>1170.1575566904726</v>
      </c>
      <c r="F53" s="239">
        <f>CHI_fec!F5-F58</f>
        <v>1542.6825707830574</v>
      </c>
      <c r="G53" s="239">
        <f>CHI_fec!G5-G58</f>
        <v>1534.5590343644194</v>
      </c>
      <c r="H53" s="239">
        <f>CHI_fec!H5-H58</f>
        <v>1384.0286022204664</v>
      </c>
      <c r="I53" s="239">
        <f>CHI_fec!I5-I58</f>
        <v>1012.9982312870104</v>
      </c>
      <c r="J53" s="239">
        <f>CHI_fec!J5-J58</f>
        <v>924.30734958078506</v>
      </c>
      <c r="K53" s="239">
        <f>CHI_fec!K5-K58</f>
        <v>1070.4521194174133</v>
      </c>
      <c r="L53" s="239">
        <f>CHI_fec!L5-L58</f>
        <v>780.09217788444539</v>
      </c>
      <c r="M53" s="239">
        <f>CHI_fec!M5-M58</f>
        <v>751.00916026088203</v>
      </c>
      <c r="N53" s="239">
        <f>CHI_fec!N5-N58</f>
        <v>754.05050388470454</v>
      </c>
      <c r="O53" s="239">
        <f>CHI_fec!O5-O58</f>
        <v>708.79301476018736</v>
      </c>
      <c r="P53" s="239">
        <f>CHI_fec!P5-P58</f>
        <v>672.56488425922544</v>
      </c>
      <c r="Q53" s="239">
        <f>CHI_fec!Q5-Q58</f>
        <v>645.89418562623791</v>
      </c>
      <c r="R53" s="239">
        <f>CHI_fec!R5-R58</f>
        <v>584.50474884479991</v>
      </c>
      <c r="S53" s="239">
        <f>CHI_fec!S5-S58</f>
        <v>730.77426594307599</v>
      </c>
      <c r="T53" s="239">
        <f>CHI_fec!T5-T58</f>
        <v>725.76989974910975</v>
      </c>
      <c r="U53" s="239">
        <f>CHI_fec!U5-U58</f>
        <v>720.34398873895088</v>
      </c>
      <c r="V53" s="239">
        <f>CHI_fec!V5-V58</f>
        <v>697.05632082708325</v>
      </c>
      <c r="W53" s="239">
        <f>CHI_fec!W5-W58</f>
        <v>773.12410272346142</v>
      </c>
      <c r="DA53" s="83"/>
    </row>
    <row r="54" spans="1:105" ht="12" customHeight="1" x14ac:dyDescent="0.25">
      <c r="A54" s="99" t="s">
        <v>47</v>
      </c>
      <c r="B54" s="240">
        <f>CHI_fec!B61</f>
        <v>572.66394792355129</v>
      </c>
      <c r="C54" s="240">
        <f>CHI_fec!C61</f>
        <v>469.53412220622351</v>
      </c>
      <c r="D54" s="240">
        <f>CHI_fec!D61</f>
        <v>247.21338253277909</v>
      </c>
      <c r="E54" s="240">
        <f>CHI_fec!E61</f>
        <v>320.15871279242509</v>
      </c>
      <c r="F54" s="240">
        <f>CHI_fec!F61</f>
        <v>278.80968740138343</v>
      </c>
      <c r="G54" s="240">
        <f>CHI_fec!G61</f>
        <v>280.83462055861838</v>
      </c>
      <c r="H54" s="240">
        <f>CHI_fec!H61</f>
        <v>321.68566397661561</v>
      </c>
      <c r="I54" s="240">
        <f>CHI_fec!I61</f>
        <v>366.01979198194351</v>
      </c>
      <c r="J54" s="240">
        <f>CHI_fec!J61</f>
        <v>365.96673973019779</v>
      </c>
      <c r="K54" s="240">
        <f>CHI_fec!K61</f>
        <v>394.63864363676248</v>
      </c>
      <c r="L54" s="240">
        <f>CHI_fec!L61</f>
        <v>284.83738184103908</v>
      </c>
      <c r="M54" s="240">
        <f>CHI_fec!M61</f>
        <v>279.28777303174388</v>
      </c>
      <c r="N54" s="240">
        <f>CHI_fec!N61</f>
        <v>280.06632498201742</v>
      </c>
      <c r="O54" s="240">
        <f>CHI_fec!O61</f>
        <v>281.40634776137279</v>
      </c>
      <c r="P54" s="240">
        <f>CHI_fec!P61</f>
        <v>250.18806412214951</v>
      </c>
      <c r="Q54" s="240">
        <f>CHI_fec!Q61</f>
        <v>248.68212396496801</v>
      </c>
      <c r="R54" s="240">
        <f>CHI_fec!R61</f>
        <v>239.85119627323431</v>
      </c>
      <c r="S54" s="240">
        <f>CHI_fec!S61</f>
        <v>274.17161531954292</v>
      </c>
      <c r="T54" s="240">
        <f>CHI_fec!T61</f>
        <v>271.92553221240712</v>
      </c>
      <c r="U54" s="240">
        <f>CHI_fec!U61</f>
        <v>276.55224382748162</v>
      </c>
      <c r="V54" s="240">
        <f>CHI_fec!V61</f>
        <v>312.00074364834342</v>
      </c>
      <c r="W54" s="240">
        <f>CHI_fec!W61</f>
        <v>286.06589567960191</v>
      </c>
      <c r="DA54" s="94"/>
    </row>
    <row r="55" spans="1:105" ht="12" customHeight="1" x14ac:dyDescent="0.25">
      <c r="A55" s="52" t="s">
        <v>48</v>
      </c>
      <c r="B55" s="241">
        <f>CHI_fec!B110</f>
        <v>37.185096790892793</v>
      </c>
      <c r="C55" s="241">
        <f>CHI_fec!C110</f>
        <v>36.018186856910233</v>
      </c>
      <c r="D55" s="241">
        <f>CHI_fec!D110</f>
        <v>36.354105193062793</v>
      </c>
      <c r="E55" s="241">
        <f>CHI_fec!E110</f>
        <v>38.456405794910907</v>
      </c>
      <c r="F55" s="241">
        <f>CHI_fec!F110</f>
        <v>39.923219568191641</v>
      </c>
      <c r="G55" s="241">
        <f>CHI_fec!G110</f>
        <v>45.980472612488413</v>
      </c>
      <c r="H55" s="241">
        <f>CHI_fec!H110</f>
        <v>48.111743544246252</v>
      </c>
      <c r="I55" s="241">
        <f>CHI_fec!I110</f>
        <v>45.476970545350198</v>
      </c>
      <c r="J55" s="241">
        <f>CHI_fec!J110</f>
        <v>42.855601047485202</v>
      </c>
      <c r="K55" s="241">
        <f>CHI_fec!K110</f>
        <v>45.350842001799137</v>
      </c>
      <c r="L55" s="241">
        <f>CHI_fec!L110</f>
        <v>51.470942492343937</v>
      </c>
      <c r="M55" s="241">
        <f>CHI_fec!M110</f>
        <v>47.96420880544752</v>
      </c>
      <c r="N55" s="241">
        <f>CHI_fec!N110</f>
        <v>49.272600600337931</v>
      </c>
      <c r="O55" s="241">
        <f>CHI_fec!O110</f>
        <v>49.36586854888516</v>
      </c>
      <c r="P55" s="241">
        <f>CHI_fec!P110</f>
        <v>53.668672972198337</v>
      </c>
      <c r="Q55" s="241">
        <f>CHI_fec!Q110</f>
        <v>38.475685487723332</v>
      </c>
      <c r="R55" s="241">
        <f>CHI_fec!R110</f>
        <v>42.299608292729523</v>
      </c>
      <c r="S55" s="241">
        <f>CHI_fec!S110</f>
        <v>43.395910958249743</v>
      </c>
      <c r="T55" s="241">
        <f>CHI_fec!T110</f>
        <v>46.83768032865197</v>
      </c>
      <c r="U55" s="241">
        <f>CHI_fec!U110</f>
        <v>48.607528422661701</v>
      </c>
      <c r="V55" s="241">
        <f>CHI_fec!V110</f>
        <v>46.828126492786858</v>
      </c>
      <c r="W55" s="241">
        <f>CHI_fec!W110</f>
        <v>44.196029932708093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1417.8384302338411</v>
      </c>
      <c r="C58" s="212">
        <v>1502.3859615155391</v>
      </c>
      <c r="D58" s="212">
        <v>1324.786262568661</v>
      </c>
      <c r="E58" s="212">
        <v>1276.863503102767</v>
      </c>
      <c r="F58" s="212">
        <v>1719.912567618828</v>
      </c>
      <c r="G58" s="212">
        <v>1908.3935590878859</v>
      </c>
      <c r="H58" s="212">
        <v>1769.551615695771</v>
      </c>
      <c r="I58" s="212">
        <v>1585.9593181217281</v>
      </c>
      <c r="J58" s="212">
        <v>1877.308576642017</v>
      </c>
      <c r="K58" s="212">
        <v>1651.9045122804589</v>
      </c>
      <c r="L58" s="212">
        <v>2120.9049810576721</v>
      </c>
      <c r="M58" s="212">
        <v>1936.5667996703589</v>
      </c>
      <c r="N58" s="212">
        <v>2058.092657474132</v>
      </c>
      <c r="O58" s="212">
        <v>1982.0183384282409</v>
      </c>
      <c r="P58" s="212">
        <v>2117.5480651017601</v>
      </c>
      <c r="Q58" s="212">
        <v>1581.5747952038639</v>
      </c>
      <c r="R58" s="212">
        <v>1051.458389974794</v>
      </c>
      <c r="S58" s="212">
        <v>2261.650565383221</v>
      </c>
      <c r="T58" s="212">
        <v>2128.7161669140778</v>
      </c>
      <c r="U58" s="212">
        <v>2179.943171542418</v>
      </c>
      <c r="V58" s="212">
        <v>1689.6998156471891</v>
      </c>
      <c r="W58" s="212">
        <v>2049.5730081718252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322.0034393809114</v>
      </c>
      <c r="M59" s="215">
        <v>307.49638865004289</v>
      </c>
      <c r="N59" s="215">
        <v>345.67661220980222</v>
      </c>
      <c r="O59" s="215">
        <v>361.75047291487527</v>
      </c>
      <c r="P59" s="215">
        <v>341.85296646603609</v>
      </c>
      <c r="Q59" s="215">
        <v>376.2020636285468</v>
      </c>
      <c r="R59" s="215">
        <v>363.25339638865</v>
      </c>
      <c r="S59" s="215">
        <v>342.23852106620808</v>
      </c>
      <c r="T59" s="215">
        <v>328.80687876182282</v>
      </c>
      <c r="U59" s="215">
        <v>324.95365434221839</v>
      </c>
      <c r="V59" s="215">
        <v>264.61057609630262</v>
      </c>
      <c r="W59" s="215">
        <v>302.04875322441961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1417.8384302338413</v>
      </c>
      <c r="C60" s="206">
        <f t="shared" si="12"/>
        <v>1502.3859615155384</v>
      </c>
      <c r="D60" s="206">
        <f t="shared" si="12"/>
        <v>1324.7862625686607</v>
      </c>
      <c r="E60" s="206">
        <f t="shared" si="12"/>
        <v>1276.863503102767</v>
      </c>
      <c r="F60" s="206">
        <f t="shared" si="12"/>
        <v>1719.9125676188278</v>
      </c>
      <c r="G60" s="206">
        <f t="shared" si="12"/>
        <v>1908.3935590878857</v>
      </c>
      <c r="H60" s="206">
        <f t="shared" si="12"/>
        <v>1769.5516156957706</v>
      </c>
      <c r="I60" s="206">
        <f t="shared" si="12"/>
        <v>1585.9593181217283</v>
      </c>
      <c r="J60" s="206">
        <f t="shared" si="12"/>
        <v>1781.0059111218111</v>
      </c>
      <c r="K60" s="206">
        <f t="shared" si="12"/>
        <v>1592.940625780029</v>
      </c>
      <c r="L60" s="206">
        <f t="shared" si="12"/>
        <v>1708.2953507911202</v>
      </c>
      <c r="M60" s="206">
        <f t="shared" si="12"/>
        <v>1534.0790094725946</v>
      </c>
      <c r="N60" s="206">
        <f t="shared" si="12"/>
        <v>1615.4469996925327</v>
      </c>
      <c r="O60" s="206">
        <f t="shared" si="12"/>
        <v>1527.7055267343458</v>
      </c>
      <c r="P60" s="206">
        <f t="shared" si="12"/>
        <v>1681.1766119633246</v>
      </c>
      <c r="Q60" s="206">
        <f t="shared" si="12"/>
        <v>1109.4569964076477</v>
      </c>
      <c r="R60" s="206">
        <f t="shared" si="12"/>
        <v>587.92528593352131</v>
      </c>
      <c r="S60" s="206">
        <f t="shared" si="12"/>
        <v>1830.6760168019648</v>
      </c>
      <c r="T60" s="206">
        <f t="shared" si="12"/>
        <v>1710.7788496311896</v>
      </c>
      <c r="U60" s="206">
        <f t="shared" si="12"/>
        <v>1757.7491904590131</v>
      </c>
      <c r="V60" s="206">
        <f t="shared" si="12"/>
        <v>1329.8839085104737</v>
      </c>
      <c r="W60" s="206">
        <f t="shared" si="12"/>
        <v>1665.2288981116353</v>
      </c>
      <c r="DA60" s="71"/>
    </row>
    <row r="61" spans="1:105" ht="12" customHeight="1" x14ac:dyDescent="0.25">
      <c r="A61" s="18" t="s">
        <v>32</v>
      </c>
      <c r="B61" s="206">
        <v>58.259759243336198</v>
      </c>
      <c r="C61" s="206">
        <v>45.068873602751488</v>
      </c>
      <c r="D61" s="206">
        <v>18.68710232158211</v>
      </c>
      <c r="E61" s="206">
        <v>16.488650042992258</v>
      </c>
      <c r="F61" s="206">
        <v>12.091659501289771</v>
      </c>
      <c r="G61" s="206">
        <v>14.29011177987962</v>
      </c>
      <c r="H61" s="206">
        <v>13.190885640584691</v>
      </c>
      <c r="I61" s="206">
        <v>13.190885640584691</v>
      </c>
      <c r="J61" s="206">
        <v>16.488650042992258</v>
      </c>
      <c r="K61" s="206">
        <v>14.29011177987962</v>
      </c>
      <c r="L61" s="206">
        <v>9.8932072226999139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91.191401547721412</v>
      </c>
      <c r="C62" s="206">
        <v>77.276956147893372</v>
      </c>
      <c r="D62" s="206">
        <v>69.896818572656912</v>
      </c>
      <c r="E62" s="206">
        <v>77.358899398108335</v>
      </c>
      <c r="F62" s="206">
        <v>116.48684436801371</v>
      </c>
      <c r="G62" s="206">
        <v>112.25090283748921</v>
      </c>
      <c r="H62" s="206">
        <v>117.0564918314703</v>
      </c>
      <c r="I62" s="206">
        <v>108.3046431642304</v>
      </c>
      <c r="J62" s="206">
        <v>115.1442820292347</v>
      </c>
      <c r="K62" s="206">
        <v>99.422355975924319</v>
      </c>
      <c r="L62" s="206">
        <v>97.340326741186573</v>
      </c>
      <c r="M62" s="206">
        <v>94.183147033533956</v>
      </c>
      <c r="N62" s="206">
        <v>97.29148753224419</v>
      </c>
      <c r="O62" s="206">
        <v>117.168271711092</v>
      </c>
      <c r="P62" s="206">
        <v>163.19862424763539</v>
      </c>
      <c r="Q62" s="206">
        <v>109.8452278589854</v>
      </c>
      <c r="R62" s="206">
        <v>108.79905417024931</v>
      </c>
      <c r="S62" s="206">
        <v>269.9054170249355</v>
      </c>
      <c r="T62" s="206">
        <v>253.16706792777299</v>
      </c>
      <c r="U62" s="206">
        <v>299.19750644883919</v>
      </c>
      <c r="V62" s="206">
        <v>207.13671539122959</v>
      </c>
      <c r="W62" s="206">
        <v>260.49011177987961</v>
      </c>
      <c r="DA62" s="71" t="s">
        <v>976</v>
      </c>
    </row>
    <row r="63" spans="1:105" ht="12" customHeight="1" x14ac:dyDescent="0.25">
      <c r="A63" s="18" t="s">
        <v>69</v>
      </c>
      <c r="B63" s="206">
        <v>235.54075666380049</v>
      </c>
      <c r="C63" s="206">
        <v>202.25090283748921</v>
      </c>
      <c r="D63" s="206">
        <v>114.1960447119518</v>
      </c>
      <c r="E63" s="206">
        <v>111.16173688736031</v>
      </c>
      <c r="F63" s="206">
        <v>264.03155631986237</v>
      </c>
      <c r="G63" s="206">
        <v>49.953396388650027</v>
      </c>
      <c r="H63" s="206">
        <v>30.652794496990541</v>
      </c>
      <c r="I63" s="206">
        <v>22.462940670679281</v>
      </c>
      <c r="J63" s="206">
        <v>20.478675838349101</v>
      </c>
      <c r="K63" s="206">
        <v>16.423387790197761</v>
      </c>
      <c r="L63" s="206">
        <v>25.698022355975919</v>
      </c>
      <c r="M63" s="206">
        <v>9.2401547721410129</v>
      </c>
      <c r="N63" s="206">
        <v>1.026053310404127</v>
      </c>
      <c r="O63" s="206">
        <v>6.1567497850386923</v>
      </c>
      <c r="P63" s="206">
        <v>7.187790197764401</v>
      </c>
      <c r="Q63" s="206">
        <v>5.1283748925193464</v>
      </c>
      <c r="R63" s="206">
        <v>6.1560619088564046</v>
      </c>
      <c r="S63" s="206">
        <v>2.0516766981943251</v>
      </c>
      <c r="T63" s="206">
        <v>0</v>
      </c>
      <c r="U63" s="206">
        <v>4.104041272570937</v>
      </c>
      <c r="V63" s="206">
        <v>0</v>
      </c>
      <c r="W63" s="206">
        <v>6.1936371453138426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449.80051105929289</v>
      </c>
      <c r="C65" s="206">
        <v>476.9354886006634</v>
      </c>
      <c r="D65" s="206">
        <v>502.70062198396602</v>
      </c>
      <c r="E65" s="206">
        <v>437.00520559631821</v>
      </c>
      <c r="F65" s="206">
        <v>512.80371121298117</v>
      </c>
      <c r="G65" s="206">
        <v>825.30877834841885</v>
      </c>
      <c r="H65" s="206">
        <v>794.15264751004418</v>
      </c>
      <c r="I65" s="206">
        <v>710.59035853445403</v>
      </c>
      <c r="J65" s="206">
        <v>736.60548119919736</v>
      </c>
      <c r="K65" s="206">
        <v>645.12265501476679</v>
      </c>
      <c r="L65" s="206">
        <v>612.52252190032061</v>
      </c>
      <c r="M65" s="206">
        <v>544.26215650612869</v>
      </c>
      <c r="N65" s="206">
        <v>549.38431697542183</v>
      </c>
      <c r="O65" s="206">
        <v>494.22478726744981</v>
      </c>
      <c r="P65" s="206">
        <v>419.43645719118382</v>
      </c>
      <c r="Q65" s="206">
        <v>316.5527831660313</v>
      </c>
      <c r="R65" s="206">
        <v>287.60662729207678</v>
      </c>
      <c r="S65" s="206">
        <v>577.75013546060643</v>
      </c>
      <c r="T65" s="206">
        <v>462.06388832422482</v>
      </c>
      <c r="U65" s="206">
        <v>449.52743637474799</v>
      </c>
      <c r="V65" s="206">
        <v>301.1077262232854</v>
      </c>
      <c r="W65" s="206">
        <v>330.10146904886682</v>
      </c>
      <c r="DA65" s="71" t="s">
        <v>979</v>
      </c>
    </row>
    <row r="66" spans="1:105" ht="12" customHeight="1" x14ac:dyDescent="0.25">
      <c r="A66" s="18" t="s">
        <v>84</v>
      </c>
      <c r="B66" s="206">
        <v>583.04600171969037</v>
      </c>
      <c r="C66" s="206">
        <v>700.8537403267411</v>
      </c>
      <c r="D66" s="206">
        <v>619.30567497850382</v>
      </c>
      <c r="E66" s="206">
        <v>634.8490111779879</v>
      </c>
      <c r="F66" s="206">
        <v>814.49879621668083</v>
      </c>
      <c r="G66" s="206">
        <v>906.59036973344803</v>
      </c>
      <c r="H66" s="206">
        <v>814.49879621668083</v>
      </c>
      <c r="I66" s="206">
        <v>731.41049011177984</v>
      </c>
      <c r="J66" s="206">
        <v>892.28882201203771</v>
      </c>
      <c r="K66" s="206">
        <v>817.68211521926048</v>
      </c>
      <c r="L66" s="206">
        <v>962.84127257093712</v>
      </c>
      <c r="M66" s="206">
        <v>886.39355116079093</v>
      </c>
      <c r="N66" s="206">
        <v>967.74514187446255</v>
      </c>
      <c r="O66" s="206">
        <v>910.15571797076529</v>
      </c>
      <c r="P66" s="206">
        <v>1091.353740326741</v>
      </c>
      <c r="Q66" s="206">
        <v>677.93061049011169</v>
      </c>
      <c r="R66" s="206">
        <v>185.36354256233881</v>
      </c>
      <c r="S66" s="206">
        <v>980.96878761822859</v>
      </c>
      <c r="T66" s="206">
        <v>995.54789337919169</v>
      </c>
      <c r="U66" s="206">
        <v>1004.920206362855</v>
      </c>
      <c r="V66" s="206">
        <v>821.63946689595866</v>
      </c>
      <c r="W66" s="206">
        <v>1068.443680137575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96.302665520206361</v>
      </c>
      <c r="K67" s="206">
        <f t="shared" si="13"/>
        <v>58.963886500429922</v>
      </c>
      <c r="L67" s="206">
        <f t="shared" si="13"/>
        <v>90.606190885640572</v>
      </c>
      <c r="M67" s="206">
        <f t="shared" si="13"/>
        <v>94.991401547721409</v>
      </c>
      <c r="N67" s="206">
        <f t="shared" si="13"/>
        <v>96.969045571797068</v>
      </c>
      <c r="O67" s="206">
        <f t="shared" si="13"/>
        <v>92.562338779019768</v>
      </c>
      <c r="P67" s="206">
        <f t="shared" si="13"/>
        <v>94.518486672398964</v>
      </c>
      <c r="Q67" s="206">
        <f t="shared" si="13"/>
        <v>95.915735167669808</v>
      </c>
      <c r="R67" s="206">
        <f t="shared" si="13"/>
        <v>100.27970765262251</v>
      </c>
      <c r="S67" s="206">
        <f t="shared" si="13"/>
        <v>88.736027515047283</v>
      </c>
      <c r="T67" s="206">
        <f t="shared" si="13"/>
        <v>89.130438521066196</v>
      </c>
      <c r="U67" s="206">
        <f t="shared" si="13"/>
        <v>97.240326741186578</v>
      </c>
      <c r="V67" s="206">
        <f t="shared" si="13"/>
        <v>95.20533104041273</v>
      </c>
      <c r="W67" s="206">
        <f t="shared" si="13"/>
        <v>82.295356835769553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96.302665520206361</v>
      </c>
      <c r="K68" s="206">
        <v>58.963886500429922</v>
      </c>
      <c r="L68" s="206">
        <v>90.606190885640572</v>
      </c>
      <c r="M68" s="206">
        <v>94.991401547721409</v>
      </c>
      <c r="N68" s="206">
        <v>96.969045571797068</v>
      </c>
      <c r="O68" s="206">
        <v>92.562338779019768</v>
      </c>
      <c r="P68" s="206">
        <v>94.518486672398964</v>
      </c>
      <c r="Q68" s="206">
        <v>95.915735167669808</v>
      </c>
      <c r="R68" s="206">
        <v>100.27970765262251</v>
      </c>
      <c r="S68" s="206">
        <v>88.736027515047283</v>
      </c>
      <c r="T68" s="206">
        <v>89.130438521066196</v>
      </c>
      <c r="U68" s="206">
        <v>97.240326741186578</v>
      </c>
      <c r="V68" s="206">
        <v>95.20533104041273</v>
      </c>
      <c r="W68" s="206">
        <v>82.295356835769553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1417.8384302338411</v>
      </c>
      <c r="C71" s="286">
        <f t="shared" si="14"/>
        <v>1502.3859615155391</v>
      </c>
      <c r="D71" s="286">
        <f t="shared" si="14"/>
        <v>1324.786262568661</v>
      </c>
      <c r="E71" s="286">
        <f t="shared" si="14"/>
        <v>1276.863503102767</v>
      </c>
      <c r="F71" s="286">
        <f t="shared" si="14"/>
        <v>1719.912567618828</v>
      </c>
      <c r="G71" s="286">
        <f t="shared" si="14"/>
        <v>1908.3935590878859</v>
      </c>
      <c r="H71" s="286">
        <f t="shared" si="14"/>
        <v>1769.551615695771</v>
      </c>
      <c r="I71" s="286">
        <f t="shared" si="14"/>
        <v>1585.9593181217281</v>
      </c>
      <c r="J71" s="286">
        <f t="shared" si="14"/>
        <v>1877.308576642017</v>
      </c>
      <c r="K71" s="286">
        <f t="shared" si="14"/>
        <v>1651.9045122804589</v>
      </c>
      <c r="L71" s="286">
        <f t="shared" si="14"/>
        <v>2120.9049810576721</v>
      </c>
      <c r="M71" s="286">
        <f t="shared" si="14"/>
        <v>1936.5667996703589</v>
      </c>
      <c r="N71" s="286">
        <f t="shared" si="14"/>
        <v>2058.092657474132</v>
      </c>
      <c r="O71" s="286">
        <f t="shared" si="14"/>
        <v>1982.0183384282409</v>
      </c>
      <c r="P71" s="286">
        <f t="shared" si="14"/>
        <v>2117.5480651017601</v>
      </c>
      <c r="Q71" s="286">
        <f t="shared" si="14"/>
        <v>1581.5747952038639</v>
      </c>
      <c r="R71" s="286">
        <f t="shared" si="14"/>
        <v>1051.458389974794</v>
      </c>
      <c r="S71" s="286">
        <f t="shared" si="14"/>
        <v>2261.650565383221</v>
      </c>
      <c r="T71" s="286">
        <f t="shared" si="14"/>
        <v>2128.7161669140778</v>
      </c>
      <c r="U71" s="286">
        <f t="shared" si="14"/>
        <v>2179.943171542418</v>
      </c>
      <c r="V71" s="286">
        <f t="shared" si="14"/>
        <v>1689.6998156471891</v>
      </c>
      <c r="W71" s="286">
        <f t="shared" si="14"/>
        <v>2049.5730081718252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1417.8384302338411</v>
      </c>
      <c r="C72" s="243">
        <f>CHI_fec!C16</f>
        <v>1502.3859615155391</v>
      </c>
      <c r="D72" s="243">
        <f>CHI_fec!D16</f>
        <v>1324.786262568661</v>
      </c>
      <c r="E72" s="243">
        <f>CHI_fec!E16</f>
        <v>1276.863503102767</v>
      </c>
      <c r="F72" s="243">
        <f>CHI_fec!F16</f>
        <v>1719.912567618828</v>
      </c>
      <c r="G72" s="243">
        <f>CHI_fec!G16</f>
        <v>1908.3935590878859</v>
      </c>
      <c r="H72" s="243">
        <f>CHI_fec!H16</f>
        <v>1769.551615695771</v>
      </c>
      <c r="I72" s="243">
        <f>CHI_fec!I16</f>
        <v>1585.9593181217281</v>
      </c>
      <c r="J72" s="243">
        <f>CHI_fec!J16</f>
        <v>1877.308576642017</v>
      </c>
      <c r="K72" s="243">
        <f>CHI_fec!K16</f>
        <v>1651.9045122804589</v>
      </c>
      <c r="L72" s="243">
        <f>CHI_fec!L16</f>
        <v>2120.9049810576721</v>
      </c>
      <c r="M72" s="243">
        <f>CHI_fec!M16</f>
        <v>1936.5667996703589</v>
      </c>
      <c r="N72" s="243">
        <f>CHI_fec!N16</f>
        <v>2058.092657474132</v>
      </c>
      <c r="O72" s="243">
        <f>CHI_fec!O16</f>
        <v>1982.0183384282409</v>
      </c>
      <c r="P72" s="243">
        <f>CHI_fec!P16</f>
        <v>2117.5480651017601</v>
      </c>
      <c r="Q72" s="243">
        <f>CHI_fec!Q16</f>
        <v>1581.5747952038639</v>
      </c>
      <c r="R72" s="243">
        <f>CHI_fec!R16</f>
        <v>1051.458389974794</v>
      </c>
      <c r="S72" s="243">
        <f>CHI_fec!S16</f>
        <v>2261.650565383221</v>
      </c>
      <c r="T72" s="243">
        <f>CHI_fec!T16</f>
        <v>2128.7161669140778</v>
      </c>
      <c r="U72" s="243">
        <f>CHI_fec!U16</f>
        <v>2179.943171542418</v>
      </c>
      <c r="V72" s="243">
        <f>CHI_fec!V16</f>
        <v>1689.6998156471891</v>
      </c>
      <c r="W72" s="243">
        <f>CHI_fec!W16</f>
        <v>2049.5730081718252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5858.704789557637</v>
      </c>
      <c r="C76" s="205">
        <f t="shared" si="15"/>
        <v>4485.3424057723287</v>
      </c>
      <c r="D76" s="205">
        <f t="shared" si="15"/>
        <v>4383.4805620741299</v>
      </c>
      <c r="E76" s="205">
        <f t="shared" si="15"/>
        <v>5507.5193917310635</v>
      </c>
      <c r="F76" s="205">
        <f t="shared" si="15"/>
        <v>6795.7799336478565</v>
      </c>
      <c r="G76" s="205">
        <f t="shared" si="15"/>
        <v>6521.9043182116875</v>
      </c>
      <c r="H76" s="205">
        <f t="shared" si="15"/>
        <v>6135.0214892203612</v>
      </c>
      <c r="I76" s="205">
        <f t="shared" si="15"/>
        <v>4623.6021757561612</v>
      </c>
      <c r="J76" s="205">
        <f t="shared" si="15"/>
        <v>4899.4128765253381</v>
      </c>
      <c r="K76" s="205">
        <f t="shared" si="15"/>
        <v>5629.3753132924849</v>
      </c>
      <c r="L76" s="205">
        <f t="shared" si="15"/>
        <v>4030.3575165679995</v>
      </c>
      <c r="M76" s="205">
        <f t="shared" si="15"/>
        <v>3760.5385883033132</v>
      </c>
      <c r="N76" s="205">
        <f t="shared" si="15"/>
        <v>3786.4995247348015</v>
      </c>
      <c r="O76" s="205">
        <f t="shared" si="15"/>
        <v>3624.0481975845441</v>
      </c>
      <c r="P76" s="205">
        <f t="shared" si="15"/>
        <v>3599.4002204897552</v>
      </c>
      <c r="Q76" s="205">
        <f t="shared" si="15"/>
        <v>3217.9046415214102</v>
      </c>
      <c r="R76" s="205">
        <f t="shared" si="15"/>
        <v>2690.0871429896551</v>
      </c>
      <c r="S76" s="205">
        <f t="shared" si="15"/>
        <v>3997.2728057461927</v>
      </c>
      <c r="T76" s="205">
        <f t="shared" si="15"/>
        <v>3853.2860736007051</v>
      </c>
      <c r="U76" s="205">
        <f t="shared" si="15"/>
        <v>3798.1951769013176</v>
      </c>
      <c r="V76" s="205">
        <f t="shared" si="15"/>
        <v>3519.4428731837343</v>
      </c>
      <c r="W76" s="205">
        <f t="shared" si="15"/>
        <v>4063.5403099881414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4005.901156557637</v>
      </c>
      <c r="C77" s="215">
        <f>(CHI_emi!C5-CHI_emi!C59)+(CHI_emi!C61-CHI_emi!C108)+CHI_emi!C110</f>
        <v>2758.4289387723284</v>
      </c>
      <c r="D77" s="215">
        <f>(CHI_emi!D5-CHI_emi!D59)+(CHI_emi!D61-CHI_emi!D108)+CHI_emi!D110</f>
        <v>2847.4510950741301</v>
      </c>
      <c r="E77" s="215">
        <f>(CHI_emi!E5-CHI_emi!E59)+(CHI_emi!E61-CHI_emi!E108)+CHI_emi!E110</f>
        <v>3776.2222257310632</v>
      </c>
      <c r="F77" s="215">
        <f>(CHI_emi!F5-CHI_emi!F59)+(CHI_emi!F61-CHI_emi!F108)+CHI_emi!F110</f>
        <v>4854.3161816478569</v>
      </c>
      <c r="G77" s="215">
        <f>(CHI_emi!G5-CHI_emi!G59)+(CHI_emi!G61-CHI_emi!G108)+CHI_emi!G110</f>
        <v>4733.936687211688</v>
      </c>
      <c r="H77" s="215">
        <f>(CHI_emi!H5-CHI_emi!H59)+(CHI_emi!H61-CHI_emi!H108)+CHI_emi!H110</f>
        <v>4429.2501232203613</v>
      </c>
      <c r="I77" s="215">
        <f>(CHI_emi!I5-CHI_emi!I59)+(CHI_emi!I61-CHI_emi!I108)+CHI_emi!I110</f>
        <v>3086.3115027561616</v>
      </c>
      <c r="J77" s="215">
        <f>(CHI_emi!J5-CHI_emi!J59)+(CHI_emi!J61-CHI_emi!J108)+CHI_emi!J110</f>
        <v>2948.2965281035358</v>
      </c>
      <c r="K77" s="215">
        <f>(CHI_emi!K5-CHI_emi!K59)+(CHI_emi!K61-CHI_emi!K108)+CHI_emi!K110</f>
        <v>3815.1137743731729</v>
      </c>
      <c r="L77" s="215">
        <f>(CHI_emi!L5-CHI_emi!L59)+(CHI_emi!L61-CHI_emi!L108)+CHI_emi!L110</f>
        <v>2109.1743712381985</v>
      </c>
      <c r="M77" s="215">
        <f>(CHI_emi!M5-CHI_emi!M59)+(CHI_emi!M61-CHI_emi!M108)+CHI_emi!M110</f>
        <v>1994.0143578972941</v>
      </c>
      <c r="N77" s="215">
        <f>(CHI_emi!N5-CHI_emi!N59)+(CHI_emi!N61-CHI_emi!N108)+CHI_emi!N110</f>
        <v>1931.0857529680477</v>
      </c>
      <c r="O77" s="215">
        <f>(CHI_emi!O5-CHI_emi!O59)+(CHI_emi!O61-CHI_emi!O108)+CHI_emi!O110</f>
        <v>1863.122899815475</v>
      </c>
      <c r="P77" s="215">
        <f>(CHI_emi!P5-CHI_emi!P59)+(CHI_emi!P61-CHI_emi!P108)+CHI_emi!P110</f>
        <v>1609.899466152596</v>
      </c>
      <c r="Q77" s="215">
        <f>(CHI_emi!Q5-CHI_emi!Q59)+(CHI_emi!Q61-CHI_emi!Q108)+CHI_emi!Q110</f>
        <v>1538.0247641836781</v>
      </c>
      <c r="R77" s="215">
        <f>(CHI_emi!R5-CHI_emi!R59)+(CHI_emi!R61-CHI_emi!R108)+CHI_emi!R110</f>
        <v>1467.966290288329</v>
      </c>
      <c r="S77" s="215">
        <f>(CHI_emi!S5-CHI_emi!S59)+(CHI_emi!S61-CHI_emi!S108)+CHI_emi!S110</f>
        <v>2039.5013708727224</v>
      </c>
      <c r="T77" s="215">
        <f>(CHI_emi!T5-CHI_emi!T59)+(CHI_emi!T61-CHI_emi!T108)+CHI_emi!T110</f>
        <v>2040.5791587690303</v>
      </c>
      <c r="U77" s="215">
        <f>(CHI_emi!U5-CHI_emi!U59)+(CHI_emi!U61-CHI_emi!U108)+CHI_emi!U110</f>
        <v>1990.7462134232369</v>
      </c>
      <c r="V77" s="215">
        <f>(CHI_emi!V5-CHI_emi!V59)+(CHI_emi!V61-CHI_emi!V108)+CHI_emi!V110</f>
        <v>2077.2567302935354</v>
      </c>
      <c r="W77" s="215">
        <f>(CHI_emi!W5-CHI_emi!W59)+(CHI_emi!W61-CHI_emi!W108)+CHI_emi!W110</f>
        <v>2154.6967279496516</v>
      </c>
      <c r="DA77" s="85"/>
    </row>
    <row r="78" spans="1:105" ht="12" customHeight="1" x14ac:dyDescent="0.25">
      <c r="A78" s="14" t="s">
        <v>147</v>
      </c>
      <c r="B78" s="206">
        <f>CHI_emi!B59+CHI_emi!B108</f>
        <v>1852.803633</v>
      </c>
      <c r="C78" s="206">
        <f>CHI_emi!C59+CHI_emi!C108</f>
        <v>1726.9134670000001</v>
      </c>
      <c r="D78" s="206">
        <f>CHI_emi!D59+CHI_emi!D108</f>
        <v>1536.0294670000001</v>
      </c>
      <c r="E78" s="206">
        <f>CHI_emi!E59+CHI_emi!E108</f>
        <v>1731.2971660000001</v>
      </c>
      <c r="F78" s="206">
        <f>CHI_emi!F59+CHI_emi!F108</f>
        <v>1941.4637520000001</v>
      </c>
      <c r="G78" s="206">
        <f>CHI_emi!G59+CHI_emi!G108</f>
        <v>1787.967631</v>
      </c>
      <c r="H78" s="206">
        <f>CHI_emi!H59+CHI_emi!H108</f>
        <v>1705.7713659999999</v>
      </c>
      <c r="I78" s="206">
        <f>CHI_emi!I59+CHI_emi!I108</f>
        <v>1537.290673</v>
      </c>
      <c r="J78" s="206">
        <f>CHI_emi!J59+CHI_emi!J108</f>
        <v>1951.1163484218021</v>
      </c>
      <c r="K78" s="206">
        <f>CHI_emi!K59+CHI_emi!K108</f>
        <v>1814.261538919312</v>
      </c>
      <c r="L78" s="206">
        <f>CHI_emi!L59+CHI_emi!L108</f>
        <v>1921.1831453298009</v>
      </c>
      <c r="M78" s="206">
        <f>CHI_emi!M59+CHI_emi!M108</f>
        <v>1766.5242304060189</v>
      </c>
      <c r="N78" s="206">
        <f>CHI_emi!N59+CHI_emi!N108</f>
        <v>1855.4137717667541</v>
      </c>
      <c r="O78" s="206">
        <f>CHI_emi!O59+CHI_emi!O108</f>
        <v>1760.9252977690689</v>
      </c>
      <c r="P78" s="206">
        <f>CHI_emi!P59+CHI_emi!P108</f>
        <v>1989.5007543371589</v>
      </c>
      <c r="Q78" s="206">
        <f>CHI_emi!Q59+CHI_emi!Q108</f>
        <v>1679.8798773377321</v>
      </c>
      <c r="R78" s="206">
        <f>CHI_emi!R59+CHI_emi!R108</f>
        <v>1222.1208527013259</v>
      </c>
      <c r="S78" s="206">
        <f>CHI_emi!S59+CHI_emi!S108</f>
        <v>1957.7714348734701</v>
      </c>
      <c r="T78" s="206">
        <f>CHI_emi!T59+CHI_emi!T108</f>
        <v>1812.706914831675</v>
      </c>
      <c r="U78" s="206">
        <f>CHI_emi!U59+CHI_emi!U108</f>
        <v>1807.4489634780809</v>
      </c>
      <c r="V78" s="206">
        <f>CHI_emi!V59+CHI_emi!V108</f>
        <v>1442.1861428901991</v>
      </c>
      <c r="W78" s="206">
        <f>CHI_emi!W59+CHI_emi!W108</f>
        <v>1908.84358203849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5858.704789557637</v>
      </c>
      <c r="C79" s="212">
        <f t="shared" si="16"/>
        <v>4485.3424057723287</v>
      </c>
      <c r="D79" s="212">
        <f t="shared" si="16"/>
        <v>4383.4805620741308</v>
      </c>
      <c r="E79" s="212">
        <f t="shared" si="16"/>
        <v>5507.5193917310635</v>
      </c>
      <c r="F79" s="212">
        <f t="shared" si="16"/>
        <v>6795.7799336478565</v>
      </c>
      <c r="G79" s="212">
        <f t="shared" si="16"/>
        <v>6521.9043182116884</v>
      </c>
      <c r="H79" s="212">
        <f t="shared" si="16"/>
        <v>6135.0214892203612</v>
      </c>
      <c r="I79" s="212">
        <f t="shared" si="16"/>
        <v>4623.6021757561621</v>
      </c>
      <c r="J79" s="212">
        <f t="shared" si="16"/>
        <v>4899.4128765253381</v>
      </c>
      <c r="K79" s="212">
        <f t="shared" si="16"/>
        <v>5629.3753132924849</v>
      </c>
      <c r="L79" s="212">
        <f t="shared" si="16"/>
        <v>4030.3575165679995</v>
      </c>
      <c r="M79" s="212">
        <f t="shared" si="16"/>
        <v>3760.5385883033127</v>
      </c>
      <c r="N79" s="212">
        <f t="shared" si="16"/>
        <v>3786.4995247348015</v>
      </c>
      <c r="O79" s="212">
        <f t="shared" si="16"/>
        <v>3624.0481975845441</v>
      </c>
      <c r="P79" s="212">
        <f t="shared" si="16"/>
        <v>3599.4002204897547</v>
      </c>
      <c r="Q79" s="212">
        <f t="shared" si="16"/>
        <v>3217.9046415214102</v>
      </c>
      <c r="R79" s="212">
        <f t="shared" si="16"/>
        <v>2690.0871429896551</v>
      </c>
      <c r="S79" s="212">
        <f t="shared" si="16"/>
        <v>3997.2728057461927</v>
      </c>
      <c r="T79" s="212">
        <f t="shared" si="16"/>
        <v>3853.2860736007051</v>
      </c>
      <c r="U79" s="212">
        <f t="shared" si="16"/>
        <v>3798.1951769013181</v>
      </c>
      <c r="V79" s="212">
        <f t="shared" si="16"/>
        <v>3519.4428731837347</v>
      </c>
      <c r="W79" s="212">
        <f t="shared" si="16"/>
        <v>4063.5403099881419</v>
      </c>
      <c r="DA79" s="109"/>
    </row>
    <row r="80" spans="1:105" ht="12" customHeight="1" x14ac:dyDescent="0.25">
      <c r="A80" s="51" t="s">
        <v>46</v>
      </c>
      <c r="B80" s="243">
        <f>CHI_emi!B$5</f>
        <v>4304.2957457554221</v>
      </c>
      <c r="C80" s="243">
        <f>CHI_emi!C$5</f>
        <v>3389.5197371318054</v>
      </c>
      <c r="D80" s="243">
        <f>CHI_emi!D$5</f>
        <v>3747.2395901561185</v>
      </c>
      <c r="E80" s="243">
        <f>CHI_emi!E$5</f>
        <v>4617.2528148818319</v>
      </c>
      <c r="F80" s="243">
        <f>CHI_emi!F$5</f>
        <v>5954.9443578975852</v>
      </c>
      <c r="G80" s="243">
        <f>CHI_emi!G$5</f>
        <v>5681.7834743222966</v>
      </c>
      <c r="H80" s="243">
        <f>CHI_emi!H$5</f>
        <v>5193.4038713504124</v>
      </c>
      <c r="I80" s="243">
        <f>CHI_emi!I$5</f>
        <v>3731.476616192675</v>
      </c>
      <c r="J80" s="243">
        <f>CHI_emi!J$5</f>
        <v>3995.6090418426543</v>
      </c>
      <c r="K80" s="243">
        <f>CHI_emi!K$5</f>
        <v>4511.3742882695788</v>
      </c>
      <c r="L80" s="243">
        <f>CHI_emi!L$5</f>
        <v>3398.1185649632207</v>
      </c>
      <c r="M80" s="243">
        <f>CHI_emi!M$5</f>
        <v>3158.322397521054</v>
      </c>
      <c r="N80" s="243">
        <f>CHI_emi!N$5</f>
        <v>3202.6829771495823</v>
      </c>
      <c r="O80" s="243">
        <f>CHI_emi!O$5</f>
        <v>3032.2086505943153</v>
      </c>
      <c r="P80" s="243">
        <f>CHI_emi!P$5</f>
        <v>3100.862958744704</v>
      </c>
      <c r="Q80" s="243">
        <f>CHI_emi!Q$5</f>
        <v>2746.9420573658908</v>
      </c>
      <c r="R80" s="243">
        <f>CHI_emi!R$5</f>
        <v>2211.7869205402208</v>
      </c>
      <c r="S80" s="243">
        <f>CHI_emi!S$5</f>
        <v>3380.0349084554314</v>
      </c>
      <c r="T80" s="243">
        <f>CHI_emi!T$5</f>
        <v>3233.9323766797343</v>
      </c>
      <c r="U80" s="243">
        <f>CHI_emi!U$5</f>
        <v>3182.4873441959098</v>
      </c>
      <c r="V80" s="243">
        <f>CHI_emi!V$5</f>
        <v>2814.8144463492035</v>
      </c>
      <c r="W80" s="243">
        <f>CHI_emi!W$5</f>
        <v>3420.8011251990756</v>
      </c>
      <c r="DA80" s="83"/>
    </row>
    <row r="81" spans="1:105" ht="12" customHeight="1" x14ac:dyDescent="0.25">
      <c r="A81" s="99" t="s">
        <v>47</v>
      </c>
      <c r="B81" s="284">
        <f>CHI_emi!B$61</f>
        <v>1459.0680701425981</v>
      </c>
      <c r="C81" s="284">
        <f>CHI_emi!C$61</f>
        <v>1016.607800646386</v>
      </c>
      <c r="D81" s="284">
        <f>CHI_emi!D$61</f>
        <v>553.59738311641115</v>
      </c>
      <c r="E81" s="284">
        <f>CHI_emi!E$61</f>
        <v>794.18831449309425</v>
      </c>
      <c r="F81" s="284">
        <f>CHI_emi!F$61</f>
        <v>735.20086261423705</v>
      </c>
      <c r="G81" s="284">
        <f>CHI_emi!G$61</f>
        <v>721.3023907729164</v>
      </c>
      <c r="H81" s="284">
        <f>CHI_emi!H$61</f>
        <v>818.37699523272317</v>
      </c>
      <c r="I81" s="284">
        <f>CHI_emi!I$61</f>
        <v>791.91319447283547</v>
      </c>
      <c r="J81" s="284">
        <f>CHI_emi!J$61</f>
        <v>808.0353082955271</v>
      </c>
      <c r="K81" s="284">
        <f>CHI_emi!K$61</f>
        <v>1002.2775996185238</v>
      </c>
      <c r="L81" s="284">
        <f>CHI_emi!L$61</f>
        <v>534.38316531646717</v>
      </c>
      <c r="M81" s="284">
        <f>CHI_emi!M$61</f>
        <v>513.05872416860257</v>
      </c>
      <c r="N81" s="284">
        <f>CHI_emi!N$61</f>
        <v>495.06647312771707</v>
      </c>
      <c r="O81" s="284">
        <f>CHI_emi!O$61</f>
        <v>501.8046537673398</v>
      </c>
      <c r="P81" s="284">
        <f>CHI_emi!P$61</f>
        <v>409.50025798450815</v>
      </c>
      <c r="Q81" s="284">
        <f>CHI_emi!Q$61</f>
        <v>408.90464747956656</v>
      </c>
      <c r="R81" s="284">
        <f>CHI_emi!R$61</f>
        <v>406.63070049840474</v>
      </c>
      <c r="S81" s="284">
        <f>CHI_emi!S$61</f>
        <v>532.17214239497196</v>
      </c>
      <c r="T81" s="284">
        <f>CHI_emi!T$61</f>
        <v>528.38800899584589</v>
      </c>
      <c r="U81" s="284">
        <f>CHI_emi!U$61</f>
        <v>524.13523385047802</v>
      </c>
      <c r="V81" s="284">
        <f>CHI_emi!V$61</f>
        <v>613.91298728318759</v>
      </c>
      <c r="W81" s="284">
        <f>CHI_emi!W$61</f>
        <v>558.16341347928301</v>
      </c>
      <c r="DA81" s="94"/>
    </row>
    <row r="82" spans="1:105" ht="12" customHeight="1" x14ac:dyDescent="0.25">
      <c r="A82" s="52" t="s">
        <v>48</v>
      </c>
      <c r="B82" s="244">
        <f>CHI_emi!B$110</f>
        <v>95.340973659616637</v>
      </c>
      <c r="C82" s="244">
        <f>CHI_emi!C$110</f>
        <v>79.214867994137137</v>
      </c>
      <c r="D82" s="244">
        <f>CHI_emi!D$110</f>
        <v>82.643588801600941</v>
      </c>
      <c r="E82" s="244">
        <f>CHI_emi!E$110</f>
        <v>96.078262356137301</v>
      </c>
      <c r="F82" s="244">
        <f>CHI_emi!F$110</f>
        <v>105.63471313603441</v>
      </c>
      <c r="G82" s="244">
        <f>CHI_emi!G$110</f>
        <v>118.8184531164756</v>
      </c>
      <c r="H82" s="244">
        <f>CHI_emi!H$110</f>
        <v>123.2406226372256</v>
      </c>
      <c r="I82" s="244">
        <f>CHI_emi!I$110</f>
        <v>100.2123650906512</v>
      </c>
      <c r="J82" s="244">
        <f>CHI_emi!J$110</f>
        <v>95.7685263871563</v>
      </c>
      <c r="K82" s="244">
        <f>CHI_emi!K$110</f>
        <v>115.7234254043822</v>
      </c>
      <c r="L82" s="244">
        <f>CHI_emi!L$110</f>
        <v>97.855786288311805</v>
      </c>
      <c r="M82" s="244">
        <f>CHI_emi!M$110</f>
        <v>89.157466613656339</v>
      </c>
      <c r="N82" s="244">
        <f>CHI_emi!N$110</f>
        <v>88.750074457502464</v>
      </c>
      <c r="O82" s="244">
        <f>CHI_emi!O$110</f>
        <v>90.034893222888797</v>
      </c>
      <c r="P82" s="244">
        <f>CHI_emi!P$110</f>
        <v>89.037003760542717</v>
      </c>
      <c r="Q82" s="244">
        <f>CHI_emi!Q$110</f>
        <v>62.057936675952867</v>
      </c>
      <c r="R82" s="244">
        <f>CHI_emi!R$110</f>
        <v>71.669521951029623</v>
      </c>
      <c r="S82" s="244">
        <f>CHI_emi!S$110</f>
        <v>85.065754895789283</v>
      </c>
      <c r="T82" s="244">
        <f>CHI_emi!T$110</f>
        <v>90.965687925125152</v>
      </c>
      <c r="U82" s="244">
        <f>CHI_emi!U$110</f>
        <v>91.57259885493005</v>
      </c>
      <c r="V82" s="244">
        <f>CHI_emi!V$110</f>
        <v>90.715439551343337</v>
      </c>
      <c r="W82" s="244">
        <f>CHI_emi!W$110</f>
        <v>84.575771309783264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579.66742859501539</v>
      </c>
      <c r="C85" s="289">
        <f t="shared" si="17"/>
        <v>599.72918086970935</v>
      </c>
      <c r="D85" s="289">
        <f t="shared" si="17"/>
        <v>577.18224937588263</v>
      </c>
      <c r="E85" s="289">
        <f t="shared" si="17"/>
        <v>580.33845726305924</v>
      </c>
      <c r="F85" s="289">
        <f t="shared" si="17"/>
        <v>554.63016189115922</v>
      </c>
      <c r="G85" s="289">
        <f t="shared" si="17"/>
        <v>565.05814714963287</v>
      </c>
      <c r="H85" s="289">
        <f t="shared" si="17"/>
        <v>522.61813104230328</v>
      </c>
      <c r="I85" s="289">
        <f t="shared" si="17"/>
        <v>568.04043747750325</v>
      </c>
      <c r="J85" s="289">
        <f t="shared" si="17"/>
        <v>575.76639040159603</v>
      </c>
      <c r="K85" s="289">
        <f t="shared" si="17"/>
        <v>303.50319461369463</v>
      </c>
      <c r="L85" s="289">
        <f t="shared" si="17"/>
        <v>449.31878542609309</v>
      </c>
      <c r="M85" s="289">
        <f t="shared" si="17"/>
        <v>477.66234218614295</v>
      </c>
      <c r="N85" s="289">
        <f t="shared" si="17"/>
        <v>491.37852901227205</v>
      </c>
      <c r="O85" s="289">
        <f t="shared" si="17"/>
        <v>440.40526183095528</v>
      </c>
      <c r="P85" s="289">
        <f t="shared" si="17"/>
        <v>529.57509638598992</v>
      </c>
      <c r="Q85" s="289">
        <f t="shared" si="17"/>
        <v>672.69775835828818</v>
      </c>
      <c r="R85" s="289">
        <f t="shared" si="17"/>
        <v>886.35945434103246</v>
      </c>
      <c r="S85" s="289">
        <f t="shared" si="17"/>
        <v>696.84774910195551</v>
      </c>
      <c r="T85" s="289">
        <f t="shared" si="17"/>
        <v>640.82459828919468</v>
      </c>
      <c r="U85" s="289">
        <f t="shared" si="17"/>
        <v>589.166704548707</v>
      </c>
      <c r="V85" s="289">
        <f t="shared" si="17"/>
        <v>500.12012280932407</v>
      </c>
      <c r="W85" s="289">
        <f t="shared" si="17"/>
        <v>385.58895421256562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1397.699420719036</v>
      </c>
      <c r="C86" s="290">
        <f t="shared" si="18"/>
        <v>1421.6802376436692</v>
      </c>
      <c r="D86" s="290">
        <f t="shared" si="18"/>
        <v>1394.7000590486339</v>
      </c>
      <c r="E86" s="290">
        <f t="shared" si="18"/>
        <v>1434.8391199140485</v>
      </c>
      <c r="F86" s="290">
        <f t="shared" si="18"/>
        <v>1402.6983150431331</v>
      </c>
      <c r="G86" s="290">
        <f t="shared" si="18"/>
        <v>1415.8234591740404</v>
      </c>
      <c r="H86" s="290">
        <f t="shared" si="18"/>
        <v>1298.2502865911572</v>
      </c>
      <c r="I86" s="290">
        <f t="shared" si="18"/>
        <v>1353.4923875103193</v>
      </c>
      <c r="J86" s="290">
        <f t="shared" si="18"/>
        <v>1355.9031165184178</v>
      </c>
      <c r="K86" s="290">
        <f t="shared" si="18"/>
        <v>773.33289421912013</v>
      </c>
      <c r="L86" s="290">
        <f t="shared" si="18"/>
        <v>983.83523436867551</v>
      </c>
      <c r="M86" s="290">
        <f t="shared" si="18"/>
        <v>1090.0582664063304</v>
      </c>
      <c r="N86" s="290">
        <f t="shared" si="18"/>
        <v>1100.2746225286396</v>
      </c>
      <c r="O86" s="290">
        <f t="shared" si="18"/>
        <v>1141.7048475121721</v>
      </c>
      <c r="P86" s="290">
        <f t="shared" si="18"/>
        <v>1175.8573637050692</v>
      </c>
      <c r="Q86" s="290">
        <f t="shared" si="18"/>
        <v>1363.1054933433832</v>
      </c>
      <c r="R86" s="290">
        <f t="shared" si="18"/>
        <v>2165.1814191988083</v>
      </c>
      <c r="S86" s="290">
        <f t="shared" si="18"/>
        <v>1329.9608348961631</v>
      </c>
      <c r="T86" s="290">
        <f t="shared" si="18"/>
        <v>1356.1018688231088</v>
      </c>
      <c r="U86" s="290">
        <f t="shared" si="18"/>
        <v>1277.9280061681945</v>
      </c>
      <c r="V86" s="290">
        <f t="shared" si="18"/>
        <v>1462.315983608361</v>
      </c>
      <c r="W86" s="290">
        <f t="shared" si="18"/>
        <v>838.40354869504517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2724.6931867428416</v>
      </c>
      <c r="C87" s="291">
        <f t="shared" si="19"/>
        <v>2771.4416989898182</v>
      </c>
      <c r="D87" s="291">
        <f t="shared" si="19"/>
        <v>2718.8461926132172</v>
      </c>
      <c r="E87" s="291">
        <f t="shared" si="19"/>
        <v>2797.0937929491956</v>
      </c>
      <c r="F87" s="291">
        <f t="shared" si="19"/>
        <v>2734.4380954866024</v>
      </c>
      <c r="G87" s="291">
        <f t="shared" si="19"/>
        <v>2760.0244198839505</v>
      </c>
      <c r="H87" s="291">
        <f t="shared" si="19"/>
        <v>2530.825768491849</v>
      </c>
      <c r="I87" s="291">
        <f t="shared" si="19"/>
        <v>2638.5154289185307</v>
      </c>
      <c r="J87" s="291">
        <f t="shared" si="19"/>
        <v>2643.2149349826241</v>
      </c>
      <c r="K87" s="291">
        <f t="shared" si="19"/>
        <v>1471.8599810472292</v>
      </c>
      <c r="L87" s="291">
        <f t="shared" si="19"/>
        <v>2027.7520572161313</v>
      </c>
      <c r="M87" s="291">
        <f t="shared" si="19"/>
        <v>2132.1351706202709</v>
      </c>
      <c r="N87" s="291">
        <f t="shared" si="19"/>
        <v>2162.5308920747461</v>
      </c>
      <c r="O87" s="291">
        <f t="shared" si="19"/>
        <v>1942.2348231114327</v>
      </c>
      <c r="P87" s="291">
        <f t="shared" si="19"/>
        <v>2233.7553540373738</v>
      </c>
      <c r="Q87" s="291">
        <f t="shared" si="19"/>
        <v>2757.8614407869804</v>
      </c>
      <c r="R87" s="291">
        <f t="shared" si="19"/>
        <v>3609.4337044472391</v>
      </c>
      <c r="S87" s="291">
        <f t="shared" si="19"/>
        <v>2862.5169894303749</v>
      </c>
      <c r="T87" s="291">
        <f t="shared" si="19"/>
        <v>2675.5342312995617</v>
      </c>
      <c r="U87" s="291">
        <f t="shared" si="19"/>
        <v>2433.7797729273293</v>
      </c>
      <c r="V87" s="291">
        <f t="shared" si="19"/>
        <v>2127.2601221197547</v>
      </c>
      <c r="W87" s="291">
        <f t="shared" si="19"/>
        <v>1722.0874006174802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2.4217463465370326</v>
      </c>
      <c r="C89" s="254">
        <f t="shared" si="20"/>
        <v>2.8483330146572463</v>
      </c>
      <c r="D89" s="254">
        <f t="shared" si="20"/>
        <v>2.1001858179091482</v>
      </c>
      <c r="E89" s="254">
        <f t="shared" si="20"/>
        <v>2.1515496029802978</v>
      </c>
      <c r="F89" s="254">
        <f t="shared" si="20"/>
        <v>2.0821572978607374</v>
      </c>
      <c r="G89" s="254">
        <f t="shared" si="20"/>
        <v>2.2349597442936631</v>
      </c>
      <c r="H89" s="254">
        <f t="shared" si="20"/>
        <v>2.1334277160146979</v>
      </c>
      <c r="I89" s="254">
        <f t="shared" si="20"/>
        <v>2.1654179892825431</v>
      </c>
      <c r="J89" s="254">
        <f t="shared" si="20"/>
        <v>2.4633657107612899</v>
      </c>
      <c r="K89" s="254">
        <f t="shared" si="20"/>
        <v>1.6660818151135042</v>
      </c>
      <c r="L89" s="254">
        <f t="shared" si="20"/>
        <v>2.4667450225552972</v>
      </c>
      <c r="M89" s="254">
        <f t="shared" si="20"/>
        <v>2.3131091716948426</v>
      </c>
      <c r="N89" s="254">
        <f t="shared" si="20"/>
        <v>2.235971454851537</v>
      </c>
      <c r="O89" s="254">
        <f t="shared" si="20"/>
        <v>2.2891431938448576</v>
      </c>
      <c r="P89" s="254">
        <f t="shared" si="20"/>
        <v>2.1579530768225537</v>
      </c>
      <c r="Q89" s="254">
        <f t="shared" si="20"/>
        <v>1.7886209724772772</v>
      </c>
      <c r="R89" s="254">
        <f t="shared" si="20"/>
        <v>2.057859014054189</v>
      </c>
      <c r="S89" s="254">
        <f t="shared" si="20"/>
        <v>2.0892109957914275</v>
      </c>
      <c r="T89" s="254">
        <f t="shared" si="20"/>
        <v>2.090131334684866</v>
      </c>
      <c r="U89" s="254">
        <f t="shared" si="20"/>
        <v>1.9447450834700915</v>
      </c>
      <c r="V89" s="254">
        <f t="shared" si="20"/>
        <v>2.1043156918532415</v>
      </c>
      <c r="W89" s="254">
        <f t="shared" si="20"/>
        <v>2.0351099957237118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1.4360865143267978</v>
      </c>
      <c r="C90" s="293">
        <f t="shared" si="21"/>
        <v>1.8825246221740761</v>
      </c>
      <c r="D90" s="293">
        <f t="shared" si="21"/>
        <v>1.2023423261708188</v>
      </c>
      <c r="E90" s="293">
        <f t="shared" si="21"/>
        <v>1.1226855413303709</v>
      </c>
      <c r="F90" s="293">
        <f t="shared" si="21"/>
        <v>1.0976319011203099</v>
      </c>
      <c r="G90" s="293">
        <f t="shared" si="21"/>
        <v>1.2388154251505292</v>
      </c>
      <c r="H90" s="293">
        <f t="shared" si="21"/>
        <v>1.1971188937563981</v>
      </c>
      <c r="I90" s="293">
        <f t="shared" si="21"/>
        <v>1.321400897260657</v>
      </c>
      <c r="J90" s="293">
        <f t="shared" si="21"/>
        <v>1.6506536577456115</v>
      </c>
      <c r="K90" s="293">
        <f t="shared" si="21"/>
        <v>1.0109652924120838</v>
      </c>
      <c r="L90" s="293">
        <f t="shared" si="21"/>
        <v>1.8034253460780918</v>
      </c>
      <c r="M90" s="293">
        <f t="shared" si="21"/>
        <v>1.666740026217469</v>
      </c>
      <c r="N90" s="293">
        <f t="shared" si="21"/>
        <v>1.6364161315770562</v>
      </c>
      <c r="O90" s="293">
        <f t="shared" si="21"/>
        <v>1.6861545437261956</v>
      </c>
      <c r="P90" s="293">
        <f t="shared" si="21"/>
        <v>1.6377721781666754</v>
      </c>
      <c r="Q90" s="293">
        <f t="shared" si="21"/>
        <v>1.2699785597862172</v>
      </c>
      <c r="R90" s="293">
        <f t="shared" si="21"/>
        <v>1.3226172854198659</v>
      </c>
      <c r="S90" s="293">
        <f t="shared" si="21"/>
        <v>1.5790088293520441</v>
      </c>
      <c r="T90" s="293">
        <f t="shared" si="21"/>
        <v>1.5587031287626754</v>
      </c>
      <c r="U90" s="293">
        <f t="shared" si="21"/>
        <v>1.4617289705513266</v>
      </c>
      <c r="V90" s="293">
        <f t="shared" si="21"/>
        <v>1.4897465988462275</v>
      </c>
      <c r="W90" s="293">
        <f t="shared" si="21"/>
        <v>1.4777024781709684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0.98565983221023468</v>
      </c>
      <c r="C91" s="293">
        <f t="shared" si="22"/>
        <v>0.96580839248317041</v>
      </c>
      <c r="D91" s="293">
        <f t="shared" si="22"/>
        <v>0.89784349173832956</v>
      </c>
      <c r="E91" s="293">
        <f t="shared" si="22"/>
        <v>1.0288640616499272</v>
      </c>
      <c r="F91" s="293">
        <f t="shared" si="22"/>
        <v>0.98452539674042772</v>
      </c>
      <c r="G91" s="293">
        <f t="shared" si="22"/>
        <v>0.99614431914313362</v>
      </c>
      <c r="H91" s="293">
        <f t="shared" si="22"/>
        <v>0.9363088222582997</v>
      </c>
      <c r="I91" s="293">
        <f t="shared" si="22"/>
        <v>0.84401709202188602</v>
      </c>
      <c r="J91" s="293">
        <f t="shared" si="22"/>
        <v>0.81271205301567828</v>
      </c>
      <c r="K91" s="293">
        <f t="shared" si="22"/>
        <v>0.6551165227014204</v>
      </c>
      <c r="L91" s="293">
        <f t="shared" si="22"/>
        <v>0.66331967647720536</v>
      </c>
      <c r="M91" s="293">
        <f t="shared" si="22"/>
        <v>0.64636914547737356</v>
      </c>
      <c r="N91" s="293">
        <f t="shared" si="22"/>
        <v>0.59955532327448069</v>
      </c>
      <c r="O91" s="293">
        <f t="shared" si="22"/>
        <v>0.60298865011866198</v>
      </c>
      <c r="P91" s="293">
        <f t="shared" si="22"/>
        <v>0.52018089865587813</v>
      </c>
      <c r="Q91" s="293">
        <f t="shared" si="22"/>
        <v>0.51864241269106015</v>
      </c>
      <c r="R91" s="293">
        <f t="shared" si="22"/>
        <v>0.73524172863432302</v>
      </c>
      <c r="S91" s="293">
        <f t="shared" si="22"/>
        <v>0.51020216643938343</v>
      </c>
      <c r="T91" s="293">
        <f t="shared" si="22"/>
        <v>0.53142820592219053</v>
      </c>
      <c r="U91" s="293">
        <f t="shared" si="22"/>
        <v>0.48301611291876484</v>
      </c>
      <c r="V91" s="293">
        <f t="shared" si="22"/>
        <v>0.61456909300701412</v>
      </c>
      <c r="W91" s="293">
        <f t="shared" si="22"/>
        <v>0.5574075175527432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1.0094674362075418</v>
      </c>
      <c r="C92" s="293">
        <f t="shared" si="23"/>
        <v>0.98636201114336908</v>
      </c>
      <c r="D92" s="293">
        <f t="shared" si="23"/>
        <v>0.94837272212482726</v>
      </c>
      <c r="E92" s="293">
        <f t="shared" si="23"/>
        <v>1.1027035208169642</v>
      </c>
      <c r="F92" s="293">
        <f t="shared" si="23"/>
        <v>1.2014348782982915</v>
      </c>
      <c r="G92" s="293">
        <f t="shared" si="23"/>
        <v>1.2123226631071229</v>
      </c>
      <c r="H92" s="293">
        <f t="shared" si="23"/>
        <v>1.1299161946537597</v>
      </c>
      <c r="I92" s="293">
        <f t="shared" si="23"/>
        <v>1.001512130939213</v>
      </c>
      <c r="J92" s="293">
        <f t="shared" si="23"/>
        <v>0.9160367652285194</v>
      </c>
      <c r="K92" s="293">
        <f t="shared" si="23"/>
        <v>0.71495184641966136</v>
      </c>
      <c r="L92" s="293">
        <f t="shared" si="23"/>
        <v>0.69200208232484506</v>
      </c>
      <c r="M92" s="293">
        <f t="shared" si="23"/>
        <v>0.66838967517253312</v>
      </c>
      <c r="N92" s="293">
        <f t="shared" si="23"/>
        <v>0.61252815052085741</v>
      </c>
      <c r="O92" s="293">
        <f t="shared" si="23"/>
        <v>0.62501939591940503</v>
      </c>
      <c r="P92" s="293">
        <f t="shared" si="23"/>
        <v>0.50680701268834971</v>
      </c>
      <c r="Q92" s="293">
        <f t="shared" si="23"/>
        <v>0.52058489547652242</v>
      </c>
      <c r="R92" s="293">
        <f t="shared" si="23"/>
        <v>0.73019289365962481</v>
      </c>
      <c r="S92" s="293">
        <f t="shared" si="23"/>
        <v>0.50922848208497407</v>
      </c>
      <c r="T92" s="293">
        <f t="shared" si="23"/>
        <v>0.5233905148573188</v>
      </c>
      <c r="U92" s="293">
        <f t="shared" si="23"/>
        <v>0.47725560105734549</v>
      </c>
      <c r="V92" s="293">
        <f t="shared" si="23"/>
        <v>0.64900330450128585</v>
      </c>
      <c r="W92" s="293">
        <f t="shared" si="23"/>
        <v>0.58318368689128297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0.21339877944459504</v>
      </c>
      <c r="C93" s="255">
        <f t="shared" si="24"/>
        <v>0.21706013680508413</v>
      </c>
      <c r="D93" s="255">
        <f t="shared" si="24"/>
        <v>0.21294084112818104</v>
      </c>
      <c r="E93" s="255">
        <f t="shared" si="24"/>
        <v>0.21906921642100716</v>
      </c>
      <c r="F93" s="255">
        <f t="shared" si="24"/>
        <v>0.21416200359101845</v>
      </c>
      <c r="G93" s="255">
        <f t="shared" si="24"/>
        <v>0.21616593211531396</v>
      </c>
      <c r="H93" s="255">
        <f t="shared" si="24"/>
        <v>0.19821502568100424</v>
      </c>
      <c r="I93" s="255">
        <f t="shared" si="24"/>
        <v>0.20664931186253535</v>
      </c>
      <c r="J93" s="255">
        <f t="shared" si="24"/>
        <v>0.20701737857292657</v>
      </c>
      <c r="K93" s="255">
        <f t="shared" si="24"/>
        <v>0.11527651076351003</v>
      </c>
      <c r="L93" s="255">
        <f t="shared" si="24"/>
        <v>0.15881414323330534</v>
      </c>
      <c r="M93" s="255">
        <f t="shared" si="24"/>
        <v>0.16698945967019885</v>
      </c>
      <c r="N93" s="255">
        <f t="shared" si="24"/>
        <v>0.16937006160009058</v>
      </c>
      <c r="O93" s="255">
        <f t="shared" si="24"/>
        <v>0.15211640806509882</v>
      </c>
      <c r="P93" s="255">
        <f t="shared" si="24"/>
        <v>0.17494838261009471</v>
      </c>
      <c r="Q93" s="255">
        <f t="shared" si="24"/>
        <v>0.16082238468390328</v>
      </c>
      <c r="R93" s="255">
        <f t="shared" si="24"/>
        <v>0.23551985439990161</v>
      </c>
      <c r="S93" s="255">
        <f t="shared" si="24"/>
        <v>0.18367659962263716</v>
      </c>
      <c r="T93" s="255">
        <f t="shared" si="24"/>
        <v>0.20340323552326978</v>
      </c>
      <c r="U93" s="255">
        <f t="shared" si="24"/>
        <v>0.16924401187885377</v>
      </c>
      <c r="V93" s="255">
        <f t="shared" si="24"/>
        <v>0.13239748377952751</v>
      </c>
      <c r="W93" s="255">
        <f t="shared" si="24"/>
        <v>0.10718014046302236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1.8579403132202783</v>
      </c>
      <c r="C95" s="254">
        <f t="shared" si="25"/>
        <v>2.3015261379798373</v>
      </c>
      <c r="D95" s="254">
        <f t="shared" si="25"/>
        <v>1.5929704784004013</v>
      </c>
      <c r="E95" s="254">
        <f t="shared" si="25"/>
        <v>1.5637894431896757</v>
      </c>
      <c r="F95" s="254">
        <f t="shared" si="25"/>
        <v>1.5262153738480799</v>
      </c>
      <c r="G95" s="254">
        <f t="shared" si="25"/>
        <v>1.6745274742306921</v>
      </c>
      <c r="H95" s="254">
        <f t="shared" si="25"/>
        <v>1.6064902628875097</v>
      </c>
      <c r="I95" s="254">
        <f t="shared" si="25"/>
        <v>1.6965347093721224</v>
      </c>
      <c r="J95" s="254">
        <f t="shared" si="25"/>
        <v>2.0100825677767333</v>
      </c>
      <c r="K95" s="254">
        <f t="shared" si="25"/>
        <v>1.3010340218817622</v>
      </c>
      <c r="L95" s="254">
        <f t="shared" si="25"/>
        <v>2.1101868927931213</v>
      </c>
      <c r="M95" s="254">
        <f t="shared" si="25"/>
        <v>1.9671768349268273</v>
      </c>
      <c r="N95" s="254">
        <f t="shared" si="25"/>
        <v>1.9157514039190677</v>
      </c>
      <c r="O95" s="254">
        <f t="shared" si="25"/>
        <v>1.9676586744040108</v>
      </c>
      <c r="P95" s="254">
        <f t="shared" si="25"/>
        <v>1.8809304364901269</v>
      </c>
      <c r="Q95" s="254">
        <f t="shared" si="25"/>
        <v>1.5130212189525807</v>
      </c>
      <c r="R95" s="254">
        <f t="shared" si="25"/>
        <v>1.6669396029014174</v>
      </c>
      <c r="S95" s="254">
        <f t="shared" si="25"/>
        <v>1.8226514175487609</v>
      </c>
      <c r="T95" s="254">
        <f t="shared" si="25"/>
        <v>1.8167966959196375</v>
      </c>
      <c r="U95" s="254">
        <f t="shared" si="25"/>
        <v>1.7003626710311539</v>
      </c>
      <c r="V95" s="254">
        <f t="shared" si="25"/>
        <v>1.7941738456426932</v>
      </c>
      <c r="W95" s="254">
        <f t="shared" si="25"/>
        <v>1.7539687529985062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1.4360865143267978</v>
      </c>
      <c r="C96" s="293">
        <f>IF(CHI_ued!C$16=0,"",CHI_ued!C$16/C$10)</f>
        <v>1.8825246221740761</v>
      </c>
      <c r="D96" s="293">
        <f>IF(CHI_ued!D$16=0,"",CHI_ued!D$16/D$10)</f>
        <v>1.2023423261708188</v>
      </c>
      <c r="E96" s="293">
        <f>IF(CHI_ued!E$16=0,"",CHI_ued!E$16/E$10)</f>
        <v>1.1226855413303709</v>
      </c>
      <c r="F96" s="293">
        <f>IF(CHI_ued!F$16=0,"",CHI_ued!F$16/F$10)</f>
        <v>1.0976319011203099</v>
      </c>
      <c r="G96" s="293">
        <f>IF(CHI_ued!G$16=0,"",CHI_ued!G$16/G$10)</f>
        <v>1.2388154251505292</v>
      </c>
      <c r="H96" s="293">
        <f>IF(CHI_ued!H$16=0,"",CHI_ued!H$16/H$10)</f>
        <v>1.1971188937563981</v>
      </c>
      <c r="I96" s="293">
        <f>IF(CHI_ued!I$16=0,"",CHI_ued!I$16/I$10)</f>
        <v>1.321400897260657</v>
      </c>
      <c r="J96" s="293">
        <f>IF(CHI_ued!J$16=0,"",CHI_ued!J$16/J$10)</f>
        <v>1.6506536577456115</v>
      </c>
      <c r="K96" s="293">
        <f>IF(CHI_ued!K$16=0,"",CHI_ued!K$16/K$10)</f>
        <v>1.0109652924120838</v>
      </c>
      <c r="L96" s="293">
        <f>IF(CHI_ued!L$16=0,"",CHI_ued!L$16/L$10)</f>
        <v>1.8034253460780918</v>
      </c>
      <c r="M96" s="293">
        <f>IF(CHI_ued!M$16=0,"",CHI_ued!M$16/M$10)</f>
        <v>1.666740026217469</v>
      </c>
      <c r="N96" s="293">
        <f>IF(CHI_ued!N$16=0,"",CHI_ued!N$16/N$10)</f>
        <v>1.6364161315770562</v>
      </c>
      <c r="O96" s="293">
        <f>IF(CHI_ued!O$16=0,"",CHI_ued!O$16/O$10)</f>
        <v>1.6861545437261956</v>
      </c>
      <c r="P96" s="293">
        <f>IF(CHI_ued!P$16=0,"",CHI_ued!P$16/P$10)</f>
        <v>1.6377721781666754</v>
      </c>
      <c r="Q96" s="293">
        <f>IF(CHI_ued!Q$16=0,"",CHI_ued!Q$16/Q$10)</f>
        <v>1.2699785597862172</v>
      </c>
      <c r="R96" s="293">
        <f>IF(CHI_ued!R$16=0,"",CHI_ued!R$16/R$10)</f>
        <v>1.3226172854198659</v>
      </c>
      <c r="S96" s="293">
        <f>IF(CHI_ued!S$16=0,"",CHI_ued!S$16/S$10)</f>
        <v>1.5790088293520441</v>
      </c>
      <c r="T96" s="293">
        <f>IF(CHI_ued!T$16=0,"",CHI_ued!T$16/T$10)</f>
        <v>1.5587031287626754</v>
      </c>
      <c r="U96" s="293">
        <f>IF(CHI_ued!U$16=0,"",CHI_ued!U$16/U$10)</f>
        <v>1.4617289705513266</v>
      </c>
      <c r="V96" s="293">
        <f>IF(CHI_ued!V$16=0,"",CHI_ued!V$16/V$10)</f>
        <v>1.4897465988462275</v>
      </c>
      <c r="W96" s="293">
        <f>IF(CHI_ued!W$16=0,"",CHI_ued!W$16/W$10)</f>
        <v>1.4777024781709684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0.42185379889348051</v>
      </c>
      <c r="C97" s="293">
        <f>IF((CHI_ued!C$5-CHI_ued!C$16)=0,"",(CHI_ued!C$5-CHI_ued!C$16)/C$10)</f>
        <v>0.419001515805761</v>
      </c>
      <c r="D97" s="293">
        <f>IF((CHI_ued!D$5-CHI_ued!D$16)=0,"",(CHI_ued!D$5-CHI_ued!D$16)/D$10)</f>
        <v>0.39062815222958258</v>
      </c>
      <c r="E97" s="293">
        <f>IF((CHI_ued!E$5-CHI_ued!E$16)=0,"",(CHI_ued!E$5-CHI_ued!E$16)/E$10)</f>
        <v>0.44110390185930481</v>
      </c>
      <c r="F97" s="293">
        <f>IF((CHI_ued!F$5-CHI_ued!F$16)=0,"",(CHI_ued!F$5-CHI_ued!F$16)/F$10)</f>
        <v>0.42858347272776998</v>
      </c>
      <c r="G97" s="293">
        <f>IF((CHI_ued!G$5-CHI_ued!G$16)=0,"",(CHI_ued!G$5-CHI_ued!G$16)/G$10)</f>
        <v>0.43571204908016287</v>
      </c>
      <c r="H97" s="293">
        <f>IF((CHI_ued!H$5-CHI_ued!H$16)=0,"",(CHI_ued!H$5-CHI_ued!H$16)/H$10)</f>
        <v>0.40937136913111155</v>
      </c>
      <c r="I97" s="293">
        <f>IF((CHI_ued!I$5-CHI_ued!I$16)=0,"",(CHI_ued!I$5-CHI_ued!I$16)/I$10)</f>
        <v>0.37513381211146529</v>
      </c>
      <c r="J97" s="293">
        <f>IF((CHI_ued!J$5-CHI_ued!J$16)=0,"",(CHI_ued!J$5-CHI_ued!J$16)/J$10)</f>
        <v>0.35942891003112182</v>
      </c>
      <c r="K97" s="293">
        <f>IF((CHI_ued!K$5-CHI_ued!K$16)=0,"",(CHI_ued!K$5-CHI_ued!K$16)/K$10)</f>
        <v>0.29006872946967843</v>
      </c>
      <c r="L97" s="293">
        <f>IF((CHI_ued!L$5-CHI_ued!L$16)=0,"",(CHI_ued!L$5-CHI_ued!L$16)/L$10)</f>
        <v>0.3067615467150297</v>
      </c>
      <c r="M97" s="293">
        <f>IF((CHI_ued!M$5-CHI_ued!M$16)=0,"",(CHI_ued!M$5-CHI_ued!M$16)/M$10)</f>
        <v>0.30043680870935829</v>
      </c>
      <c r="N97" s="293">
        <f>IF((CHI_ued!N$5-CHI_ued!N$16)=0,"",(CHI_ued!N$5-CHI_ued!N$16)/N$10)</f>
        <v>0.2793352723420115</v>
      </c>
      <c r="O97" s="293">
        <f>IF((CHI_ued!O$5-CHI_ued!O$16)=0,"",(CHI_ued!O$5-CHI_ued!O$16)/O$10)</f>
        <v>0.28150413067781521</v>
      </c>
      <c r="P97" s="293">
        <f>IF((CHI_ued!P$5-CHI_ued!P$16)=0,"",(CHI_ued!P$5-CHI_ued!P$16)/P$10)</f>
        <v>0.2431582583234515</v>
      </c>
      <c r="Q97" s="293">
        <f>IF((CHI_ued!Q$5-CHI_ued!Q$16)=0,"",(CHI_ued!Q$5-CHI_ued!Q$16)/Q$10)</f>
        <v>0.24304265916636353</v>
      </c>
      <c r="R97" s="293">
        <f>IF((CHI_ued!R$5-CHI_ued!R$16)=0,"",(CHI_ued!R$5-CHI_ued!R$16)/R$10)</f>
        <v>0.34432231748155151</v>
      </c>
      <c r="S97" s="293">
        <f>IF((CHI_ued!S$5-CHI_ued!S$16)=0,"",(CHI_ued!S$5-CHI_ued!S$16)/S$10)</f>
        <v>0.24364258819671689</v>
      </c>
      <c r="T97" s="293">
        <f>IF((CHI_ued!T$5-CHI_ued!T$16)=0,"",(CHI_ued!T$5-CHI_ued!T$16)/T$10)</f>
        <v>0.25809356715696213</v>
      </c>
      <c r="U97" s="293">
        <f>IF((CHI_ued!U$5-CHI_ued!U$16)=0,"",(CHI_ued!U$5-CHI_ued!U$16)/U$10)</f>
        <v>0.23863370047982743</v>
      </c>
      <c r="V97" s="293">
        <f>IF((CHI_ued!V$5-CHI_ued!V$16)=0,"",(CHI_ued!V$5-CHI_ued!V$16)/V$10)</f>
        <v>0.30442724679646571</v>
      </c>
      <c r="W97" s="293">
        <f>IF((CHI_ued!W$5-CHI_ued!W$16)=0,"",(CHI_ued!W$5-CHI_ued!W$16)/W$10)</f>
        <v>0.27626627482753785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0.47505292927079329</v>
      </c>
      <c r="C98" s="293">
        <f>IF(CHI_ued!C$61=0,"",CHI_ued!C$61/C$11)</f>
        <v>0.46976870757323874</v>
      </c>
      <c r="D98" s="293">
        <f>IF(CHI_ued!D$61=0,"",CHI_ued!D$61/D$11)</f>
        <v>0.4510652919084408</v>
      </c>
      <c r="E98" s="293">
        <f>IF(CHI_ued!E$61=0,"",CHI_ued!E$61/E$11)</f>
        <v>0.51639170101680165</v>
      </c>
      <c r="F98" s="293">
        <f>IF(CHI_ued!F$61=0,"",CHI_ued!F$61/F$11)</f>
        <v>0.55953192416108222</v>
      </c>
      <c r="G98" s="293">
        <f>IF(CHI_ued!G$61=0,"",CHI_ued!G$61/G$11)</f>
        <v>0.56731327153836519</v>
      </c>
      <c r="H98" s="293">
        <f>IF(CHI_ued!H$61=0,"",CHI_ued!H$61/H$11)</f>
        <v>0.52838939778713545</v>
      </c>
      <c r="I98" s="293">
        <f>IF(CHI_ued!I$61=0,"",CHI_ued!I$61/I$11)</f>
        <v>0.47620116492094194</v>
      </c>
      <c r="J98" s="293">
        <f>IF(CHI_ued!J$61=0,"",CHI_ued!J$61/J$11)</f>
        <v>0.44124391410330621</v>
      </c>
      <c r="K98" s="293">
        <f>IF(CHI_ued!K$61=0,"",CHI_ued!K$61/K$11)</f>
        <v>0.35194581282301196</v>
      </c>
      <c r="L98" s="293">
        <f>IF(CHI_ued!L$61=0,"",CHI_ued!L$61/L$11)</f>
        <v>0.3562122730381076</v>
      </c>
      <c r="M98" s="293">
        <f>IF(CHI_ued!M$61=0,"",CHI_ued!M$61/M$11)</f>
        <v>0.34563914374795646</v>
      </c>
      <c r="N98" s="293">
        <f>IF(CHI_ued!N$61=0,"",CHI_ued!N$61/N$11)</f>
        <v>0.31747269676906709</v>
      </c>
      <c r="O98" s="293">
        <f>IF(CHI_ued!O$61=0,"",CHI_ued!O$61/O$11)</f>
        <v>0.32447057702779036</v>
      </c>
      <c r="P98" s="293">
        <f>IF(CHI_ued!P$61=0,"",CHI_ued!P$61/P$11)</f>
        <v>0.27185517896829653</v>
      </c>
      <c r="Q98" s="293">
        <f>IF(CHI_ued!Q$61=0,"",CHI_ued!Q$61/Q$11)</f>
        <v>0.28072780945611636</v>
      </c>
      <c r="R98" s="293">
        <f>IF(CHI_ued!R$61=0,"",CHI_ued!R$61/R$11)</f>
        <v>0.39323993529689577</v>
      </c>
      <c r="S98" s="293">
        <f>IF(CHI_ued!S$61=0,"",CHI_ued!S$61/S$11)</f>
        <v>0.27622547277375081</v>
      </c>
      <c r="T98" s="293">
        <f>IF(CHI_ued!T$61=0,"",CHI_ued!T$61/T$11)</f>
        <v>0.29016322841527731</v>
      </c>
      <c r="U98" s="293">
        <f>IF(CHI_ued!U$61=0,"",CHI_ued!U$61/U$11)</f>
        <v>0.26967881031035879</v>
      </c>
      <c r="V98" s="293">
        <f>IF(CHI_ued!V$61=0,"",CHI_ued!V$61/V$11)</f>
        <v>0.36772858822967014</v>
      </c>
      <c r="W98" s="293">
        <f>IF(CHI_ued!W$61=0,"",CHI_ued!W$61/W$11)</f>
        <v>0.33691801316728859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0.11180645265924298</v>
      </c>
      <c r="C99" s="255">
        <f>IF(CHI_ued!C$110=0,"",CHI_ued!C$110/C$12)</f>
        <v>0.11643681149519051</v>
      </c>
      <c r="D99" s="255">
        <f>IF(CHI_ued!D$110=0,"",CHI_ued!D$110/D$12)</f>
        <v>0.11403151676914171</v>
      </c>
      <c r="E99" s="255">
        <f>IF(CHI_ued!E$110=0,"",CHI_ued!E$110/E$12)</f>
        <v>0.11537941165599452</v>
      </c>
      <c r="F99" s="255">
        <f>IF(CHI_ued!F$110=0,"",CHI_ued!F$110/F$12)</f>
        <v>0.11253055557835612</v>
      </c>
      <c r="G99" s="255">
        <f>IF(CHI_ued!G$110=0,"",CHI_ued!G$110/G$12)</f>
        <v>0.11477829117502972</v>
      </c>
      <c r="H99" s="255">
        <f>IF(CHI_ued!H$110=0,"",CHI_ued!H$110/H$12)</f>
        <v>0.10707877899907003</v>
      </c>
      <c r="I99" s="255">
        <f>IF(CHI_ued!I$110=0,"",CHI_ued!I$110/I$12)</f>
        <v>0.11446077444770723</v>
      </c>
      <c r="J99" s="255">
        <f>IF(CHI_ued!J$110=0,"",CHI_ued!J$110/J$12)</f>
        <v>0.11437263415910652</v>
      </c>
      <c r="K99" s="255">
        <f>IF(CHI_ued!K$110=0,"",CHI_ued!K$110/K$12)</f>
        <v>6.4753373822417581E-2</v>
      </c>
      <c r="L99" s="255">
        <f>IF(CHI_ued!L$110=0,"",CHI_ued!L$110/L$12)</f>
        <v>9.5251084825035109E-2</v>
      </c>
      <c r="M99" s="255">
        <f>IF(CHI_ued!M$110=0,"",CHI_ued!M$110/M$12)</f>
        <v>0.10104688579167655</v>
      </c>
      <c r="N99" s="255">
        <f>IF(CHI_ued!N$110=0,"",CHI_ued!N$110/N$12)</f>
        <v>0.10264864006827938</v>
      </c>
      <c r="O99" s="255">
        <f>IF(CHI_ued!O$110=0,"",CHI_ued!O$110/O$12)</f>
        <v>9.2047393740333786E-2</v>
      </c>
      <c r="P99" s="255">
        <f>IF(CHI_ued!P$110=0,"",CHI_ued!P$110/P$12)</f>
        <v>0.10707885120734241</v>
      </c>
      <c r="Q99" s="255">
        <f>IF(CHI_ued!Q$110=0,"",CHI_ued!Q$110/Q$12)</f>
        <v>9.7949559661450747E-2</v>
      </c>
      <c r="R99" s="255">
        <f>IF(CHI_ued!R$110=0,"",CHI_ued!R$110/R$12)</f>
        <v>0.1433691738640589</v>
      </c>
      <c r="S99" s="255">
        <f>IF(CHI_ued!S$110=0,"",CHI_ued!S$110/S$12)</f>
        <v>0.10962008051310683</v>
      </c>
      <c r="T99" s="255">
        <f>IF(CHI_ued!T$110=0,"",CHI_ued!T$110/T$12)</f>
        <v>0.12149287405451829</v>
      </c>
      <c r="U99" s="255">
        <f>IF(CHI_ued!U$110=0,"",CHI_ued!U$110/U$12)</f>
        <v>0.10112084391553906</v>
      </c>
      <c r="V99" s="255">
        <f>IF(CHI_ued!V$110=0,"",CHI_ued!V$110/V$12)</f>
        <v>8.0981136154973418E-2</v>
      </c>
      <c r="W99" s="255">
        <f>IF(CHI_ued!W$110=0,"",CHI_ued!W$110/W$12)</f>
        <v>6.7820790548855051E-2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3.7010505160373728</v>
      </c>
      <c r="C100" s="315">
        <f t="shared" si="26"/>
        <v>3.5142366201940378</v>
      </c>
      <c r="D100" s="315">
        <f t="shared" si="26"/>
        <v>3.443843621461236</v>
      </c>
      <c r="E100" s="315">
        <f t="shared" si="26"/>
        <v>3.6025757660341728</v>
      </c>
      <c r="F100" s="315">
        <f t="shared" si="26"/>
        <v>3.6508667811512434</v>
      </c>
      <c r="G100" s="315">
        <f t="shared" si="26"/>
        <v>3.5038116312741172</v>
      </c>
      <c r="H100" s="315">
        <f t="shared" si="26"/>
        <v>3.4980787462065379</v>
      </c>
      <c r="I100" s="315">
        <f t="shared" si="26"/>
        <v>3.2457833799582243</v>
      </c>
      <c r="J100" s="315">
        <f t="shared" si="26"/>
        <v>3.6751209668190081</v>
      </c>
      <c r="K100" s="315">
        <f t="shared" si="26"/>
        <v>3.7269731543735305</v>
      </c>
      <c r="L100" s="315">
        <f t="shared" si="26"/>
        <v>3.6101358863251471</v>
      </c>
      <c r="M100" s="315">
        <f t="shared" si="26"/>
        <v>3.4875953899127641</v>
      </c>
      <c r="N100" s="315">
        <f t="shared" si="26"/>
        <v>3.4950493532112947</v>
      </c>
      <c r="O100" s="315">
        <f t="shared" si="26"/>
        <v>3.4861190902401034</v>
      </c>
      <c r="P100" s="315">
        <f t="shared" si="26"/>
        <v>3.6863176129795789</v>
      </c>
      <c r="Q100" s="315">
        <f t="shared" si="26"/>
        <v>3.4487945564589886</v>
      </c>
      <c r="R100" s="315">
        <f t="shared" si="26"/>
        <v>3.1039865058300156</v>
      </c>
      <c r="S100" s="315">
        <f t="shared" si="26"/>
        <v>3.8129480627478713</v>
      </c>
      <c r="T100" s="315">
        <f t="shared" si="26"/>
        <v>3.6890032764516816</v>
      </c>
      <c r="U100" s="315">
        <f t="shared" si="26"/>
        <v>3.6328852354467402</v>
      </c>
      <c r="V100" s="315">
        <f t="shared" si="26"/>
        <v>3.3331681354073321</v>
      </c>
      <c r="W100" s="315">
        <f t="shared" si="26"/>
        <v>3.6827911588813103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4.4231218702984023</v>
      </c>
      <c r="C101" s="257">
        <f t="shared" si="27"/>
        <v>4.3975049863282534</v>
      </c>
      <c r="D101" s="257">
        <f t="shared" si="27"/>
        <v>3.7878532295861747</v>
      </c>
      <c r="E101" s="257">
        <f t="shared" si="27"/>
        <v>3.94583856548403</v>
      </c>
      <c r="F101" s="257">
        <f t="shared" si="27"/>
        <v>3.8601229252722336</v>
      </c>
      <c r="G101" s="257">
        <f t="shared" si="27"/>
        <v>3.7025512522400721</v>
      </c>
      <c r="H101" s="257">
        <f t="shared" si="27"/>
        <v>3.7523818966012512</v>
      </c>
      <c r="I101" s="257">
        <f t="shared" si="27"/>
        <v>3.6835963784969774</v>
      </c>
      <c r="J101" s="257">
        <f t="shared" si="27"/>
        <v>4.32281431458361</v>
      </c>
      <c r="K101" s="257">
        <f t="shared" si="27"/>
        <v>4.2144568696121274</v>
      </c>
      <c r="L101" s="257">
        <f t="shared" si="27"/>
        <v>4.3560474791308339</v>
      </c>
      <c r="M101" s="257">
        <f t="shared" si="27"/>
        <v>4.2054379155960371</v>
      </c>
      <c r="N101" s="257">
        <f t="shared" si="27"/>
        <v>4.2473056654031192</v>
      </c>
      <c r="O101" s="257">
        <f t="shared" si="27"/>
        <v>4.2779889014851973</v>
      </c>
      <c r="P101" s="257">
        <f t="shared" si="27"/>
        <v>4.6105038061272676</v>
      </c>
      <c r="Q101" s="257">
        <f t="shared" si="27"/>
        <v>4.2529289138940696</v>
      </c>
      <c r="R101" s="257">
        <f t="shared" si="27"/>
        <v>3.784035843868744</v>
      </c>
      <c r="S101" s="257">
        <f t="shared" si="27"/>
        <v>4.6252790580870302</v>
      </c>
      <c r="T101" s="257">
        <f t="shared" si="27"/>
        <v>4.4558645623050328</v>
      </c>
      <c r="U101" s="257">
        <f t="shared" si="27"/>
        <v>4.4180105532181067</v>
      </c>
      <c r="V101" s="257">
        <f t="shared" si="27"/>
        <v>4.0381449278149022</v>
      </c>
      <c r="W101" s="257">
        <f t="shared" si="27"/>
        <v>4.4246468492557929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2.5478608797237903</v>
      </c>
      <c r="C102" s="295">
        <f t="shared" si="28"/>
        <v>2.1651414722951334</v>
      </c>
      <c r="D102" s="295">
        <f t="shared" si="28"/>
        <v>2.239350384047301</v>
      </c>
      <c r="E102" s="295">
        <f t="shared" si="28"/>
        <v>2.4806081570174423</v>
      </c>
      <c r="F102" s="295">
        <f t="shared" si="28"/>
        <v>2.6369272512250199</v>
      </c>
      <c r="G102" s="295">
        <f t="shared" si="28"/>
        <v>2.5684240402345959</v>
      </c>
      <c r="H102" s="295">
        <f t="shared" si="28"/>
        <v>2.5440269395785498</v>
      </c>
      <c r="I102" s="295">
        <f t="shared" si="28"/>
        <v>2.1635802539112481</v>
      </c>
      <c r="J102" s="295">
        <f t="shared" si="28"/>
        <v>2.2079473913154954</v>
      </c>
      <c r="K102" s="295">
        <f t="shared" si="28"/>
        <v>2.5397350608701434</v>
      </c>
      <c r="L102" s="295">
        <f t="shared" si="28"/>
        <v>1.8760991336969022</v>
      </c>
      <c r="M102" s="295">
        <f t="shared" si="28"/>
        <v>1.8370253684907583</v>
      </c>
      <c r="N102" s="295">
        <f t="shared" si="28"/>
        <v>1.7676758287862864</v>
      </c>
      <c r="O102" s="295">
        <f t="shared" si="28"/>
        <v>1.7832030363183582</v>
      </c>
      <c r="P102" s="295">
        <f t="shared" si="28"/>
        <v>1.63676976126478</v>
      </c>
      <c r="Q102" s="295">
        <f t="shared" si="28"/>
        <v>1.6442864527615551</v>
      </c>
      <c r="R102" s="295">
        <f t="shared" si="28"/>
        <v>1.6953457260858442</v>
      </c>
      <c r="S102" s="295">
        <f t="shared" si="28"/>
        <v>1.9410183719227583</v>
      </c>
      <c r="T102" s="295">
        <f t="shared" si="28"/>
        <v>1.9431349630791941</v>
      </c>
      <c r="U102" s="295">
        <f t="shared" si="28"/>
        <v>1.8952485309699503</v>
      </c>
      <c r="V102" s="295">
        <f t="shared" si="28"/>
        <v>1.9676651411290544</v>
      </c>
      <c r="W102" s="295">
        <f t="shared" si="28"/>
        <v>1.9511707683758095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2.5639565817391423</v>
      </c>
      <c r="C103" s="258">
        <f t="shared" si="29"/>
        <v>2.1993019334603026</v>
      </c>
      <c r="D103" s="258">
        <f t="shared" si="29"/>
        <v>2.2732945388894144</v>
      </c>
      <c r="E103" s="258">
        <f t="shared" si="29"/>
        <v>2.498368226831321</v>
      </c>
      <c r="F103" s="258">
        <f t="shared" si="29"/>
        <v>2.6459467517544009</v>
      </c>
      <c r="G103" s="258">
        <f t="shared" si="29"/>
        <v>2.584106825474521</v>
      </c>
      <c r="H103" s="258">
        <f t="shared" si="29"/>
        <v>2.5615497082097352</v>
      </c>
      <c r="I103" s="258">
        <f t="shared" si="29"/>
        <v>2.2035848889872334</v>
      </c>
      <c r="J103" s="258">
        <f t="shared" si="29"/>
        <v>2.2346793428714742</v>
      </c>
      <c r="K103" s="258">
        <f t="shared" si="29"/>
        <v>2.5517370857147763</v>
      </c>
      <c r="L103" s="258">
        <f t="shared" si="29"/>
        <v>1.9011850482991912</v>
      </c>
      <c r="M103" s="258">
        <f t="shared" si="29"/>
        <v>1.8588332599271462</v>
      </c>
      <c r="N103" s="258">
        <f t="shared" si="29"/>
        <v>1.8012054037369762</v>
      </c>
      <c r="O103" s="258">
        <f t="shared" si="29"/>
        <v>1.823828808637908</v>
      </c>
      <c r="P103" s="258">
        <f t="shared" si="29"/>
        <v>1.6590125827531832</v>
      </c>
      <c r="Q103" s="258">
        <f t="shared" si="29"/>
        <v>1.6129130875590005</v>
      </c>
      <c r="R103" s="258">
        <f t="shared" si="29"/>
        <v>1.6943306296136131</v>
      </c>
      <c r="S103" s="258">
        <f t="shared" si="29"/>
        <v>1.9602251229990122</v>
      </c>
      <c r="T103" s="258">
        <f t="shared" si="29"/>
        <v>1.9421475890102695</v>
      </c>
      <c r="U103" s="258">
        <f t="shared" si="29"/>
        <v>1.8839180231232917</v>
      </c>
      <c r="V103" s="258">
        <f t="shared" si="29"/>
        <v>1.9371998485849447</v>
      </c>
      <c r="W103" s="258">
        <f t="shared" si="29"/>
        <v>1.9136508740390592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CZ: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2390.9736663798521</v>
      </c>
      <c r="C5" s="225">
        <f t="shared" si="0"/>
        <v>2273.1684274069362</v>
      </c>
      <c r="D5" s="225">
        <f t="shared" si="0"/>
        <v>2314.064189413125</v>
      </c>
      <c r="E5" s="225">
        <f t="shared" si="0"/>
        <v>2447.0210597932396</v>
      </c>
      <c r="F5" s="225">
        <f t="shared" si="0"/>
        <v>3262.5951384018854</v>
      </c>
      <c r="G5" s="225">
        <f t="shared" si="0"/>
        <v>3442.9525934523053</v>
      </c>
      <c r="H5" s="225">
        <f t="shared" si="0"/>
        <v>3153.5802179162374</v>
      </c>
      <c r="I5" s="225">
        <f t="shared" si="0"/>
        <v>2598.9575494087385</v>
      </c>
      <c r="J5" s="225">
        <f t="shared" si="0"/>
        <v>2801.615926222802</v>
      </c>
      <c r="K5" s="225">
        <f t="shared" si="0"/>
        <v>2722.3566316978722</v>
      </c>
      <c r="L5" s="225">
        <f t="shared" si="0"/>
        <v>2900.9971589421175</v>
      </c>
      <c r="M5" s="225">
        <f t="shared" si="0"/>
        <v>2687.575959931241</v>
      </c>
      <c r="N5" s="225">
        <f t="shared" si="0"/>
        <v>2812.1431613588366</v>
      </c>
      <c r="O5" s="225">
        <f t="shared" si="0"/>
        <v>2690.8113531884283</v>
      </c>
      <c r="P5" s="225">
        <f t="shared" si="0"/>
        <v>2790.1129493609856</v>
      </c>
      <c r="Q5" s="225">
        <f t="shared" si="0"/>
        <v>2227.4689808301018</v>
      </c>
      <c r="R5" s="225">
        <f t="shared" si="0"/>
        <v>1635.963138819594</v>
      </c>
      <c r="S5" s="225">
        <f t="shared" si="0"/>
        <v>2992.424831326297</v>
      </c>
      <c r="T5" s="225">
        <f t="shared" si="0"/>
        <v>2854.4860666631876</v>
      </c>
      <c r="U5" s="225">
        <f t="shared" si="0"/>
        <v>2900.2871602813689</v>
      </c>
      <c r="V5" s="225">
        <f t="shared" si="0"/>
        <v>2386.7561364742724</v>
      </c>
      <c r="W5" s="225">
        <f t="shared" si="0"/>
        <v>2822.6971108952866</v>
      </c>
      <c r="DA5" s="89"/>
    </row>
    <row r="6" spans="1:105" ht="12" customHeight="1" x14ac:dyDescent="0.25">
      <c r="A6" s="55" t="s">
        <v>92</v>
      </c>
      <c r="B6" s="261">
        <v>3.7745000884608668</v>
      </c>
      <c r="C6" s="261">
        <v>4.0554811477997683</v>
      </c>
      <c r="D6" s="261">
        <v>4.9171106089108774</v>
      </c>
      <c r="E6" s="261">
        <v>5.4342748600953126</v>
      </c>
      <c r="F6" s="261">
        <v>5.8667527715891534</v>
      </c>
      <c r="G6" s="261">
        <v>6.0835765573017389</v>
      </c>
      <c r="H6" s="261">
        <v>5.9257056771219663</v>
      </c>
      <c r="I6" s="261">
        <v>5.5310085319127698</v>
      </c>
      <c r="J6" s="261">
        <v>4.9921330329700391</v>
      </c>
      <c r="K6" s="261">
        <v>4.6462907707025334</v>
      </c>
      <c r="L6" s="261">
        <v>5.0161167336250676</v>
      </c>
      <c r="M6" s="261">
        <v>4.9980322753086286</v>
      </c>
      <c r="N6" s="261">
        <v>5.136645750457344</v>
      </c>
      <c r="O6" s="261">
        <v>4.6671542932117491</v>
      </c>
      <c r="P6" s="261">
        <v>4.977439320238064</v>
      </c>
      <c r="Q6" s="261">
        <v>4.7176888473964276</v>
      </c>
      <c r="R6" s="261">
        <v>4.1566321580342933</v>
      </c>
      <c r="S6" s="261">
        <v>4.6851916226647079</v>
      </c>
      <c r="T6" s="261">
        <v>4.6136327586426624</v>
      </c>
      <c r="U6" s="261">
        <v>4.5828988695438433</v>
      </c>
      <c r="V6" s="261">
        <v>3.9789663052326669</v>
      </c>
      <c r="W6" s="261">
        <v>4.5609043582573348</v>
      </c>
      <c r="DA6" s="67" t="s">
        <v>989</v>
      </c>
    </row>
    <row r="7" spans="1:105" ht="12" customHeight="1" x14ac:dyDescent="0.25">
      <c r="A7" s="202" t="s">
        <v>93</v>
      </c>
      <c r="B7" s="226">
        <v>29.8649747942716</v>
      </c>
      <c r="C7" s="226">
        <v>32.088181062163322</v>
      </c>
      <c r="D7" s="226">
        <v>38.90565133239933</v>
      </c>
      <c r="E7" s="226">
        <v>42.997609727986372</v>
      </c>
      <c r="F7" s="226">
        <v>46.419504448648418</v>
      </c>
      <c r="G7" s="226">
        <v>48.135079158767319</v>
      </c>
      <c r="H7" s="226">
        <v>46.885957487865198</v>
      </c>
      <c r="I7" s="226">
        <v>43.762995501699173</v>
      </c>
      <c r="J7" s="226">
        <v>39.499251213448908</v>
      </c>
      <c r="K7" s="226">
        <v>36.762843688386511</v>
      </c>
      <c r="L7" s="226">
        <v>39.689017433808907</v>
      </c>
      <c r="M7" s="226">
        <v>39.545927785079108</v>
      </c>
      <c r="N7" s="226">
        <v>40.642679101662267</v>
      </c>
      <c r="O7" s="226">
        <v>36.927922125068051</v>
      </c>
      <c r="P7" s="226">
        <v>39.382990158980718</v>
      </c>
      <c r="Q7" s="226">
        <v>37.327766647943839</v>
      </c>
      <c r="R7" s="226">
        <v>32.888518139993671</v>
      </c>
      <c r="S7" s="226">
        <v>37.070638876119517</v>
      </c>
      <c r="T7" s="226">
        <v>36.504443719081763</v>
      </c>
      <c r="U7" s="226">
        <v>36.261267986731887</v>
      </c>
      <c r="V7" s="226">
        <v>31.482772719045229</v>
      </c>
      <c r="W7" s="226">
        <v>36.087240828223649</v>
      </c>
      <c r="DA7" s="174" t="s">
        <v>990</v>
      </c>
    </row>
    <row r="8" spans="1:105" ht="12" customHeight="1" x14ac:dyDescent="0.25">
      <c r="A8" s="202" t="s">
        <v>94</v>
      </c>
      <c r="B8" s="226">
        <v>32.959929275625782</v>
      </c>
      <c r="C8" s="226">
        <v>35.41352991850642</v>
      </c>
      <c r="D8" s="226">
        <v>42.937505394580157</v>
      </c>
      <c r="E8" s="226">
        <v>47.453519898072123</v>
      </c>
      <c r="F8" s="226">
        <v>51.23003097027609</v>
      </c>
      <c r="G8" s="226">
        <v>53.123393395728939</v>
      </c>
      <c r="H8" s="226">
        <v>51.744823274267382</v>
      </c>
      <c r="I8" s="226">
        <v>48.298223807716226</v>
      </c>
      <c r="J8" s="226">
        <v>43.59262096833136</v>
      </c>
      <c r="K8" s="226">
        <v>40.572635211884432</v>
      </c>
      <c r="L8" s="226">
        <v>43.802052961663158</v>
      </c>
      <c r="M8" s="226">
        <v>43.644134706761001</v>
      </c>
      <c r="N8" s="226">
        <v>44.854544093560982</v>
      </c>
      <c r="O8" s="226">
        <v>40.754820987544221</v>
      </c>
      <c r="P8" s="226">
        <v>43.464311597264476</v>
      </c>
      <c r="Q8" s="226">
        <v>41.196102029501091</v>
      </c>
      <c r="R8" s="226">
        <v>36.296807191086238</v>
      </c>
      <c r="S8" s="226">
        <v>40.912327700793007</v>
      </c>
      <c r="T8" s="226">
        <v>40.287456845862778</v>
      </c>
      <c r="U8" s="226">
        <v>40.019080428503869</v>
      </c>
      <c r="V8" s="226">
        <v>34.745382153122293</v>
      </c>
      <c r="W8" s="226">
        <v>39.827018560848458</v>
      </c>
      <c r="DA8" s="174" t="s">
        <v>991</v>
      </c>
    </row>
    <row r="9" spans="1:105" ht="12" customHeight="1" x14ac:dyDescent="0.25">
      <c r="A9" s="202" t="s">
        <v>95</v>
      </c>
      <c r="B9" s="226">
        <v>53.626831571298467</v>
      </c>
      <c r="C9" s="226">
        <v>57.618916242314263</v>
      </c>
      <c r="D9" s="226">
        <v>69.860658699582473</v>
      </c>
      <c r="E9" s="226">
        <v>77.208354962128723</v>
      </c>
      <c r="F9" s="226">
        <v>83.352856107827279</v>
      </c>
      <c r="G9" s="226">
        <v>86.433415748720407</v>
      </c>
      <c r="H9" s="226">
        <v>84.19043922123393</v>
      </c>
      <c r="I9" s="226">
        <v>78.582714534059008</v>
      </c>
      <c r="J9" s="226">
        <v>70.926552143694622</v>
      </c>
      <c r="K9" s="226">
        <v>66.01294125107465</v>
      </c>
      <c r="L9" s="226">
        <v>71.267304520258506</v>
      </c>
      <c r="M9" s="226">
        <v>71.010366600675837</v>
      </c>
      <c r="N9" s="226">
        <v>72.979740374977027</v>
      </c>
      <c r="O9" s="226">
        <v>66.309363182817634</v>
      </c>
      <c r="P9" s="226">
        <v>70.717788800373043</v>
      </c>
      <c r="Q9" s="226">
        <v>67.027341183156651</v>
      </c>
      <c r="R9" s="226">
        <v>59.056035877228688</v>
      </c>
      <c r="S9" s="226">
        <v>66.565631511311537</v>
      </c>
      <c r="T9" s="226">
        <v>65.548947166787244</v>
      </c>
      <c r="U9" s="226">
        <v>65.112290376323259</v>
      </c>
      <c r="V9" s="226">
        <v>56.531819016487013</v>
      </c>
      <c r="W9" s="226">
        <v>64.799799735281653</v>
      </c>
      <c r="DA9" s="174" t="s">
        <v>992</v>
      </c>
    </row>
    <row r="10" spans="1:105" ht="12" customHeight="1" x14ac:dyDescent="0.25">
      <c r="A10" s="56" t="s">
        <v>96</v>
      </c>
      <c r="B10" s="262">
        <v>20.864614352245241</v>
      </c>
      <c r="C10" s="262">
        <v>17.13084546070808</v>
      </c>
      <c r="D10" s="262">
        <v>22.329608944409198</v>
      </c>
      <c r="E10" s="262">
        <v>25.924699714367542</v>
      </c>
      <c r="F10" s="262">
        <v>33.72801591186974</v>
      </c>
      <c r="G10" s="262">
        <v>35.125583171044497</v>
      </c>
      <c r="H10" s="262">
        <v>32.033785780428673</v>
      </c>
      <c r="I10" s="262">
        <v>23.86491272936723</v>
      </c>
      <c r="J10" s="262">
        <v>20.387174391722159</v>
      </c>
      <c r="K10" s="262">
        <v>22.632448543227909</v>
      </c>
      <c r="L10" s="262">
        <v>17.109806684655819</v>
      </c>
      <c r="M10" s="262">
        <v>16.590928902167921</v>
      </c>
      <c r="N10" s="262">
        <v>17.28085886287742</v>
      </c>
      <c r="O10" s="262">
        <v>16.411548571321429</v>
      </c>
      <c r="P10" s="262">
        <v>15.66164181471332</v>
      </c>
      <c r="Q10" s="262">
        <v>15.174817022065049</v>
      </c>
      <c r="R10" s="262">
        <v>13.759376432708679</v>
      </c>
      <c r="S10" s="262">
        <v>17.592615220171751</v>
      </c>
      <c r="T10" s="262">
        <v>17.54874824130442</v>
      </c>
      <c r="U10" s="262">
        <v>17.807459640326631</v>
      </c>
      <c r="V10" s="262">
        <v>17.754201415888112</v>
      </c>
      <c r="W10" s="262">
        <v>19.413057882630419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994</v>
      </c>
    </row>
    <row r="12" spans="1:105" ht="12" customHeight="1" x14ac:dyDescent="0.25">
      <c r="A12" s="37" t="s">
        <v>162</v>
      </c>
      <c r="B12" s="228">
        <v>17.750986354637309</v>
      </c>
      <c r="C12" s="228">
        <v>12.64226774824408</v>
      </c>
      <c r="D12" s="228">
        <v>17.40057526028907</v>
      </c>
      <c r="E12" s="228">
        <v>20.56760736436442</v>
      </c>
      <c r="F12" s="228">
        <v>28.944843498508071</v>
      </c>
      <c r="G12" s="228">
        <v>30.4194164442548</v>
      </c>
      <c r="H12" s="228">
        <v>27.09976690565259</v>
      </c>
      <c r="I12" s="228">
        <v>18.324216695972918</v>
      </c>
      <c r="J12" s="228">
        <v>14.36796401546923</v>
      </c>
      <c r="K12" s="228">
        <v>17.799823421792421</v>
      </c>
      <c r="L12" s="228">
        <v>9.4077384212919437</v>
      </c>
      <c r="M12" s="228">
        <v>8.4866794220711466</v>
      </c>
      <c r="N12" s="228">
        <v>9.4788611438038455</v>
      </c>
      <c r="O12" s="228">
        <v>9.6872592243024815</v>
      </c>
      <c r="P12" s="228">
        <v>6.8390837620436251</v>
      </c>
      <c r="Q12" s="228">
        <v>7.07489003867164</v>
      </c>
      <c r="R12" s="228">
        <v>6.6573606624382577</v>
      </c>
      <c r="S12" s="228">
        <v>10.79299467044634</v>
      </c>
      <c r="T12" s="228">
        <v>10.68439622518053</v>
      </c>
      <c r="U12" s="228">
        <v>11.093821205952549</v>
      </c>
      <c r="V12" s="228">
        <v>12.39255333969899</v>
      </c>
      <c r="W12" s="228">
        <v>12.73189556844452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1.362432844753165E-2</v>
      </c>
      <c r="C14" s="228">
        <v>1.9884580226931771E-2</v>
      </c>
      <c r="D14" s="228">
        <v>5.5662551744342093E-2</v>
      </c>
      <c r="E14" s="228">
        <v>9.9833902558485996E-2</v>
      </c>
      <c r="F14" s="228">
        <v>0.17796046809561869</v>
      </c>
      <c r="G14" s="228">
        <v>0.22481407407238671</v>
      </c>
      <c r="H14" s="228">
        <v>0.27834000150150751</v>
      </c>
      <c r="I14" s="228">
        <v>4.730033131706031E-2</v>
      </c>
      <c r="J14" s="228">
        <v>8.7698472852723072E-2</v>
      </c>
      <c r="K14" s="228">
        <v>0.2164758945094889</v>
      </c>
      <c r="L14" s="228">
        <v>0.26604519736166299</v>
      </c>
      <c r="M14" s="228">
        <v>0.41011729963103732</v>
      </c>
      <c r="N14" s="228">
        <v>0.52982376387413754</v>
      </c>
      <c r="O14" s="228">
        <v>0.66927170826388616</v>
      </c>
      <c r="P14" s="228">
        <v>0.74118421103856225</v>
      </c>
      <c r="Q14" s="228">
        <v>0.84986564598864478</v>
      </c>
      <c r="R14" s="228">
        <v>0.93010272137918992</v>
      </c>
      <c r="S14" s="228">
        <v>1.264337732636029</v>
      </c>
      <c r="T14" s="228">
        <v>1.5068129125917209</v>
      </c>
      <c r="U14" s="228">
        <v>1.779112960122887</v>
      </c>
      <c r="V14" s="228">
        <v>2.0450977710532809</v>
      </c>
      <c r="W14" s="228">
        <v>2.479392990209861</v>
      </c>
      <c r="DA14" s="69" t="s">
        <v>997</v>
      </c>
    </row>
    <row r="15" spans="1:105" ht="12" customHeight="1" x14ac:dyDescent="0.25">
      <c r="A15" s="37" t="s">
        <v>38</v>
      </c>
      <c r="B15" s="228">
        <v>3.1000036691604049</v>
      </c>
      <c r="C15" s="228">
        <v>4.4686931322370693</v>
      </c>
      <c r="D15" s="228">
        <v>4.8733711323757891</v>
      </c>
      <c r="E15" s="228">
        <v>5.2572584474446398</v>
      </c>
      <c r="F15" s="228">
        <v>4.60521194526605</v>
      </c>
      <c r="G15" s="228">
        <v>4.4813526527173089</v>
      </c>
      <c r="H15" s="228">
        <v>4.6556788732745691</v>
      </c>
      <c r="I15" s="228">
        <v>5.4933957020772528</v>
      </c>
      <c r="J15" s="228">
        <v>5.9315119034001986</v>
      </c>
      <c r="K15" s="228">
        <v>4.6161492269260016</v>
      </c>
      <c r="L15" s="228">
        <v>7.4360230660022149</v>
      </c>
      <c r="M15" s="228">
        <v>7.6941321804657354</v>
      </c>
      <c r="N15" s="228">
        <v>7.2721739551994347</v>
      </c>
      <c r="O15" s="228">
        <v>6.0550176387550643</v>
      </c>
      <c r="P15" s="228">
        <v>8.0813738416311374</v>
      </c>
      <c r="Q15" s="228">
        <v>7.2500613374047624</v>
      </c>
      <c r="R15" s="228">
        <v>6.1719130488912279</v>
      </c>
      <c r="S15" s="228">
        <v>5.5352828170893797</v>
      </c>
      <c r="T15" s="228">
        <v>5.3575391035321598</v>
      </c>
      <c r="U15" s="228">
        <v>4.9345254742511999</v>
      </c>
      <c r="V15" s="228">
        <v>3.3165503051358431</v>
      </c>
      <c r="W15" s="228">
        <v>4.2017693239760412</v>
      </c>
      <c r="DA15" s="69" t="s">
        <v>998</v>
      </c>
    </row>
    <row r="16" spans="1:105" ht="12" customHeight="1" x14ac:dyDescent="0.25">
      <c r="A16" s="134" t="s">
        <v>999</v>
      </c>
      <c r="B16" s="316">
        <v>1417.8384302338411</v>
      </c>
      <c r="C16" s="316">
        <v>1502.3859615155391</v>
      </c>
      <c r="D16" s="316">
        <v>1324.786262568661</v>
      </c>
      <c r="E16" s="316">
        <v>1276.863503102767</v>
      </c>
      <c r="F16" s="316">
        <v>1719.912567618828</v>
      </c>
      <c r="G16" s="316">
        <v>1908.3935590878859</v>
      </c>
      <c r="H16" s="316">
        <v>1769.551615695771</v>
      </c>
      <c r="I16" s="316">
        <v>1585.9593181217281</v>
      </c>
      <c r="J16" s="316">
        <v>1877.308576642017</v>
      </c>
      <c r="K16" s="316">
        <v>1651.9045122804589</v>
      </c>
      <c r="L16" s="316">
        <v>2120.9049810576721</v>
      </c>
      <c r="M16" s="316">
        <v>1936.5667996703589</v>
      </c>
      <c r="N16" s="316">
        <v>2058.092657474132</v>
      </c>
      <c r="O16" s="316">
        <v>1982.0183384282409</v>
      </c>
      <c r="P16" s="316">
        <v>2117.5480651017601</v>
      </c>
      <c r="Q16" s="316">
        <v>1581.5747952038639</v>
      </c>
      <c r="R16" s="316">
        <v>1051.458389974794</v>
      </c>
      <c r="S16" s="316">
        <v>2261.650565383221</v>
      </c>
      <c r="T16" s="316">
        <v>2128.7161669140778</v>
      </c>
      <c r="U16" s="316">
        <v>2179.943171542418</v>
      </c>
      <c r="V16" s="316">
        <v>1689.6998156471891</v>
      </c>
      <c r="W16" s="316">
        <v>2049.5730081718252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322.0034393809114</v>
      </c>
      <c r="M17" s="317">
        <v>307.49638865004289</v>
      </c>
      <c r="N17" s="317">
        <v>345.67661220980222</v>
      </c>
      <c r="O17" s="317">
        <v>361.75047291487527</v>
      </c>
      <c r="P17" s="317">
        <v>341.85296646603609</v>
      </c>
      <c r="Q17" s="317">
        <v>376.2020636285468</v>
      </c>
      <c r="R17" s="317">
        <v>363.25339638865</v>
      </c>
      <c r="S17" s="317">
        <v>342.23852106620808</v>
      </c>
      <c r="T17" s="317">
        <v>328.80687876182282</v>
      </c>
      <c r="U17" s="317">
        <v>324.95365434221839</v>
      </c>
      <c r="V17" s="317">
        <v>264.61057609630262</v>
      </c>
      <c r="W17" s="317">
        <v>302.04875322441961</v>
      </c>
      <c r="DA17" s="137" t="s">
        <v>974</v>
      </c>
    </row>
    <row r="18" spans="1:105" ht="12" customHeight="1" x14ac:dyDescent="0.25">
      <c r="A18" s="135" t="s">
        <v>32</v>
      </c>
      <c r="B18" s="317">
        <v>58.259759243336198</v>
      </c>
      <c r="C18" s="317">
        <v>45.068873602751488</v>
      </c>
      <c r="D18" s="317">
        <v>18.68710232158211</v>
      </c>
      <c r="E18" s="317">
        <v>16.488650042992258</v>
      </c>
      <c r="F18" s="317">
        <v>12.091659501289771</v>
      </c>
      <c r="G18" s="317">
        <v>14.29011177987962</v>
      </c>
      <c r="H18" s="317">
        <v>13.190885640584691</v>
      </c>
      <c r="I18" s="317">
        <v>13.190885640584691</v>
      </c>
      <c r="J18" s="317">
        <v>16.488650042992258</v>
      </c>
      <c r="K18" s="317">
        <v>14.29011177987962</v>
      </c>
      <c r="L18" s="317">
        <v>9.8932072226999139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91.191401547721412</v>
      </c>
      <c r="C19" s="317">
        <v>77.276956147893372</v>
      </c>
      <c r="D19" s="317">
        <v>69.896818572656912</v>
      </c>
      <c r="E19" s="317">
        <v>77.358899398108335</v>
      </c>
      <c r="F19" s="317">
        <v>116.48684436801371</v>
      </c>
      <c r="G19" s="317">
        <v>112.25090283748921</v>
      </c>
      <c r="H19" s="317">
        <v>117.0564918314703</v>
      </c>
      <c r="I19" s="317">
        <v>108.3046431642304</v>
      </c>
      <c r="J19" s="317">
        <v>115.1442820292347</v>
      </c>
      <c r="K19" s="317">
        <v>99.422355975924319</v>
      </c>
      <c r="L19" s="317">
        <v>97.340326741186573</v>
      </c>
      <c r="M19" s="317">
        <v>94.183147033533956</v>
      </c>
      <c r="N19" s="317">
        <v>97.29148753224419</v>
      </c>
      <c r="O19" s="317">
        <v>117.168271711092</v>
      </c>
      <c r="P19" s="317">
        <v>163.19862424763539</v>
      </c>
      <c r="Q19" s="317">
        <v>109.8452278589854</v>
      </c>
      <c r="R19" s="317">
        <v>108.79905417024931</v>
      </c>
      <c r="S19" s="317">
        <v>269.9054170249355</v>
      </c>
      <c r="T19" s="317">
        <v>253.16706792777299</v>
      </c>
      <c r="U19" s="317">
        <v>299.19750644883919</v>
      </c>
      <c r="V19" s="317">
        <v>207.13671539122959</v>
      </c>
      <c r="W19" s="317">
        <v>260.49011177987961</v>
      </c>
      <c r="DA19" s="137" t="s">
        <v>976</v>
      </c>
    </row>
    <row r="20" spans="1:105" ht="12" customHeight="1" x14ac:dyDescent="0.25">
      <c r="A20" s="135" t="s">
        <v>83</v>
      </c>
      <c r="B20" s="317">
        <v>235.54075666380049</v>
      </c>
      <c r="C20" s="317">
        <v>202.25090283748921</v>
      </c>
      <c r="D20" s="317">
        <v>114.1960447119518</v>
      </c>
      <c r="E20" s="317">
        <v>111.16173688736031</v>
      </c>
      <c r="F20" s="317">
        <v>264.03155631986237</v>
      </c>
      <c r="G20" s="317">
        <v>49.953396388650027</v>
      </c>
      <c r="H20" s="317">
        <v>30.652794496990541</v>
      </c>
      <c r="I20" s="317">
        <v>22.462940670679281</v>
      </c>
      <c r="J20" s="317">
        <v>20.478675838349101</v>
      </c>
      <c r="K20" s="317">
        <v>16.423387790197761</v>
      </c>
      <c r="L20" s="317">
        <v>25.698022355975919</v>
      </c>
      <c r="M20" s="317">
        <v>9.2401547721410129</v>
      </c>
      <c r="N20" s="317">
        <v>1.026053310404127</v>
      </c>
      <c r="O20" s="317">
        <v>6.1567497850386923</v>
      </c>
      <c r="P20" s="317">
        <v>7.187790197764401</v>
      </c>
      <c r="Q20" s="317">
        <v>5.1283748925193464</v>
      </c>
      <c r="R20" s="317">
        <v>6.1560619088564046</v>
      </c>
      <c r="S20" s="317">
        <v>2.0516766981943251</v>
      </c>
      <c r="T20" s="317">
        <v>0</v>
      </c>
      <c r="U20" s="317">
        <v>4.104041272570937</v>
      </c>
      <c r="V20" s="317">
        <v>0</v>
      </c>
      <c r="W20" s="317">
        <v>6.1936371453138426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449.80051105929289</v>
      </c>
      <c r="C22" s="317">
        <v>476.9354886006634</v>
      </c>
      <c r="D22" s="317">
        <v>502.70062198396602</v>
      </c>
      <c r="E22" s="317">
        <v>437.00520559631821</v>
      </c>
      <c r="F22" s="317">
        <v>512.80371121298117</v>
      </c>
      <c r="G22" s="317">
        <v>825.30877834841885</v>
      </c>
      <c r="H22" s="317">
        <v>794.15264751004418</v>
      </c>
      <c r="I22" s="317">
        <v>710.59035853445403</v>
      </c>
      <c r="J22" s="317">
        <v>736.60548119919736</v>
      </c>
      <c r="K22" s="317">
        <v>645.12265501476679</v>
      </c>
      <c r="L22" s="317">
        <v>612.52252190032061</v>
      </c>
      <c r="M22" s="317">
        <v>544.26215650612869</v>
      </c>
      <c r="N22" s="317">
        <v>549.38431697542183</v>
      </c>
      <c r="O22" s="317">
        <v>494.22478726744981</v>
      </c>
      <c r="P22" s="317">
        <v>419.43645719118382</v>
      </c>
      <c r="Q22" s="317">
        <v>316.5527831660313</v>
      </c>
      <c r="R22" s="317">
        <v>287.60662729207678</v>
      </c>
      <c r="S22" s="317">
        <v>577.75013546060643</v>
      </c>
      <c r="T22" s="317">
        <v>462.06388832422482</v>
      </c>
      <c r="U22" s="317">
        <v>449.52743637474799</v>
      </c>
      <c r="V22" s="317">
        <v>301.1077262232854</v>
      </c>
      <c r="W22" s="317">
        <v>330.10146904886682</v>
      </c>
      <c r="DA22" s="137" t="s">
        <v>979</v>
      </c>
    </row>
    <row r="23" spans="1:105" ht="12" customHeight="1" x14ac:dyDescent="0.25">
      <c r="A23" s="135" t="s">
        <v>84</v>
      </c>
      <c r="B23" s="317">
        <v>583.04600171969037</v>
      </c>
      <c r="C23" s="317">
        <v>700.8537403267411</v>
      </c>
      <c r="D23" s="317">
        <v>619.30567497850382</v>
      </c>
      <c r="E23" s="317">
        <v>634.8490111779879</v>
      </c>
      <c r="F23" s="317">
        <v>814.49879621668083</v>
      </c>
      <c r="G23" s="317">
        <v>906.59036973344803</v>
      </c>
      <c r="H23" s="317">
        <v>814.49879621668083</v>
      </c>
      <c r="I23" s="317">
        <v>731.41049011177984</v>
      </c>
      <c r="J23" s="317">
        <v>892.28882201203771</v>
      </c>
      <c r="K23" s="317">
        <v>817.68211521926048</v>
      </c>
      <c r="L23" s="317">
        <v>962.84127257093712</v>
      </c>
      <c r="M23" s="317">
        <v>886.39355116079093</v>
      </c>
      <c r="N23" s="317">
        <v>967.74514187446255</v>
      </c>
      <c r="O23" s="317">
        <v>910.15571797076529</v>
      </c>
      <c r="P23" s="317">
        <v>1091.353740326741</v>
      </c>
      <c r="Q23" s="317">
        <v>677.93061049011169</v>
      </c>
      <c r="R23" s="317">
        <v>185.36354256233881</v>
      </c>
      <c r="S23" s="317">
        <v>980.96878761822859</v>
      </c>
      <c r="T23" s="317">
        <v>995.54789337919169</v>
      </c>
      <c r="U23" s="317">
        <v>1004.920206362855</v>
      </c>
      <c r="V23" s="317">
        <v>821.63946689595866</v>
      </c>
      <c r="W23" s="317">
        <v>1068.443680137575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96.302665520206361</v>
      </c>
      <c r="K24" s="317">
        <v>58.963886500429922</v>
      </c>
      <c r="L24" s="317">
        <v>90.606190885640572</v>
      </c>
      <c r="M24" s="317">
        <v>94.991401547721409</v>
      </c>
      <c r="N24" s="317">
        <v>96.969045571797068</v>
      </c>
      <c r="O24" s="317">
        <v>92.562338779019768</v>
      </c>
      <c r="P24" s="317">
        <v>94.518486672398964</v>
      </c>
      <c r="Q24" s="317">
        <v>95.915735167669808</v>
      </c>
      <c r="R24" s="317">
        <v>100.27970765262251</v>
      </c>
      <c r="S24" s="317">
        <v>88.736027515047283</v>
      </c>
      <c r="T24" s="317">
        <v>89.130438521066196</v>
      </c>
      <c r="U24" s="317">
        <v>97.240326741186578</v>
      </c>
      <c r="V24" s="317">
        <v>95.20533104041273</v>
      </c>
      <c r="W24" s="317">
        <v>82.295356835769553</v>
      </c>
      <c r="DA24" s="137" t="s">
        <v>981</v>
      </c>
    </row>
    <row r="25" spans="1:105" ht="12" customHeight="1" x14ac:dyDescent="0.25">
      <c r="A25" s="57" t="s">
        <v>1000</v>
      </c>
      <c r="B25" s="296">
        <v>486.93737838954371</v>
      </c>
      <c r="C25" s="296">
        <v>364.11149010874658</v>
      </c>
      <c r="D25" s="296">
        <v>474.68115684295361</v>
      </c>
      <c r="E25" s="296">
        <v>565.19154773648893</v>
      </c>
      <c r="F25" s="296">
        <v>768.15144423902211</v>
      </c>
      <c r="G25" s="296">
        <v>757.88999627884937</v>
      </c>
      <c r="H25" s="296">
        <v>674.36377732435562</v>
      </c>
      <c r="I25" s="296">
        <v>473.22547005689529</v>
      </c>
      <c r="J25" s="296">
        <v>435.32508297977643</v>
      </c>
      <c r="K25" s="296">
        <v>524.65675587064186</v>
      </c>
      <c r="L25" s="296">
        <v>367.36371072466818</v>
      </c>
      <c r="M25" s="296">
        <v>350.84430641420028</v>
      </c>
      <c r="N25" s="296">
        <v>348.24259900146171</v>
      </c>
      <c r="O25" s="296">
        <v>327.75721544994332</v>
      </c>
      <c r="P25" s="296">
        <v>298.61940324463581</v>
      </c>
      <c r="Q25" s="296">
        <v>285.13725294317709</v>
      </c>
      <c r="R25" s="296">
        <v>256.23461150814438</v>
      </c>
      <c r="S25" s="296">
        <v>332.2753739451307</v>
      </c>
      <c r="T25" s="296">
        <v>335.27154060127748</v>
      </c>
      <c r="U25" s="296">
        <v>333.3055609384561</v>
      </c>
      <c r="V25" s="296">
        <v>332.07851243793988</v>
      </c>
      <c r="W25" s="296">
        <v>367.82553344392471</v>
      </c>
      <c r="DA25" s="70" t="s">
        <v>1001</v>
      </c>
    </row>
    <row r="26" spans="1:105" ht="12" customHeight="1" x14ac:dyDescent="0.25">
      <c r="A26" s="46" t="s">
        <v>30</v>
      </c>
      <c r="B26" s="231">
        <v>286.11727718723051</v>
      </c>
      <c r="C26" s="231">
        <v>177.525982817337</v>
      </c>
      <c r="D26" s="231">
        <v>243.25991255066191</v>
      </c>
      <c r="E26" s="231">
        <v>341.76845122643829</v>
      </c>
      <c r="F26" s="231">
        <v>446.46374686859588</v>
      </c>
      <c r="G26" s="231">
        <v>423.59177793573087</v>
      </c>
      <c r="H26" s="231">
        <v>404.5611215015324</v>
      </c>
      <c r="I26" s="231">
        <v>222.12355518595419</v>
      </c>
      <c r="J26" s="231">
        <v>220.8272701274104</v>
      </c>
      <c r="K26" s="231">
        <v>325.49350187668273</v>
      </c>
      <c r="L26" s="231">
        <v>85.340973963894299</v>
      </c>
      <c r="M26" s="231">
        <v>76.486695478890908</v>
      </c>
      <c r="N26" s="231">
        <v>71.882031490730441</v>
      </c>
      <c r="O26" s="231">
        <v>71.808366733113672</v>
      </c>
      <c r="P26" s="231">
        <v>61.001993254233099</v>
      </c>
      <c r="Q26" s="231">
        <v>59.277494469481148</v>
      </c>
      <c r="R26" s="231">
        <v>64.076671238495166</v>
      </c>
      <c r="S26" s="231">
        <v>101.4841474690601</v>
      </c>
      <c r="T26" s="231">
        <v>95.44632186013223</v>
      </c>
      <c r="U26" s="231">
        <v>81.829760321536028</v>
      </c>
      <c r="V26" s="231">
        <v>73.485292411596731</v>
      </c>
      <c r="W26" s="231">
        <v>76.154106766776664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0.97375847283427652</v>
      </c>
      <c r="Q28" s="231">
        <v>0.66756450045605109</v>
      </c>
      <c r="R28" s="231">
        <v>1.017826112211212</v>
      </c>
      <c r="S28" s="231">
        <v>2.5962936146269811</v>
      </c>
      <c r="T28" s="231">
        <v>2.167784224001331</v>
      </c>
      <c r="U28" s="231">
        <v>2.1235616331877099</v>
      </c>
      <c r="V28" s="231">
        <v>1.3459575178542931</v>
      </c>
      <c r="W28" s="231">
        <v>1.735647530005314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1005</v>
      </c>
    </row>
    <row r="30" spans="1:105" ht="12" customHeight="1" x14ac:dyDescent="0.25">
      <c r="A30" s="46" t="s">
        <v>70</v>
      </c>
      <c r="B30" s="231">
        <v>14.386702392590299</v>
      </c>
      <c r="C30" s="231">
        <v>5.590613040110024</v>
      </c>
      <c r="D30" s="231">
        <v>5.6793142891368298</v>
      </c>
      <c r="E30" s="231">
        <v>5.4321284496772924</v>
      </c>
      <c r="F30" s="231">
        <v>75.958047232218235</v>
      </c>
      <c r="G30" s="231">
        <v>67.592413619253875</v>
      </c>
      <c r="H30" s="231">
        <v>23.717400488154091</v>
      </c>
      <c r="I30" s="231">
        <v>18.53745584240944</v>
      </c>
      <c r="J30" s="231">
        <v>17.90122315967939</v>
      </c>
      <c r="K30" s="231">
        <v>12.998741057970619</v>
      </c>
      <c r="L30" s="231">
        <v>8.700151430123638</v>
      </c>
      <c r="M30" s="231">
        <v>3.4802331263614699</v>
      </c>
      <c r="N30" s="231">
        <v>1.779690507454136</v>
      </c>
      <c r="O30" s="231">
        <v>0.29674343784277879</v>
      </c>
      <c r="P30" s="231">
        <v>0.29271446476541579</v>
      </c>
      <c r="Q30" s="231">
        <v>0.60202340023867129</v>
      </c>
      <c r="R30" s="231">
        <v>0.61192263579076223</v>
      </c>
      <c r="S30" s="231">
        <v>0.66895707350704436</v>
      </c>
      <c r="T30" s="231">
        <v>0.32582093843483012</v>
      </c>
      <c r="U30" s="231">
        <v>0</v>
      </c>
      <c r="V30" s="231">
        <v>0.30347446613547491</v>
      </c>
      <c r="W30" s="231">
        <v>0.62609191390259566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61.406834392026148</v>
      </c>
      <c r="M31" s="231">
        <v>55.909746102749587</v>
      </c>
      <c r="N31" s="231">
        <v>50.929845950840843</v>
      </c>
      <c r="O31" s="231">
        <v>37.516355527160478</v>
      </c>
      <c r="P31" s="231">
        <v>36.409998929475883</v>
      </c>
      <c r="Q31" s="231">
        <v>24.724170357415069</v>
      </c>
      <c r="R31" s="231">
        <v>5.5133116602775933</v>
      </c>
      <c r="S31" s="231">
        <v>19.02074803045209</v>
      </c>
      <c r="T31" s="231">
        <v>25.83593994604124</v>
      </c>
      <c r="U31" s="231">
        <v>40.311476945280191</v>
      </c>
      <c r="V31" s="231">
        <v>55.306376508379813</v>
      </c>
      <c r="W31" s="231">
        <v>67.100945037324536</v>
      </c>
      <c r="DA31" s="73" t="s">
        <v>1007</v>
      </c>
    </row>
    <row r="32" spans="1:105" ht="12" customHeight="1" x14ac:dyDescent="0.25">
      <c r="A32" s="46" t="s">
        <v>162</v>
      </c>
      <c r="B32" s="231">
        <v>46.768270119561961</v>
      </c>
      <c r="C32" s="231">
        <v>51.03316469694667</v>
      </c>
      <c r="D32" s="231">
        <v>66.94787713629519</v>
      </c>
      <c r="E32" s="231">
        <v>69.960304293748052</v>
      </c>
      <c r="F32" s="231">
        <v>78.952568065633329</v>
      </c>
      <c r="G32" s="231">
        <v>96.238026594823452</v>
      </c>
      <c r="H32" s="231">
        <v>94.666903051791323</v>
      </c>
      <c r="I32" s="231">
        <v>87.611515434139093</v>
      </c>
      <c r="J32" s="231">
        <v>56.401449506269181</v>
      </c>
      <c r="K32" s="231">
        <v>50.541874979190233</v>
      </c>
      <c r="L32" s="231">
        <v>44.641568721890252</v>
      </c>
      <c r="M32" s="231">
        <v>42.899302661831207</v>
      </c>
      <c r="N32" s="231">
        <v>54.743167425180367</v>
      </c>
      <c r="O32" s="231">
        <v>56.521193268477667</v>
      </c>
      <c r="P32" s="231">
        <v>45.553607085281293</v>
      </c>
      <c r="Q32" s="231">
        <v>49.069422750327803</v>
      </c>
      <c r="R32" s="231">
        <v>45.612383017272258</v>
      </c>
      <c r="S32" s="231">
        <v>65.93700914809196</v>
      </c>
      <c r="T32" s="231">
        <v>62.83190674149197</v>
      </c>
      <c r="U32" s="231">
        <v>70.129437844001373</v>
      </c>
      <c r="V32" s="231">
        <v>76.335438618257058</v>
      </c>
      <c r="W32" s="231">
        <v>76.989867632532821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1.784000933842683</v>
      </c>
      <c r="E33" s="231">
        <v>1.6588449270816521</v>
      </c>
      <c r="F33" s="231">
        <v>0.67409122197434046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21.58897571174812</v>
      </c>
      <c r="M33" s="231">
        <v>25.36460883989745</v>
      </c>
      <c r="N33" s="231">
        <v>22.523227021473161</v>
      </c>
      <c r="O33" s="231">
        <v>21.539134754227</v>
      </c>
      <c r="P33" s="231">
        <v>19.814590291400851</v>
      </c>
      <c r="Q33" s="231">
        <v>20.575611453852169</v>
      </c>
      <c r="R33" s="231">
        <v>19.883402850611109</v>
      </c>
      <c r="S33" s="231">
        <v>20.628614086581301</v>
      </c>
      <c r="T33" s="231">
        <v>22.927129692580749</v>
      </c>
      <c r="U33" s="231">
        <v>18.938728226117099</v>
      </c>
      <c r="V33" s="231">
        <v>16.223089677330421</v>
      </c>
      <c r="W33" s="231">
        <v>21.891450332700259</v>
      </c>
      <c r="DA33" s="73" t="s">
        <v>1009</v>
      </c>
    </row>
    <row r="34" spans="1:105" ht="12" customHeight="1" x14ac:dyDescent="0.25">
      <c r="A34" s="46" t="s">
        <v>73</v>
      </c>
      <c r="B34" s="231">
        <v>3.2765791924803458</v>
      </c>
      <c r="C34" s="231">
        <v>8.4007892956924248</v>
      </c>
      <c r="D34" s="231">
        <v>4.9194961024033503</v>
      </c>
      <c r="E34" s="231">
        <v>5.8485129973382231</v>
      </c>
      <c r="F34" s="231">
        <v>3.6489422064986399</v>
      </c>
      <c r="G34" s="231">
        <v>3.1345429265172942</v>
      </c>
      <c r="H34" s="231">
        <v>2.833866498312402</v>
      </c>
      <c r="I34" s="231">
        <v>4.8114361115106972</v>
      </c>
      <c r="J34" s="231">
        <v>4.4618357219207319</v>
      </c>
      <c r="K34" s="231">
        <v>3.3062653452449489</v>
      </c>
      <c r="L34" s="231">
        <v>1.850505337382466</v>
      </c>
      <c r="M34" s="231">
        <v>2.7338426332985581</v>
      </c>
      <c r="N34" s="231">
        <v>2.7506661453085099</v>
      </c>
      <c r="O34" s="231">
        <v>3.370945008155799</v>
      </c>
      <c r="P34" s="231">
        <v>2.176736074804781</v>
      </c>
      <c r="Q34" s="231">
        <v>2.2183439162100171</v>
      </c>
      <c r="R34" s="231">
        <v>2.5615391400708378</v>
      </c>
      <c r="S34" s="231">
        <v>2.341699477749021</v>
      </c>
      <c r="T34" s="231">
        <v>2.263228758066508</v>
      </c>
      <c r="U34" s="231">
        <v>2.082898248121456</v>
      </c>
      <c r="V34" s="231">
        <v>1.9539545476080511</v>
      </c>
      <c r="W34" s="231">
        <v>2.4080372497307669</v>
      </c>
      <c r="DA34" s="73" t="s">
        <v>1010</v>
      </c>
    </row>
    <row r="35" spans="1:105" ht="12" customHeight="1" x14ac:dyDescent="0.25">
      <c r="A35" s="46" t="s">
        <v>79</v>
      </c>
      <c r="B35" s="231">
        <v>136.3885494976806</v>
      </c>
      <c r="C35" s="231">
        <v>121.56094025866059</v>
      </c>
      <c r="D35" s="231">
        <v>152.0905558306136</v>
      </c>
      <c r="E35" s="231">
        <v>140.5233058422053</v>
      </c>
      <c r="F35" s="231">
        <v>162.45404864410159</v>
      </c>
      <c r="G35" s="231">
        <v>167.33323520252381</v>
      </c>
      <c r="H35" s="231">
        <v>148.5844857845654</v>
      </c>
      <c r="I35" s="231">
        <v>140.14150748288179</v>
      </c>
      <c r="J35" s="231">
        <v>135.73330446449671</v>
      </c>
      <c r="K35" s="231">
        <v>132.31637261155339</v>
      </c>
      <c r="L35" s="231">
        <v>143.83470116760321</v>
      </c>
      <c r="M35" s="231">
        <v>143.96987757117111</v>
      </c>
      <c r="N35" s="231">
        <v>143.6339704604743</v>
      </c>
      <c r="O35" s="231">
        <v>136.70447672096591</v>
      </c>
      <c r="P35" s="231">
        <v>132.39600467184019</v>
      </c>
      <c r="Q35" s="231">
        <v>128.00262209519619</v>
      </c>
      <c r="R35" s="231">
        <v>116.9575548534155</v>
      </c>
      <c r="S35" s="231">
        <v>119.59790504506221</v>
      </c>
      <c r="T35" s="231">
        <v>123.4734084405286</v>
      </c>
      <c r="U35" s="231">
        <v>117.8896977202122</v>
      </c>
      <c r="V35" s="231">
        <v>107.12492869077811</v>
      </c>
      <c r="W35" s="231">
        <v>120.9193869809518</v>
      </c>
      <c r="DA35" s="73" t="s">
        <v>1011</v>
      </c>
    </row>
    <row r="36" spans="1:105" ht="12" customHeight="1" x14ac:dyDescent="0.25">
      <c r="A36" s="57" t="s">
        <v>1012</v>
      </c>
      <c r="B36" s="263">
        <v>264.28908331255008</v>
      </c>
      <c r="C36" s="263">
        <v>192.54149499846221</v>
      </c>
      <c r="D36" s="263">
        <v>252.9415945135006</v>
      </c>
      <c r="E36" s="263">
        <v>308.51096627472401</v>
      </c>
      <c r="F36" s="263">
        <v>425.35433313252719</v>
      </c>
      <c r="G36" s="263">
        <v>418.53193890174759</v>
      </c>
      <c r="H36" s="263">
        <v>372.24955180268898</v>
      </c>
      <c r="I36" s="263">
        <v>254.40285114530431</v>
      </c>
      <c r="J36" s="263">
        <v>232.98828265208101</v>
      </c>
      <c r="K36" s="263">
        <v>286.93785580410901</v>
      </c>
      <c r="L36" s="263">
        <v>170.7835810645164</v>
      </c>
      <c r="M36" s="263">
        <v>160.17539754592971</v>
      </c>
      <c r="N36" s="263">
        <v>161.01370264024879</v>
      </c>
      <c r="O36" s="263">
        <v>153.72435491622809</v>
      </c>
      <c r="P36" s="263">
        <v>138.0526548955757</v>
      </c>
      <c r="Q36" s="263">
        <v>133.75146719020151</v>
      </c>
      <c r="R36" s="263">
        <v>123.6970823685962</v>
      </c>
      <c r="S36" s="263">
        <v>166.4985365997039</v>
      </c>
      <c r="T36" s="263">
        <v>165.20787248735101</v>
      </c>
      <c r="U36" s="263">
        <v>162.6720849305882</v>
      </c>
      <c r="V36" s="263">
        <v>161.27540910620439</v>
      </c>
      <c r="W36" s="263">
        <v>175.32349145198509</v>
      </c>
      <c r="DA36" s="70" t="s">
        <v>1013</v>
      </c>
    </row>
    <row r="37" spans="1:105" ht="12" customHeight="1" x14ac:dyDescent="0.25">
      <c r="A37" s="60" t="s">
        <v>1014</v>
      </c>
      <c r="B37" s="264">
        <v>263.66895730546958</v>
      </c>
      <c r="C37" s="264">
        <v>191.06950213870931</v>
      </c>
      <c r="D37" s="264">
        <v>251.44907220278111</v>
      </c>
      <c r="E37" s="264">
        <v>307.19411551851829</v>
      </c>
      <c r="F37" s="264">
        <v>424.46769906306622</v>
      </c>
      <c r="G37" s="264">
        <v>417.52422728748462</v>
      </c>
      <c r="H37" s="264">
        <v>371.09544795046099</v>
      </c>
      <c r="I37" s="264">
        <v>252.3835404400829</v>
      </c>
      <c r="J37" s="264">
        <v>231.1645198901777</v>
      </c>
      <c r="K37" s="264">
        <v>285.97434878132498</v>
      </c>
      <c r="L37" s="264">
        <v>166.5461060030091</v>
      </c>
      <c r="M37" s="264">
        <v>155.2606529985232</v>
      </c>
      <c r="N37" s="264">
        <v>155.9140373120529</v>
      </c>
      <c r="O37" s="264">
        <v>149.61502293486231</v>
      </c>
      <c r="P37" s="264">
        <v>131.48833706283091</v>
      </c>
      <c r="Q37" s="264">
        <v>127.8850006992168</v>
      </c>
      <c r="R37" s="264">
        <v>119.170195912645</v>
      </c>
      <c r="S37" s="264">
        <v>163.26395236525451</v>
      </c>
      <c r="T37" s="264">
        <v>162.03254952635609</v>
      </c>
      <c r="U37" s="264">
        <v>159.4441910862339</v>
      </c>
      <c r="V37" s="264">
        <v>159.12918658623761</v>
      </c>
      <c r="W37" s="264">
        <v>172.5049276799418</v>
      </c>
      <c r="DA37" s="72" t="s">
        <v>1015</v>
      </c>
    </row>
    <row r="38" spans="1:105" ht="12" customHeight="1" x14ac:dyDescent="0.25">
      <c r="A38" s="59" t="s">
        <v>30</v>
      </c>
      <c r="B38" s="232">
        <v>217.23660387013979</v>
      </c>
      <c r="C38" s="232">
        <v>144.86370207375879</v>
      </c>
      <c r="D38" s="232">
        <v>193.63715246704939</v>
      </c>
      <c r="E38" s="232">
        <v>251.67569904330759</v>
      </c>
      <c r="F38" s="232">
        <v>315.12723400060082</v>
      </c>
      <c r="G38" s="232">
        <v>301.07786921134789</v>
      </c>
      <c r="H38" s="232">
        <v>287.08691847728528</v>
      </c>
      <c r="I38" s="232">
        <v>170.77374667042929</v>
      </c>
      <c r="J38" s="232">
        <v>172.96594643872939</v>
      </c>
      <c r="K38" s="232">
        <v>239.26639835828399</v>
      </c>
      <c r="L38" s="232">
        <v>102.4872424551521</v>
      </c>
      <c r="M38" s="232">
        <v>96.652873318278978</v>
      </c>
      <c r="N38" s="232">
        <v>87.281861230064422</v>
      </c>
      <c r="O38" s="232">
        <v>83.525765324886393</v>
      </c>
      <c r="P38" s="232">
        <v>74.391545318389461</v>
      </c>
      <c r="Q38" s="232">
        <v>69.156578321337591</v>
      </c>
      <c r="R38" s="232">
        <v>68.596043605167495</v>
      </c>
      <c r="S38" s="232">
        <v>97.071016256043507</v>
      </c>
      <c r="T38" s="232">
        <v>96.194778101533373</v>
      </c>
      <c r="U38" s="232">
        <v>84.677091442878407</v>
      </c>
      <c r="V38" s="232">
        <v>77.20104458090843</v>
      </c>
      <c r="W38" s="232">
        <v>84.478945214696139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1.1874923047041579</v>
      </c>
      <c r="Q39" s="297">
        <v>0.77881963590924308</v>
      </c>
      <c r="R39" s="297">
        <v>1.089614098645211</v>
      </c>
      <c r="S39" s="297">
        <v>2.4833914060100239</v>
      </c>
      <c r="T39" s="297">
        <v>2.184783219885555</v>
      </c>
      <c r="U39" s="297">
        <v>2.1974526369314011</v>
      </c>
      <c r="V39" s="297">
        <v>1.414015280198847</v>
      </c>
      <c r="W39" s="297">
        <v>1.925381030971651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1018</v>
      </c>
    </row>
    <row r="41" spans="1:105" ht="12" customHeight="1" x14ac:dyDescent="0.25">
      <c r="A41" s="59" t="s">
        <v>70</v>
      </c>
      <c r="B41" s="297">
        <v>10.92320743221519</v>
      </c>
      <c r="C41" s="297">
        <v>4.5620189732197183</v>
      </c>
      <c r="D41" s="297">
        <v>4.5207869861617587</v>
      </c>
      <c r="E41" s="297">
        <v>4.0001782492198998</v>
      </c>
      <c r="F41" s="297">
        <v>53.613422125001669</v>
      </c>
      <c r="G41" s="297">
        <v>48.042905758252758</v>
      </c>
      <c r="H41" s="297">
        <v>16.830473959446021</v>
      </c>
      <c r="I41" s="297">
        <v>14.252026469212939</v>
      </c>
      <c r="J41" s="297">
        <v>14.02137518812046</v>
      </c>
      <c r="K41" s="297">
        <v>9.5552198068485694</v>
      </c>
      <c r="L41" s="297">
        <v>10.44814099957258</v>
      </c>
      <c r="M41" s="297">
        <v>4.3978175468847001</v>
      </c>
      <c r="N41" s="297">
        <v>2.1609670272619672</v>
      </c>
      <c r="O41" s="297">
        <v>0.34516483076513538</v>
      </c>
      <c r="P41" s="297">
        <v>0.35696344019764442</v>
      </c>
      <c r="Q41" s="297">
        <v>0.70235557022941808</v>
      </c>
      <c r="R41" s="297">
        <v>0.65508196659371198</v>
      </c>
      <c r="S41" s="297">
        <v>0.63986686173616447</v>
      </c>
      <c r="T41" s="297">
        <v>0.32837591080252482</v>
      </c>
      <c r="U41" s="297">
        <v>0</v>
      </c>
      <c r="V41" s="297">
        <v>0.31881952184482187</v>
      </c>
      <c r="W41" s="297">
        <v>0.69453358117538011</v>
      </c>
      <c r="DA41" s="122" t="s">
        <v>1019</v>
      </c>
    </row>
    <row r="42" spans="1:105" ht="12" customHeight="1" x14ac:dyDescent="0.25">
      <c r="A42" s="59" t="s">
        <v>162</v>
      </c>
      <c r="B42" s="297">
        <v>35.509146003114623</v>
      </c>
      <c r="C42" s="297">
        <v>41.643781091730823</v>
      </c>
      <c r="D42" s="297">
        <v>53.29113274956989</v>
      </c>
      <c r="E42" s="297">
        <v>51.518238225990771</v>
      </c>
      <c r="F42" s="297">
        <v>55.727042937463743</v>
      </c>
      <c r="G42" s="297">
        <v>68.403452317884003</v>
      </c>
      <c r="H42" s="297">
        <v>67.178055513729674</v>
      </c>
      <c r="I42" s="297">
        <v>67.357767300440585</v>
      </c>
      <c r="J42" s="297">
        <v>44.177198263327803</v>
      </c>
      <c r="K42" s="297">
        <v>37.152730616192407</v>
      </c>
      <c r="L42" s="297">
        <v>53.610722548284407</v>
      </c>
      <c r="M42" s="297">
        <v>54.209962133359546</v>
      </c>
      <c r="N42" s="297">
        <v>66.471209054726515</v>
      </c>
      <c r="O42" s="297">
        <v>65.74409277921076</v>
      </c>
      <c r="P42" s="297">
        <v>55.552335999539672</v>
      </c>
      <c r="Q42" s="297">
        <v>57.247247171740497</v>
      </c>
      <c r="R42" s="297">
        <v>48.829456242238606</v>
      </c>
      <c r="S42" s="297">
        <v>63.069677841464802</v>
      </c>
      <c r="T42" s="297">
        <v>63.324612294134617</v>
      </c>
      <c r="U42" s="297">
        <v>72.569647006424091</v>
      </c>
      <c r="V42" s="297">
        <v>80.195307203285438</v>
      </c>
      <c r="W42" s="297">
        <v>85.406067853098662</v>
      </c>
      <c r="DA42" s="122" t="s">
        <v>1020</v>
      </c>
    </row>
    <row r="43" spans="1:105" ht="12" customHeight="1" x14ac:dyDescent="0.25">
      <c r="A43" s="60" t="s">
        <v>1021</v>
      </c>
      <c r="B43" s="264">
        <v>0.62012600708044963</v>
      </c>
      <c r="C43" s="264">
        <v>1.4719928597529379</v>
      </c>
      <c r="D43" s="264">
        <v>1.4925223107195451</v>
      </c>
      <c r="E43" s="264">
        <v>1.316850756205715</v>
      </c>
      <c r="F43" s="264">
        <v>0.88663406946107626</v>
      </c>
      <c r="G43" s="264">
        <v>1.007711614262957</v>
      </c>
      <c r="H43" s="264">
        <v>1.1541038522279721</v>
      </c>
      <c r="I43" s="264">
        <v>2.0193107052214638</v>
      </c>
      <c r="J43" s="264">
        <v>1.823762761903337</v>
      </c>
      <c r="K43" s="264">
        <v>0.96350702278403055</v>
      </c>
      <c r="L43" s="264">
        <v>4.2374750615073156</v>
      </c>
      <c r="M43" s="264">
        <v>4.914744547406495</v>
      </c>
      <c r="N43" s="264">
        <v>5.0996653281959059</v>
      </c>
      <c r="O43" s="264">
        <v>4.1093319813658011</v>
      </c>
      <c r="P43" s="264">
        <v>6.5643178327447993</v>
      </c>
      <c r="Q43" s="264">
        <v>5.8664664909847541</v>
      </c>
      <c r="R43" s="264">
        <v>4.5268864559511286</v>
      </c>
      <c r="S43" s="264">
        <v>3.2345842344494131</v>
      </c>
      <c r="T43" s="264">
        <v>3.1753229609949889</v>
      </c>
      <c r="U43" s="264">
        <v>3.2278938443543268</v>
      </c>
      <c r="V43" s="264">
        <v>2.146222519966813</v>
      </c>
      <c r="W43" s="264">
        <v>2.8185637720433201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32.161162554718821</v>
      </c>
      <c r="C44" s="263">
        <f t="shared" si="1"/>
        <v>25.51053832392989</v>
      </c>
      <c r="D44" s="263">
        <f t="shared" si="1"/>
        <v>33.240744165911131</v>
      </c>
      <c r="E44" s="263">
        <f t="shared" si="1"/>
        <v>38.928705682093394</v>
      </c>
      <c r="F44" s="263">
        <f t="shared" si="1"/>
        <v>51.445504662152572</v>
      </c>
      <c r="G44" s="263">
        <f t="shared" si="1"/>
        <v>52.508099434043743</v>
      </c>
      <c r="H44" s="263">
        <f t="shared" si="1"/>
        <v>47.433131541486063</v>
      </c>
      <c r="I44" s="263">
        <f t="shared" si="1"/>
        <v>34.680143415712756</v>
      </c>
      <c r="J44" s="263">
        <f t="shared" si="1"/>
        <v>30.380884719726371</v>
      </c>
      <c r="K44" s="263">
        <f t="shared" si="1"/>
        <v>34.707742306522896</v>
      </c>
      <c r="L44" s="263">
        <f t="shared" si="1"/>
        <v>25.459420170890841</v>
      </c>
      <c r="M44" s="263">
        <f t="shared" si="1"/>
        <v>24.482964872057373</v>
      </c>
      <c r="N44" s="263">
        <f t="shared" si="1"/>
        <v>25.023786678578546</v>
      </c>
      <c r="O44" s="263">
        <f t="shared" si="1"/>
        <v>23.613734207893881</v>
      </c>
      <c r="P44" s="263">
        <f t="shared" si="1"/>
        <v>22.132946781519706</v>
      </c>
      <c r="Q44" s="263">
        <f t="shared" si="1"/>
        <v>21.277620119280201</v>
      </c>
      <c r="R44" s="263">
        <f t="shared" si="1"/>
        <v>19.160476192651046</v>
      </c>
      <c r="S44" s="263">
        <f t="shared" si="1"/>
        <v>24.580610918207856</v>
      </c>
      <c r="T44" s="263">
        <f t="shared" si="1"/>
        <v>24.498762941350449</v>
      </c>
      <c r="U44" s="263">
        <f t="shared" si="1"/>
        <v>24.566146131532989</v>
      </c>
      <c r="V44" s="263">
        <f t="shared" si="1"/>
        <v>24.356441631814629</v>
      </c>
      <c r="W44" s="263">
        <f t="shared" si="1"/>
        <v>26.630851326141382</v>
      </c>
      <c r="DA44" s="70"/>
    </row>
    <row r="45" spans="1:105" ht="12" customHeight="1" x14ac:dyDescent="0.25">
      <c r="A45" s="60" t="s">
        <v>1024</v>
      </c>
      <c r="B45" s="264">
        <v>17.026153746766219</v>
      </c>
      <c r="C45" s="264">
        <v>12.129252443772071</v>
      </c>
      <c r="D45" s="264">
        <v>16.706328928759579</v>
      </c>
      <c r="E45" s="264">
        <v>19.761464933594851</v>
      </c>
      <c r="F45" s="264">
        <v>27.8322158424237</v>
      </c>
      <c r="G45" s="264">
        <v>29.267615951964029</v>
      </c>
      <c r="H45" s="264">
        <v>26.105565105610829</v>
      </c>
      <c r="I45" s="264">
        <v>17.588255937764899</v>
      </c>
      <c r="J45" s="264">
        <v>13.808003725803831</v>
      </c>
      <c r="K45" s="264">
        <v>17.155130184013171</v>
      </c>
      <c r="L45" s="264">
        <v>9.0952426883105471</v>
      </c>
      <c r="M45" s="264">
        <v>8.2451938909672666</v>
      </c>
      <c r="N45" s="264">
        <v>9.2384571649355713</v>
      </c>
      <c r="O45" s="264">
        <v>9.4937268597580715</v>
      </c>
      <c r="P45" s="264">
        <v>6.7264479693681434</v>
      </c>
      <c r="Q45" s="264">
        <v>6.9915092509010908</v>
      </c>
      <c r="R45" s="264">
        <v>6.6218513161409156</v>
      </c>
      <c r="S45" s="264">
        <v>10.762279539496561</v>
      </c>
      <c r="T45" s="264">
        <v>10.73980668223188</v>
      </c>
      <c r="U45" s="264">
        <v>11.241432523788569</v>
      </c>
      <c r="V45" s="264">
        <v>12.67138485525494</v>
      </c>
      <c r="W45" s="264">
        <v>13.11572176167676</v>
      </c>
      <c r="DA45" s="72" t="s">
        <v>1025</v>
      </c>
    </row>
    <row r="46" spans="1:105" ht="12" customHeight="1" x14ac:dyDescent="0.25">
      <c r="A46" s="60" t="s">
        <v>1026</v>
      </c>
      <c r="B46" s="264">
        <v>12.16158873809402</v>
      </c>
      <c r="C46" s="264">
        <v>9.0939295154595499</v>
      </c>
      <c r="D46" s="264">
        <v>11.85548135643117</v>
      </c>
      <c r="E46" s="264">
        <v>14.116039283226259</v>
      </c>
      <c r="F46" s="264">
        <v>19.18509929203773</v>
      </c>
      <c r="G46" s="264">
        <v>18.9288127231945</v>
      </c>
      <c r="H46" s="264">
        <v>16.842689190981481</v>
      </c>
      <c r="I46" s="264">
        <v>11.81912459926032</v>
      </c>
      <c r="J46" s="264">
        <v>10.87253692474059</v>
      </c>
      <c r="K46" s="264">
        <v>13.1036555761322</v>
      </c>
      <c r="L46" s="264">
        <v>9.1751559141131089</v>
      </c>
      <c r="M46" s="264">
        <v>8.7625726737657423</v>
      </c>
      <c r="N46" s="264">
        <v>8.6975932801623532</v>
      </c>
      <c r="O46" s="264">
        <v>8.1859570391334735</v>
      </c>
      <c r="P46" s="264">
        <v>7.4582205693213712</v>
      </c>
      <c r="Q46" s="264">
        <v>7.1214947919456577</v>
      </c>
      <c r="R46" s="264">
        <v>6.3996318703930104</v>
      </c>
      <c r="S46" s="264">
        <v>8.2988010883081884</v>
      </c>
      <c r="T46" s="264">
        <v>8.3736323669899768</v>
      </c>
      <c r="U46" s="264">
        <v>8.3245307017907102</v>
      </c>
      <c r="V46" s="264">
        <v>8.2938843396766995</v>
      </c>
      <c r="W46" s="264">
        <v>9.1866902473369816</v>
      </c>
      <c r="DA46" s="72" t="s">
        <v>1027</v>
      </c>
    </row>
    <row r="47" spans="1:105" ht="12" customHeight="1" x14ac:dyDescent="0.25">
      <c r="A47" s="64" t="s">
        <v>30</v>
      </c>
      <c r="B47" s="231">
        <v>7.1459715570051774</v>
      </c>
      <c r="C47" s="231">
        <v>4.4338308972929719</v>
      </c>
      <c r="D47" s="231">
        <v>6.0755800318519846</v>
      </c>
      <c r="E47" s="231">
        <v>8.5358970823270468</v>
      </c>
      <c r="F47" s="231">
        <v>11.150732551775221</v>
      </c>
      <c r="G47" s="231">
        <v>10.579489734655841</v>
      </c>
      <c r="H47" s="231">
        <v>10.104186282425211</v>
      </c>
      <c r="I47" s="231">
        <v>5.5476852817280342</v>
      </c>
      <c r="J47" s="231">
        <v>5.5153096899805192</v>
      </c>
      <c r="K47" s="231">
        <v>8.1294192691436482</v>
      </c>
      <c r="L47" s="231">
        <v>2.1314482599176841</v>
      </c>
      <c r="M47" s="231">
        <v>1.9103066957533059</v>
      </c>
      <c r="N47" s="231">
        <v>1.795302113672691</v>
      </c>
      <c r="O47" s="231">
        <v>1.793462286774232</v>
      </c>
      <c r="P47" s="231">
        <v>1.523565836361966</v>
      </c>
      <c r="Q47" s="231">
        <v>1.4804953186110821</v>
      </c>
      <c r="R47" s="231">
        <v>1.6003579883021961</v>
      </c>
      <c r="S47" s="231">
        <v>2.534634882696237</v>
      </c>
      <c r="T47" s="231">
        <v>2.3838361246075319</v>
      </c>
      <c r="U47" s="231">
        <v>2.0437533361244529</v>
      </c>
      <c r="V47" s="231">
        <v>1.835344634178963</v>
      </c>
      <c r="W47" s="231">
        <v>1.902000068833344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2.432027320640635E-2</v>
      </c>
      <c r="Q49" s="231">
        <v>1.6672872675226949E-2</v>
      </c>
      <c r="R49" s="231">
        <v>2.5420892157724931E-2</v>
      </c>
      <c r="S49" s="231">
        <v>6.4844180352023134E-2</v>
      </c>
      <c r="T49" s="231">
        <v>5.4141869930843273E-2</v>
      </c>
      <c r="U49" s="231">
        <v>5.303738096310983E-2</v>
      </c>
      <c r="V49" s="231">
        <v>3.3616194848765067E-2</v>
      </c>
      <c r="W49" s="231">
        <v>4.334896516678375E-2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1031</v>
      </c>
    </row>
    <row r="51" spans="1:105" ht="12" customHeight="1" x14ac:dyDescent="0.25">
      <c r="A51" s="64" t="s">
        <v>70</v>
      </c>
      <c r="B51" s="231">
        <v>0.35931757462263769</v>
      </c>
      <c r="C51" s="231">
        <v>0.13962932320478369</v>
      </c>
      <c r="D51" s="231">
        <v>0.14184469659589</v>
      </c>
      <c r="E51" s="231">
        <v>0.1356710638973081</v>
      </c>
      <c r="F51" s="231">
        <v>1.8971033500080861</v>
      </c>
      <c r="G51" s="231">
        <v>1.6881660203848561</v>
      </c>
      <c r="H51" s="231">
        <v>0.59235803919503394</v>
      </c>
      <c r="I51" s="231">
        <v>0.46298543552269411</v>
      </c>
      <c r="J51" s="231">
        <v>0.44709509608174219</v>
      </c>
      <c r="K51" s="231">
        <v>0.32465230618124702</v>
      </c>
      <c r="L51" s="231">
        <v>0.21729213723999519</v>
      </c>
      <c r="M51" s="231">
        <v>8.6921164556071129E-2</v>
      </c>
      <c r="N51" s="231">
        <v>4.4448968169850042E-2</v>
      </c>
      <c r="O51" s="231">
        <v>7.411367070870022E-3</v>
      </c>
      <c r="P51" s="231">
        <v>7.3107407567312406E-3</v>
      </c>
      <c r="Q51" s="231">
        <v>1.50359395876045E-2</v>
      </c>
      <c r="R51" s="231">
        <v>1.528317965778399E-2</v>
      </c>
      <c r="S51" s="231">
        <v>1.6707653124388499E-2</v>
      </c>
      <c r="T51" s="231">
        <v>8.1375972175508487E-3</v>
      </c>
      <c r="U51" s="231">
        <v>0</v>
      </c>
      <c r="V51" s="231">
        <v>7.5794790325168816E-3</v>
      </c>
      <c r="W51" s="231">
        <v>1.5637066914666421E-2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1.533677016239726</v>
      </c>
      <c r="M52" s="231">
        <v>1.396383536629926</v>
      </c>
      <c r="N52" s="231">
        <v>1.2720071788227081</v>
      </c>
      <c r="O52" s="231">
        <v>0.93699622810316541</v>
      </c>
      <c r="P52" s="231">
        <v>0.90936422748900581</v>
      </c>
      <c r="Q52" s="231">
        <v>0.61750279424413534</v>
      </c>
      <c r="R52" s="231">
        <v>0.13769866921901139</v>
      </c>
      <c r="S52" s="231">
        <v>0.47505598317863162</v>
      </c>
      <c r="T52" s="231">
        <v>0.64526998795004775</v>
      </c>
      <c r="U52" s="231">
        <v>1.0068062666601481</v>
      </c>
      <c r="V52" s="231">
        <v>1.3813139749378971</v>
      </c>
      <c r="W52" s="231">
        <v>1.675891261788818</v>
      </c>
      <c r="DA52" s="73" t="s">
        <v>1033</v>
      </c>
    </row>
    <row r="53" spans="1:105" ht="12" customHeight="1" x14ac:dyDescent="0.25">
      <c r="A53" s="64" t="s">
        <v>162</v>
      </c>
      <c r="B53" s="231">
        <v>1.168069021662145</v>
      </c>
      <c r="C53" s="231">
        <v>1.274587634041058</v>
      </c>
      <c r="D53" s="231">
        <v>1.672068287944668</v>
      </c>
      <c r="E53" s="231">
        <v>1.747305683590026</v>
      </c>
      <c r="F53" s="231">
        <v>1.971893523159499</v>
      </c>
      <c r="G53" s="231">
        <v>2.4036094831801691</v>
      </c>
      <c r="H53" s="231">
        <v>2.364369615314021</v>
      </c>
      <c r="I53" s="231">
        <v>2.1881565612299201</v>
      </c>
      <c r="J53" s="231">
        <v>1.408664160053217</v>
      </c>
      <c r="K53" s="231">
        <v>1.262317342698116</v>
      </c>
      <c r="L53" s="231">
        <v>1.11495322296796</v>
      </c>
      <c r="M53" s="231">
        <v>1.07143895555876</v>
      </c>
      <c r="N53" s="231">
        <v>1.3672474490406989</v>
      </c>
      <c r="O53" s="231">
        <v>1.4116548411029</v>
      </c>
      <c r="P53" s="231">
        <v>1.137731994902885</v>
      </c>
      <c r="Q53" s="231">
        <v>1.225541857309953</v>
      </c>
      <c r="R53" s="231">
        <v>1.1391999633610399</v>
      </c>
      <c r="S53" s="231">
        <v>1.646821179616917</v>
      </c>
      <c r="T53" s="231">
        <v>1.569269157252914</v>
      </c>
      <c r="U53" s="231">
        <v>1.751529907835857</v>
      </c>
      <c r="V53" s="231">
        <v>1.9065289538618779</v>
      </c>
      <c r="W53" s="231">
        <v>1.9228737589294631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4.4556623969855998E-2</v>
      </c>
      <c r="E54" s="231">
        <v>4.1430768469989013E-2</v>
      </c>
      <c r="F54" s="231">
        <v>1.683588193768288E-2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0.53919919795711324</v>
      </c>
      <c r="M54" s="231">
        <v>0.63349817636443939</v>
      </c>
      <c r="N54" s="231">
        <v>0.56253275317622409</v>
      </c>
      <c r="O54" s="231">
        <v>0.53795438649965355</v>
      </c>
      <c r="P54" s="231">
        <v>0.49488272790812371</v>
      </c>
      <c r="Q54" s="231">
        <v>0.51388974361377604</v>
      </c>
      <c r="R54" s="231">
        <v>0.49660136788581172</v>
      </c>
      <c r="S54" s="231">
        <v>0.51521352003738885</v>
      </c>
      <c r="T54" s="231">
        <v>0.57262049421691841</v>
      </c>
      <c r="U54" s="231">
        <v>0.47300748336537018</v>
      </c>
      <c r="V54" s="231">
        <v>0.40518258296259729</v>
      </c>
      <c r="W54" s="231">
        <v>0.54675370518327204</v>
      </c>
      <c r="DA54" s="73" t="s">
        <v>1035</v>
      </c>
    </row>
    <row r="55" spans="1:105" ht="12" customHeight="1" x14ac:dyDescent="0.25">
      <c r="A55" s="64" t="s">
        <v>73</v>
      </c>
      <c r="B55" s="231">
        <v>8.1834770496636539E-2</v>
      </c>
      <c r="C55" s="231">
        <v>0.20981536645942489</v>
      </c>
      <c r="D55" s="231">
        <v>0.12286772601840321</v>
      </c>
      <c r="E55" s="231">
        <v>0.14607054820532619</v>
      </c>
      <c r="F55" s="231">
        <v>9.1134787375079657E-2</v>
      </c>
      <c r="G55" s="231">
        <v>7.8287319162647362E-2</v>
      </c>
      <c r="H55" s="231">
        <v>7.0777723010549035E-2</v>
      </c>
      <c r="I55" s="231">
        <v>0.1201688550206067</v>
      </c>
      <c r="J55" s="231">
        <v>0.1114373500066924</v>
      </c>
      <c r="K55" s="231">
        <v>8.257620214095468E-2</v>
      </c>
      <c r="L55" s="231">
        <v>4.6217616206266472E-2</v>
      </c>
      <c r="M55" s="231">
        <v>6.8279559664953804E-2</v>
      </c>
      <c r="N55" s="231">
        <v>6.869973819976273E-2</v>
      </c>
      <c r="O55" s="231">
        <v>8.4191620252092272E-2</v>
      </c>
      <c r="P55" s="231">
        <v>5.4365448429327778E-2</v>
      </c>
      <c r="Q55" s="231">
        <v>5.5404632270839152E-2</v>
      </c>
      <c r="R55" s="231">
        <v>6.397616395993945E-2</v>
      </c>
      <c r="S55" s="231">
        <v>5.8485520439571739E-2</v>
      </c>
      <c r="T55" s="231">
        <v>5.6525661404068568E-2</v>
      </c>
      <c r="U55" s="231">
        <v>5.2021785554291322E-2</v>
      </c>
      <c r="V55" s="231">
        <v>4.8801329853810069E-2</v>
      </c>
      <c r="W55" s="231">
        <v>6.0142350940675833E-2</v>
      </c>
      <c r="DA55" s="73" t="s">
        <v>1036</v>
      </c>
    </row>
    <row r="56" spans="1:105" ht="12" customHeight="1" x14ac:dyDescent="0.25">
      <c r="A56" s="64" t="s">
        <v>79</v>
      </c>
      <c r="B56" s="231">
        <v>3.4063958143074222</v>
      </c>
      <c r="C56" s="231">
        <v>3.0360662944613099</v>
      </c>
      <c r="D56" s="231">
        <v>3.7985639900503658</v>
      </c>
      <c r="E56" s="231">
        <v>3.5096641367365682</v>
      </c>
      <c r="F56" s="231">
        <v>4.0573991977821633</v>
      </c>
      <c r="G56" s="231">
        <v>4.1792601658109856</v>
      </c>
      <c r="H56" s="231">
        <v>3.7109975310366599</v>
      </c>
      <c r="I56" s="231">
        <v>3.5001284657590621</v>
      </c>
      <c r="J56" s="231">
        <v>3.3900306286184181</v>
      </c>
      <c r="K56" s="231">
        <v>3.3046904559682369</v>
      </c>
      <c r="L56" s="231">
        <v>3.592368463584362</v>
      </c>
      <c r="M56" s="231">
        <v>3.5957445852382879</v>
      </c>
      <c r="N56" s="231">
        <v>3.587355079080417</v>
      </c>
      <c r="O56" s="231">
        <v>3.4142863093305622</v>
      </c>
      <c r="P56" s="231">
        <v>3.3066793202669249</v>
      </c>
      <c r="Q56" s="231">
        <v>3.196951633633041</v>
      </c>
      <c r="R56" s="231">
        <v>2.9210936458495018</v>
      </c>
      <c r="S56" s="231">
        <v>2.987038168863029</v>
      </c>
      <c r="T56" s="231">
        <v>3.0838314744101019</v>
      </c>
      <c r="U56" s="231">
        <v>2.94437454128748</v>
      </c>
      <c r="V56" s="231">
        <v>2.6755171900002721</v>
      </c>
      <c r="W56" s="231">
        <v>3.0200430695799581</v>
      </c>
      <c r="DA56" s="73" t="s">
        <v>1037</v>
      </c>
    </row>
    <row r="57" spans="1:105" ht="12" customHeight="1" x14ac:dyDescent="0.25">
      <c r="A57" s="60" t="s">
        <v>1038</v>
      </c>
      <c r="B57" s="264">
        <v>2.973420069858586</v>
      </c>
      <c r="C57" s="264">
        <v>4.2873563646982689</v>
      </c>
      <c r="D57" s="264">
        <v>4.6789338807203844</v>
      </c>
      <c r="E57" s="264">
        <v>5.0512014652722854</v>
      </c>
      <c r="F57" s="264">
        <v>4.4281895276911474</v>
      </c>
      <c r="G57" s="264">
        <v>4.3116707588852128</v>
      </c>
      <c r="H57" s="264">
        <v>4.4848772448937551</v>
      </c>
      <c r="I57" s="264">
        <v>5.272762878687538</v>
      </c>
      <c r="J57" s="264">
        <v>5.7003440691819476</v>
      </c>
      <c r="K57" s="264">
        <v>4.4489565463775254</v>
      </c>
      <c r="L57" s="264">
        <v>7.1890215684671874</v>
      </c>
      <c r="M57" s="264">
        <v>7.4751983073243631</v>
      </c>
      <c r="N57" s="264">
        <v>7.0877362334806193</v>
      </c>
      <c r="O57" s="264">
        <v>5.9340503090023349</v>
      </c>
      <c r="P57" s="264">
        <v>7.9482782428301899</v>
      </c>
      <c r="Q57" s="264">
        <v>7.1646160764334512</v>
      </c>
      <c r="R57" s="264">
        <v>6.1389930061171194</v>
      </c>
      <c r="S57" s="264">
        <v>5.5195302904031083</v>
      </c>
      <c r="T57" s="264">
        <v>5.3853238921285946</v>
      </c>
      <c r="U57" s="264">
        <v>5.0001829059537082</v>
      </c>
      <c r="V57" s="264">
        <v>3.391172436882989</v>
      </c>
      <c r="W57" s="264">
        <v>4.3284393171276383</v>
      </c>
      <c r="DA57" s="72" t="s">
        <v>1039</v>
      </c>
    </row>
    <row r="58" spans="1:105" ht="12" customHeight="1" x14ac:dyDescent="0.25">
      <c r="A58" s="132" t="s">
        <v>1040</v>
      </c>
      <c r="B58" s="318">
        <v>48.656761807296107</v>
      </c>
      <c r="C58" s="318">
        <v>42.311988628766557</v>
      </c>
      <c r="D58" s="318">
        <v>49.463896342216437</v>
      </c>
      <c r="E58" s="318">
        <v>58.507877834516101</v>
      </c>
      <c r="F58" s="318">
        <v>77.134128539144825</v>
      </c>
      <c r="G58" s="318">
        <v>76.72795171821538</v>
      </c>
      <c r="H58" s="318">
        <v>69.20143011101834</v>
      </c>
      <c r="I58" s="318">
        <v>50.649911564343697</v>
      </c>
      <c r="J58" s="318">
        <v>46.215367479034157</v>
      </c>
      <c r="K58" s="318">
        <v>53.522605970863573</v>
      </c>
      <c r="L58" s="318">
        <v>39.601167590358187</v>
      </c>
      <c r="M58" s="318">
        <v>39.717101158702519</v>
      </c>
      <c r="N58" s="318">
        <v>38.875947380879829</v>
      </c>
      <c r="O58" s="318">
        <v>38.626901026158997</v>
      </c>
      <c r="P58" s="318">
        <v>39.555707645924642</v>
      </c>
      <c r="Q58" s="318">
        <v>40.284129643516181</v>
      </c>
      <c r="R58" s="318">
        <v>39.255208976356677</v>
      </c>
      <c r="S58" s="318">
        <v>40.59333954897324</v>
      </c>
      <c r="T58" s="318">
        <v>36.288494987452111</v>
      </c>
      <c r="U58" s="318">
        <v>36.017199436944153</v>
      </c>
      <c r="V58" s="318">
        <v>34.85281604134957</v>
      </c>
      <c r="W58" s="318">
        <v>38.656205136168637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572.66394792355129</v>
      </c>
      <c r="C61" s="225">
        <v>469.53412220622351</v>
      </c>
      <c r="D61" s="225">
        <v>247.21338253277909</v>
      </c>
      <c r="E61" s="225">
        <v>320.15871279242509</v>
      </c>
      <c r="F61" s="225">
        <v>278.80968740138343</v>
      </c>
      <c r="G61" s="225">
        <v>280.83462055861838</v>
      </c>
      <c r="H61" s="225">
        <v>321.68566397661561</v>
      </c>
      <c r="I61" s="225">
        <v>366.01979198194351</v>
      </c>
      <c r="J61" s="225">
        <v>365.96673973019779</v>
      </c>
      <c r="K61" s="225">
        <v>394.63864363676248</v>
      </c>
      <c r="L61" s="225">
        <v>284.83738184103908</v>
      </c>
      <c r="M61" s="225">
        <v>279.28777303174388</v>
      </c>
      <c r="N61" s="225">
        <v>280.06632498201742</v>
      </c>
      <c r="O61" s="225">
        <v>281.40634776137279</v>
      </c>
      <c r="P61" s="225">
        <v>250.18806412214951</v>
      </c>
      <c r="Q61" s="225">
        <v>248.68212396496801</v>
      </c>
      <c r="R61" s="225">
        <v>239.85119627323431</v>
      </c>
      <c r="S61" s="225">
        <v>274.17161531954292</v>
      </c>
      <c r="T61" s="225">
        <v>271.92553221240712</v>
      </c>
      <c r="U61" s="225">
        <v>276.55224382748162</v>
      </c>
      <c r="V61" s="225">
        <v>312.00074364834342</v>
      </c>
      <c r="W61" s="225">
        <v>286.06589567960191</v>
      </c>
      <c r="DA61" s="89" t="s">
        <v>1042</v>
      </c>
    </row>
    <row r="62" spans="1:105" ht="12" customHeight="1" x14ac:dyDescent="0.25">
      <c r="A62" s="55" t="s">
        <v>92</v>
      </c>
      <c r="B62" s="261">
        <v>2.557479426911252</v>
      </c>
      <c r="C62" s="261">
        <v>2.8254118812295581</v>
      </c>
      <c r="D62" s="261">
        <v>1.401588784457225</v>
      </c>
      <c r="E62" s="261">
        <v>1.701253169806104</v>
      </c>
      <c r="F62" s="261">
        <v>1.221759834744667</v>
      </c>
      <c r="G62" s="261">
        <v>1.280636916154074</v>
      </c>
      <c r="H62" s="261">
        <v>1.5801100818319651</v>
      </c>
      <c r="I62" s="261">
        <v>2.2702341453366608</v>
      </c>
      <c r="J62" s="261">
        <v>2.247598991392703</v>
      </c>
      <c r="K62" s="261">
        <v>1.9655588887750901</v>
      </c>
      <c r="L62" s="261">
        <v>2.063829260527823</v>
      </c>
      <c r="M62" s="261">
        <v>2.0946241613284369</v>
      </c>
      <c r="N62" s="261">
        <v>2.144292178184076</v>
      </c>
      <c r="O62" s="261">
        <v>2.0926172135913621</v>
      </c>
      <c r="P62" s="261">
        <v>2.086422573180863</v>
      </c>
      <c r="Q62" s="261">
        <v>2.055844306226696</v>
      </c>
      <c r="R62" s="261">
        <v>1.9434191797159179</v>
      </c>
      <c r="S62" s="261">
        <v>1.991093302535883</v>
      </c>
      <c r="T62" s="261">
        <v>1.9476521219420679</v>
      </c>
      <c r="U62" s="261">
        <v>1.9817620911931499</v>
      </c>
      <c r="V62" s="261">
        <v>2.0155637651158749</v>
      </c>
      <c r="W62" s="261">
        <v>1.906913875609946</v>
      </c>
      <c r="DA62" s="67" t="s">
        <v>1043</v>
      </c>
    </row>
    <row r="63" spans="1:105" ht="12" customHeight="1" x14ac:dyDescent="0.25">
      <c r="A63" s="202" t="s">
        <v>93</v>
      </c>
      <c r="B63" s="226">
        <v>20.29633767195482</v>
      </c>
      <c r="C63" s="226">
        <v>22.422668585469779</v>
      </c>
      <c r="D63" s="226">
        <v>11.12310775493706</v>
      </c>
      <c r="E63" s="226">
        <v>13.501265518123891</v>
      </c>
      <c r="F63" s="226">
        <v>9.6959724872382935</v>
      </c>
      <c r="G63" s="226">
        <v>10.16322517081813</v>
      </c>
      <c r="H63" s="226">
        <v>12.539865401167351</v>
      </c>
      <c r="I63" s="226">
        <v>18.016738794964141</v>
      </c>
      <c r="J63" s="226">
        <v>17.83710461184263</v>
      </c>
      <c r="K63" s="226">
        <v>15.59881440331753</v>
      </c>
      <c r="L63" s="226">
        <v>16.37869502611138</v>
      </c>
      <c r="M63" s="226">
        <v>16.623085537584029</v>
      </c>
      <c r="N63" s="226">
        <v>17.017254433329899</v>
      </c>
      <c r="O63" s="226">
        <v>16.60715825835236</v>
      </c>
      <c r="P63" s="226">
        <v>16.557997153787909</v>
      </c>
      <c r="Q63" s="226">
        <v>16.315325863847359</v>
      </c>
      <c r="R63" s="226">
        <v>15.42311210585409</v>
      </c>
      <c r="S63" s="226">
        <v>15.801457317466159</v>
      </c>
      <c r="T63" s="226">
        <v>15.45670503483869</v>
      </c>
      <c r="U63" s="226">
        <v>15.72740416407316</v>
      </c>
      <c r="V63" s="226">
        <v>15.995656639770109</v>
      </c>
      <c r="W63" s="226">
        <v>15.13340342974284</v>
      </c>
      <c r="DA63" s="174" t="s">
        <v>1044</v>
      </c>
    </row>
    <row r="64" spans="1:105" ht="12" customHeight="1" x14ac:dyDescent="0.25">
      <c r="A64" s="202" t="s">
        <v>94</v>
      </c>
      <c r="B64" s="226">
        <v>22.719356146752752</v>
      </c>
      <c r="C64" s="226">
        <v>25.099532811666489</v>
      </c>
      <c r="D64" s="226">
        <v>12.45100720275822</v>
      </c>
      <c r="E64" s="226">
        <v>15.113074323846011</v>
      </c>
      <c r="F64" s="226">
        <v>10.853497595828401</v>
      </c>
      <c r="G64" s="226">
        <v>11.37653186439227</v>
      </c>
      <c r="H64" s="226">
        <v>14.036900286455669</v>
      </c>
      <c r="I64" s="226">
        <v>20.167614074110109</v>
      </c>
      <c r="J64" s="226">
        <v>19.966534793284591</v>
      </c>
      <c r="K64" s="226">
        <v>17.461032902786471</v>
      </c>
      <c r="L64" s="226">
        <v>18.334017276006069</v>
      </c>
      <c r="M64" s="226">
        <v>18.607583628654321</v>
      </c>
      <c r="N64" s="226">
        <v>19.04880921669708</v>
      </c>
      <c r="O64" s="226">
        <v>18.589754918117389</v>
      </c>
      <c r="P64" s="226">
        <v>18.534724859925621</v>
      </c>
      <c r="Q64" s="226">
        <v>18.26308297300681</v>
      </c>
      <c r="R64" s="226">
        <v>17.264354904203969</v>
      </c>
      <c r="S64" s="226">
        <v>17.68786774420321</v>
      </c>
      <c r="T64" s="226">
        <v>17.301958226042089</v>
      </c>
      <c r="U64" s="226">
        <v>17.6049739732718</v>
      </c>
      <c r="V64" s="226">
        <v>17.90525098043987</v>
      </c>
      <c r="W64" s="226">
        <v>16.940060211350549</v>
      </c>
      <c r="DA64" s="174" t="s">
        <v>1045</v>
      </c>
    </row>
    <row r="65" spans="1:105" ht="12" customHeight="1" x14ac:dyDescent="0.25">
      <c r="A65" s="202" t="s">
        <v>95</v>
      </c>
      <c r="B65" s="226">
        <v>36.576234093163499</v>
      </c>
      <c r="C65" s="226">
        <v>40.408116401651078</v>
      </c>
      <c r="D65" s="226">
        <v>20.045064270399269</v>
      </c>
      <c r="E65" s="226">
        <v>24.330766275494941</v>
      </c>
      <c r="F65" s="226">
        <v>17.473209462027231</v>
      </c>
      <c r="G65" s="226">
        <v>18.315250218911672</v>
      </c>
      <c r="H65" s="226">
        <v>22.598217462829741</v>
      </c>
      <c r="I65" s="226">
        <v>32.468146047380948</v>
      </c>
      <c r="J65" s="226">
        <v>32.144425480686522</v>
      </c>
      <c r="K65" s="226">
        <v>28.11078020149046</v>
      </c>
      <c r="L65" s="226">
        <v>29.51621090948689</v>
      </c>
      <c r="M65" s="226">
        <v>29.956629506292309</v>
      </c>
      <c r="N65" s="226">
        <v>30.66696523464228</v>
      </c>
      <c r="O65" s="226">
        <v>29.927926796322641</v>
      </c>
      <c r="P65" s="226">
        <v>29.83933307572681</v>
      </c>
      <c r="Q65" s="226">
        <v>29.402012705322239</v>
      </c>
      <c r="R65" s="226">
        <v>27.79414532545518</v>
      </c>
      <c r="S65" s="226">
        <v>28.47596503360246</v>
      </c>
      <c r="T65" s="226">
        <v>27.854683480381219</v>
      </c>
      <c r="U65" s="226">
        <v>28.342513101652109</v>
      </c>
      <c r="V65" s="226">
        <v>28.82593358399458</v>
      </c>
      <c r="W65" s="226">
        <v>27.27205840871515</v>
      </c>
      <c r="DA65" s="174" t="s">
        <v>1046</v>
      </c>
    </row>
    <row r="66" spans="1:105" ht="12" customHeight="1" x14ac:dyDescent="0.25">
      <c r="A66" s="56" t="s">
        <v>96</v>
      </c>
      <c r="B66" s="262">
        <v>14.13718921862942</v>
      </c>
      <c r="C66" s="262">
        <v>11.93488331870358</v>
      </c>
      <c r="D66" s="262">
        <v>6.364902469568813</v>
      </c>
      <c r="E66" s="262">
        <v>8.1159821136772266</v>
      </c>
      <c r="F66" s="262">
        <v>7.0239085830081134</v>
      </c>
      <c r="G66" s="262">
        <v>7.3941895999138287</v>
      </c>
      <c r="H66" s="262">
        <v>8.5419206806580767</v>
      </c>
      <c r="I66" s="262">
        <v>9.7954901788865669</v>
      </c>
      <c r="J66" s="262">
        <v>9.1788805101054081</v>
      </c>
      <c r="K66" s="262">
        <v>9.5743922634786784</v>
      </c>
      <c r="L66" s="262">
        <v>7.0396526940967377</v>
      </c>
      <c r="M66" s="262">
        <v>6.9530884602415792</v>
      </c>
      <c r="N66" s="262">
        <v>7.2138925462539456</v>
      </c>
      <c r="O66" s="262">
        <v>7.3584644698781982</v>
      </c>
      <c r="P66" s="262">
        <v>6.5649826975145267</v>
      </c>
      <c r="Q66" s="262">
        <v>6.6127848151879274</v>
      </c>
      <c r="R66" s="262">
        <v>6.433149493050899</v>
      </c>
      <c r="S66" s="262">
        <v>7.4764366455202724</v>
      </c>
      <c r="T66" s="262">
        <v>7.4082308969167592</v>
      </c>
      <c r="U66" s="262">
        <v>7.7003986909194264</v>
      </c>
      <c r="V66" s="262">
        <v>8.9934727533061576</v>
      </c>
      <c r="W66" s="262">
        <v>8.1165984937583104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0</v>
      </c>
      <c r="T67" s="228">
        <v>0</v>
      </c>
      <c r="U67" s="228">
        <v>0</v>
      </c>
      <c r="V67" s="228">
        <v>0</v>
      </c>
      <c r="W67" s="228">
        <v>0</v>
      </c>
      <c r="DA67" s="69" t="s">
        <v>1048</v>
      </c>
    </row>
    <row r="68" spans="1:105" ht="12" customHeight="1" x14ac:dyDescent="0.25">
      <c r="A68" s="37" t="s">
        <v>162</v>
      </c>
      <c r="B68" s="228">
        <v>12.02749538890048</v>
      </c>
      <c r="C68" s="228">
        <v>8.8077375284935862</v>
      </c>
      <c r="D68" s="228">
        <v>4.9599150939838461</v>
      </c>
      <c r="E68" s="228">
        <v>6.4388916874437916</v>
      </c>
      <c r="F68" s="228">
        <v>6.0278059407416533</v>
      </c>
      <c r="G68" s="228">
        <v>6.403507426831089</v>
      </c>
      <c r="H68" s="228">
        <v>7.2262473426988603</v>
      </c>
      <c r="I68" s="228">
        <v>7.521279743056124</v>
      </c>
      <c r="J68" s="228">
        <v>6.4688623512748604</v>
      </c>
      <c r="K68" s="228">
        <v>7.5300068101508977</v>
      </c>
      <c r="L68" s="228">
        <v>3.870716504482671</v>
      </c>
      <c r="M68" s="228">
        <v>3.5566804669786731</v>
      </c>
      <c r="N68" s="228">
        <v>3.956949495094535</v>
      </c>
      <c r="O68" s="228">
        <v>4.3434873011980502</v>
      </c>
      <c r="P68" s="228">
        <v>2.866779044997001</v>
      </c>
      <c r="Q68" s="228">
        <v>3.0830503820128108</v>
      </c>
      <c r="R68" s="228">
        <v>3.112626257452467</v>
      </c>
      <c r="S68" s="228">
        <v>4.5867621078023131</v>
      </c>
      <c r="T68" s="228">
        <v>4.5104341997443651</v>
      </c>
      <c r="U68" s="228">
        <v>4.7972505914405774</v>
      </c>
      <c r="V68" s="228">
        <v>6.2775051489918532</v>
      </c>
      <c r="W68" s="228">
        <v>5.3232048767539446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9.231405190999074E-3</v>
      </c>
      <c r="C70" s="228">
        <v>1.385338192409459E-2</v>
      </c>
      <c r="D70" s="228">
        <v>1.586623007783438E-2</v>
      </c>
      <c r="E70" s="228">
        <v>3.1253984672162838E-2</v>
      </c>
      <c r="F70" s="228">
        <v>3.7060527442797461E-2</v>
      </c>
      <c r="G70" s="228">
        <v>4.7324990458539017E-2</v>
      </c>
      <c r="H70" s="228">
        <v>7.4220331976269802E-2</v>
      </c>
      <c r="I70" s="228">
        <v>1.941469202626453E-2</v>
      </c>
      <c r="J70" s="228">
        <v>3.9484324201430943E-2</v>
      </c>
      <c r="K70" s="228">
        <v>9.1577591600951552E-2</v>
      </c>
      <c r="L70" s="228">
        <v>0.10946154009081389</v>
      </c>
      <c r="M70" s="228">
        <v>0.17187596187199561</v>
      </c>
      <c r="N70" s="228">
        <v>0.22117486933768291</v>
      </c>
      <c r="O70" s="228">
        <v>0.30008210770313398</v>
      </c>
      <c r="P70" s="228">
        <v>0.31068655372822312</v>
      </c>
      <c r="Q70" s="228">
        <v>0.37034902170957462</v>
      </c>
      <c r="R70" s="228">
        <v>0.43486635312207128</v>
      </c>
      <c r="S70" s="228">
        <v>0.53731300538850379</v>
      </c>
      <c r="T70" s="228">
        <v>0.63610337452224919</v>
      </c>
      <c r="U70" s="228">
        <v>0.76933371664666983</v>
      </c>
      <c r="V70" s="228">
        <v>1.035953724471971</v>
      </c>
      <c r="W70" s="228">
        <v>1.0366340805988199</v>
      </c>
      <c r="DA70" s="69" t="s">
        <v>1051</v>
      </c>
    </row>
    <row r="71" spans="1:105" ht="12" customHeight="1" x14ac:dyDescent="0.25">
      <c r="A71" s="37" t="s">
        <v>38</v>
      </c>
      <c r="B71" s="228">
        <v>2.100462424537938</v>
      </c>
      <c r="C71" s="228">
        <v>3.113292408285901</v>
      </c>
      <c r="D71" s="228">
        <v>1.3891211455071331</v>
      </c>
      <c r="E71" s="228">
        <v>1.6458364415612721</v>
      </c>
      <c r="F71" s="228">
        <v>0.95904211482366231</v>
      </c>
      <c r="G71" s="228">
        <v>0.94335718262420099</v>
      </c>
      <c r="H71" s="228">
        <v>1.2414530059829461</v>
      </c>
      <c r="I71" s="228">
        <v>2.2547957438041779</v>
      </c>
      <c r="J71" s="228">
        <v>2.6705338346291181</v>
      </c>
      <c r="K71" s="228">
        <v>1.9528078617268301</v>
      </c>
      <c r="L71" s="228">
        <v>3.0594746495232532</v>
      </c>
      <c r="M71" s="228">
        <v>3.2245320313909098</v>
      </c>
      <c r="N71" s="228">
        <v>3.0357681818217279</v>
      </c>
      <c r="O71" s="228">
        <v>2.7148950609770139</v>
      </c>
      <c r="P71" s="228">
        <v>3.3875170987893028</v>
      </c>
      <c r="Q71" s="228">
        <v>3.159385411465542</v>
      </c>
      <c r="R71" s="228">
        <v>2.8856568824763609</v>
      </c>
      <c r="S71" s="228">
        <v>2.3523615323294549</v>
      </c>
      <c r="T71" s="228">
        <v>2.261693322650145</v>
      </c>
      <c r="U71" s="228">
        <v>2.1338143828321789</v>
      </c>
      <c r="V71" s="228">
        <v>1.680013879842333</v>
      </c>
      <c r="W71" s="228">
        <v>1.7567595364055439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299.51831477219054</v>
      </c>
      <c r="C72" s="263">
        <f t="shared" si="2"/>
        <v>230.32443565798295</v>
      </c>
      <c r="D72" s="263">
        <f t="shared" si="2"/>
        <v>122.8465811571361</v>
      </c>
      <c r="E72" s="263">
        <f t="shared" si="2"/>
        <v>160.64172695745177</v>
      </c>
      <c r="F72" s="263">
        <f t="shared" si="2"/>
        <v>145.22124524854169</v>
      </c>
      <c r="G72" s="263">
        <f t="shared" si="2"/>
        <v>144.83594699461358</v>
      </c>
      <c r="H72" s="263">
        <f t="shared" si="2"/>
        <v>163.25258617540302</v>
      </c>
      <c r="I72" s="263">
        <f t="shared" si="2"/>
        <v>176.36477071128701</v>
      </c>
      <c r="J72" s="263">
        <f t="shared" si="2"/>
        <v>177.95873329909162</v>
      </c>
      <c r="K72" s="263">
        <f t="shared" si="2"/>
        <v>201.49993354045588</v>
      </c>
      <c r="L72" s="263">
        <f t="shared" si="2"/>
        <v>137.25231192151986</v>
      </c>
      <c r="M72" s="263">
        <f t="shared" si="2"/>
        <v>133.52136471754719</v>
      </c>
      <c r="N72" s="263">
        <f t="shared" si="2"/>
        <v>132.01575024823524</v>
      </c>
      <c r="O72" s="263">
        <f t="shared" si="2"/>
        <v>133.45014509051941</v>
      </c>
      <c r="P72" s="263">
        <f t="shared" si="2"/>
        <v>113.68226569587678</v>
      </c>
      <c r="Q72" s="263">
        <f t="shared" si="2"/>
        <v>112.84720235522553</v>
      </c>
      <c r="R72" s="263">
        <f t="shared" si="2"/>
        <v>108.80078665347934</v>
      </c>
      <c r="S72" s="263">
        <f t="shared" si="2"/>
        <v>128.22973281740897</v>
      </c>
      <c r="T72" s="263">
        <f t="shared" si="2"/>
        <v>128.52407923086156</v>
      </c>
      <c r="U72" s="263">
        <f t="shared" si="2"/>
        <v>130.87992072913613</v>
      </c>
      <c r="V72" s="263">
        <f t="shared" si="2"/>
        <v>152.73916935713297</v>
      </c>
      <c r="W72" s="263">
        <f t="shared" si="2"/>
        <v>139.64128157038928</v>
      </c>
      <c r="DA72" s="70"/>
    </row>
    <row r="73" spans="1:105" ht="12" customHeight="1" x14ac:dyDescent="0.25">
      <c r="A73" s="60" t="s">
        <v>1054</v>
      </c>
      <c r="B73" s="264">
        <v>299.40987167668612</v>
      </c>
      <c r="C73" s="264">
        <v>230.20463160120289</v>
      </c>
      <c r="D73" s="264">
        <v>122.7871505221087</v>
      </c>
      <c r="E73" s="264">
        <v>160.56958985322751</v>
      </c>
      <c r="F73" s="264">
        <v>145.16943978060769</v>
      </c>
      <c r="G73" s="264">
        <v>144.78164500103989</v>
      </c>
      <c r="H73" s="264">
        <v>163.18558582079271</v>
      </c>
      <c r="I73" s="264">
        <v>176.26850748599981</v>
      </c>
      <c r="J73" s="264">
        <v>177.86342985715009</v>
      </c>
      <c r="K73" s="264">
        <v>201.4165892569977</v>
      </c>
      <c r="L73" s="264">
        <v>137.1648007449883</v>
      </c>
      <c r="M73" s="264">
        <v>133.4325477653627</v>
      </c>
      <c r="N73" s="264">
        <v>131.92482725623719</v>
      </c>
      <c r="O73" s="264">
        <v>133.36141323760211</v>
      </c>
      <c r="P73" s="264">
        <v>113.59379651016791</v>
      </c>
      <c r="Q73" s="264">
        <v>112.760029759389</v>
      </c>
      <c r="R73" s="264">
        <v>108.71838114534761</v>
      </c>
      <c r="S73" s="264">
        <v>128.14530581522351</v>
      </c>
      <c r="T73" s="264">
        <v>128.44149423610199</v>
      </c>
      <c r="U73" s="264">
        <v>130.79588939208571</v>
      </c>
      <c r="V73" s="264">
        <v>152.653704750233</v>
      </c>
      <c r="W73" s="264">
        <v>139.56042397233571</v>
      </c>
      <c r="DA73" s="72" t="s">
        <v>1055</v>
      </c>
    </row>
    <row r="74" spans="1:105" ht="12" customHeight="1" x14ac:dyDescent="0.25">
      <c r="A74" s="64" t="s">
        <v>30</v>
      </c>
      <c r="B74" s="231">
        <v>175.92885871780319</v>
      </c>
      <c r="C74" s="231">
        <v>112.2384340628772</v>
      </c>
      <c r="D74" s="231">
        <v>62.9247465751737</v>
      </c>
      <c r="E74" s="231">
        <v>97.095613439335764</v>
      </c>
      <c r="F74" s="231">
        <v>84.375148287943091</v>
      </c>
      <c r="G74" s="231">
        <v>80.91980989268248</v>
      </c>
      <c r="H74" s="231">
        <v>97.897523313727532</v>
      </c>
      <c r="I74" s="231">
        <v>82.737278586050977</v>
      </c>
      <c r="J74" s="231">
        <v>90.224747450808565</v>
      </c>
      <c r="K74" s="231">
        <v>124.9574893294272</v>
      </c>
      <c r="L74" s="231">
        <v>31.864273327514489</v>
      </c>
      <c r="M74" s="231">
        <v>29.08929819101316</v>
      </c>
      <c r="N74" s="231">
        <v>27.231087220326572</v>
      </c>
      <c r="O74" s="231">
        <v>29.218167650910551</v>
      </c>
      <c r="P74" s="231">
        <v>23.204948952226079</v>
      </c>
      <c r="Q74" s="231">
        <v>23.441805556612909</v>
      </c>
      <c r="R74" s="231">
        <v>27.187240338959551</v>
      </c>
      <c r="S74" s="231">
        <v>39.138371761993511</v>
      </c>
      <c r="T74" s="231">
        <v>36.565191835458172</v>
      </c>
      <c r="U74" s="231">
        <v>32.1116642934523</v>
      </c>
      <c r="V74" s="231">
        <v>33.780572097030372</v>
      </c>
      <c r="W74" s="231">
        <v>28.894403626892679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0.37041438235871099</v>
      </c>
      <c r="Q76" s="231">
        <v>0.2639942419335044</v>
      </c>
      <c r="R76" s="231">
        <v>0.43185581587032662</v>
      </c>
      <c r="S76" s="231">
        <v>1.001286478989641</v>
      </c>
      <c r="T76" s="231">
        <v>0.83047145729350069</v>
      </c>
      <c r="U76" s="231">
        <v>0.83332882808691844</v>
      </c>
      <c r="V76" s="231">
        <v>0.61872537319102794</v>
      </c>
      <c r="W76" s="231">
        <v>0.65853966929951258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1059</v>
      </c>
    </row>
    <row r="78" spans="1:105" ht="12" customHeight="1" x14ac:dyDescent="0.25">
      <c r="A78" s="64" t="s">
        <v>70</v>
      </c>
      <c r="B78" s="231">
        <v>8.8461492347588333</v>
      </c>
      <c r="C78" s="231">
        <v>3.534590503966339</v>
      </c>
      <c r="D78" s="231">
        <v>1.469084686488453</v>
      </c>
      <c r="E78" s="231">
        <v>1.543254920721844</v>
      </c>
      <c r="F78" s="231">
        <v>14.354965086935261</v>
      </c>
      <c r="G78" s="231">
        <v>12.912349920747159</v>
      </c>
      <c r="H78" s="231">
        <v>5.7392434513045103</v>
      </c>
      <c r="I78" s="231">
        <v>6.9048896999062279</v>
      </c>
      <c r="J78" s="231">
        <v>7.3140121585108462</v>
      </c>
      <c r="K78" s="231">
        <v>4.9902380160656277</v>
      </c>
      <c r="L78" s="231">
        <v>3.2484279272171479</v>
      </c>
      <c r="M78" s="231">
        <v>1.3235967190517559</v>
      </c>
      <c r="N78" s="231">
        <v>0.67420058154478257</v>
      </c>
      <c r="O78" s="231">
        <v>0.120742190787075</v>
      </c>
      <c r="P78" s="231">
        <v>0.1113475781709528</v>
      </c>
      <c r="Q78" s="231">
        <v>0.23807543849869811</v>
      </c>
      <c r="R78" s="231">
        <v>0.25963408283447792</v>
      </c>
      <c r="S78" s="231">
        <v>0.25798995497021948</v>
      </c>
      <c r="T78" s="231">
        <v>0.1248209976633463</v>
      </c>
      <c r="U78" s="231">
        <v>0</v>
      </c>
      <c r="V78" s="231">
        <v>0.1395046647630869</v>
      </c>
      <c r="W78" s="231">
        <v>0.23755189622587239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22.92783951672223</v>
      </c>
      <c r="M79" s="231">
        <v>21.26350558072641</v>
      </c>
      <c r="N79" s="231">
        <v>19.293765749845111</v>
      </c>
      <c r="O79" s="231">
        <v>15.26506193237587</v>
      </c>
      <c r="P79" s="231">
        <v>13.850238679708459</v>
      </c>
      <c r="Q79" s="231">
        <v>9.7773902094578453</v>
      </c>
      <c r="R79" s="231">
        <v>2.339255867609817</v>
      </c>
      <c r="S79" s="231">
        <v>7.3355408324635194</v>
      </c>
      <c r="T79" s="231">
        <v>9.8976689930570583</v>
      </c>
      <c r="U79" s="231">
        <v>15.819044437545539</v>
      </c>
      <c r="V79" s="231">
        <v>25.423877047429389</v>
      </c>
      <c r="W79" s="231">
        <v>25.459451524947109</v>
      </c>
      <c r="DA79" s="73" t="s">
        <v>1061</v>
      </c>
    </row>
    <row r="80" spans="1:105" ht="12" customHeight="1" x14ac:dyDescent="0.25">
      <c r="A80" s="64" t="s">
        <v>162</v>
      </c>
      <c r="B80" s="231">
        <v>28.757048393677671</v>
      </c>
      <c r="C80" s="231">
        <v>32.265037488916953</v>
      </c>
      <c r="D80" s="231">
        <v>17.317601401627972</v>
      </c>
      <c r="E80" s="231">
        <v>19.87555796161968</v>
      </c>
      <c r="F80" s="231">
        <v>14.92088592853295</v>
      </c>
      <c r="G80" s="231">
        <v>18.384593899463269</v>
      </c>
      <c r="H80" s="231">
        <v>22.907923811744769</v>
      </c>
      <c r="I80" s="231">
        <v>32.633812086035057</v>
      </c>
      <c r="J80" s="231">
        <v>23.044284950072459</v>
      </c>
      <c r="K80" s="231">
        <v>19.403108716419609</v>
      </c>
      <c r="L80" s="231">
        <v>16.668091321820938</v>
      </c>
      <c r="M80" s="231">
        <v>16.315394455247912</v>
      </c>
      <c r="N80" s="231">
        <v>20.738367238052572</v>
      </c>
      <c r="O80" s="231">
        <v>22.99795658750655</v>
      </c>
      <c r="P80" s="231">
        <v>17.328435852878691</v>
      </c>
      <c r="Q80" s="231">
        <v>19.4049339835144</v>
      </c>
      <c r="R80" s="231">
        <v>19.352984409999461</v>
      </c>
      <c r="S80" s="231">
        <v>25.429263991193981</v>
      </c>
      <c r="T80" s="231">
        <v>24.070709888192319</v>
      </c>
      <c r="U80" s="231">
        <v>27.520219493328089</v>
      </c>
      <c r="V80" s="231">
        <v>35.0907603845301</v>
      </c>
      <c r="W80" s="231">
        <v>29.21150815107384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0.4614726918005651</v>
      </c>
      <c r="E81" s="231">
        <v>0.47127394356540159</v>
      </c>
      <c r="F81" s="231">
        <v>0.12739342715417781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8.060805858991662</v>
      </c>
      <c r="M81" s="231">
        <v>9.6466276314135797</v>
      </c>
      <c r="N81" s="231">
        <v>8.5324794915408599</v>
      </c>
      <c r="O81" s="231">
        <v>8.764076930527759</v>
      </c>
      <c r="P81" s="231">
        <v>7.5374021682369312</v>
      </c>
      <c r="Q81" s="231">
        <v>8.1368061728375842</v>
      </c>
      <c r="R81" s="231">
        <v>8.436375386041556</v>
      </c>
      <c r="S81" s="231">
        <v>7.9556303835676561</v>
      </c>
      <c r="T81" s="231">
        <v>8.7833127469715038</v>
      </c>
      <c r="U81" s="231">
        <v>7.4319426154050134</v>
      </c>
      <c r="V81" s="231">
        <v>7.4576181504744943</v>
      </c>
      <c r="W81" s="231">
        <v>8.3060576605314491</v>
      </c>
      <c r="DA81" s="73" t="s">
        <v>1063</v>
      </c>
    </row>
    <row r="82" spans="1:105" ht="12" customHeight="1" x14ac:dyDescent="0.25">
      <c r="A82" s="64" t="s">
        <v>73</v>
      </c>
      <c r="B82" s="231">
        <v>2.0147152366976862</v>
      </c>
      <c r="C82" s="231">
        <v>5.3112869478428673</v>
      </c>
      <c r="D82" s="231">
        <v>1.2725403140840821</v>
      </c>
      <c r="E82" s="231">
        <v>1.661548791723449</v>
      </c>
      <c r="F82" s="231">
        <v>0.68959695367622498</v>
      </c>
      <c r="G82" s="231">
        <v>0.59879967205764884</v>
      </c>
      <c r="H82" s="231">
        <v>0.68575178592755326</v>
      </c>
      <c r="I82" s="231">
        <v>1.792178815181412</v>
      </c>
      <c r="J82" s="231">
        <v>1.8229994916163439</v>
      </c>
      <c r="K82" s="231">
        <v>1.2692806898345541</v>
      </c>
      <c r="L82" s="231">
        <v>0.69093432059172433</v>
      </c>
      <c r="M82" s="231">
        <v>1.0397306756346161</v>
      </c>
      <c r="N82" s="231">
        <v>1.042035515183718</v>
      </c>
      <c r="O82" s="231">
        <v>1.37160669252316</v>
      </c>
      <c r="P82" s="231">
        <v>0.82802293505071367</v>
      </c>
      <c r="Q82" s="231">
        <v>0.87726357544115641</v>
      </c>
      <c r="R82" s="231">
        <v>1.0868414181434489</v>
      </c>
      <c r="S82" s="231">
        <v>0.90309971557822921</v>
      </c>
      <c r="T82" s="231">
        <v>0.86703596423021911</v>
      </c>
      <c r="U82" s="231">
        <v>0.81737168773660873</v>
      </c>
      <c r="V82" s="231">
        <v>0.89821650433247435</v>
      </c>
      <c r="W82" s="231">
        <v>0.91365788657202329</v>
      </c>
      <c r="DA82" s="73" t="s">
        <v>1064</v>
      </c>
    </row>
    <row r="83" spans="1:105" ht="12" customHeight="1" x14ac:dyDescent="0.25">
      <c r="A83" s="64" t="s">
        <v>79</v>
      </c>
      <c r="B83" s="231">
        <v>83.863100093748713</v>
      </c>
      <c r="C83" s="231">
        <v>76.855282597599526</v>
      </c>
      <c r="D83" s="231">
        <v>39.341704852933972</v>
      </c>
      <c r="E83" s="231">
        <v>39.922340796261423</v>
      </c>
      <c r="F83" s="231">
        <v>30.701450096366031</v>
      </c>
      <c r="G83" s="231">
        <v>31.966091616089361</v>
      </c>
      <c r="H83" s="231">
        <v>35.955143458088337</v>
      </c>
      <c r="I83" s="231">
        <v>52.200348298826121</v>
      </c>
      <c r="J83" s="231">
        <v>55.457385806141922</v>
      </c>
      <c r="K83" s="231">
        <v>50.796472505250719</v>
      </c>
      <c r="L83" s="231">
        <v>53.704428472130083</v>
      </c>
      <c r="M83" s="231">
        <v>54.75439451227524</v>
      </c>
      <c r="N83" s="231">
        <v>54.41289145974357</v>
      </c>
      <c r="O83" s="231">
        <v>55.62380125297112</v>
      </c>
      <c r="P83" s="231">
        <v>50.362985961537348</v>
      </c>
      <c r="Q83" s="231">
        <v>50.619760581092862</v>
      </c>
      <c r="R83" s="231">
        <v>49.624193825889002</v>
      </c>
      <c r="S83" s="231">
        <v>46.124122696466678</v>
      </c>
      <c r="T83" s="231">
        <v>47.302282353235917</v>
      </c>
      <c r="U83" s="231">
        <v>46.262318036531212</v>
      </c>
      <c r="V83" s="231">
        <v>49.24443052848207</v>
      </c>
      <c r="W83" s="231">
        <v>45.879253556793273</v>
      </c>
      <c r="DA83" s="73" t="s">
        <v>1065</v>
      </c>
    </row>
    <row r="84" spans="1:105" ht="12" customHeight="1" x14ac:dyDescent="0.25">
      <c r="A84" s="60" t="s">
        <v>1066</v>
      </c>
      <c r="B84" s="264">
        <v>0.10844309550442589</v>
      </c>
      <c r="C84" s="264">
        <v>0.1198040567800622</v>
      </c>
      <c r="D84" s="264">
        <v>5.9430635027392292E-2</v>
      </c>
      <c r="E84" s="264">
        <v>7.2137104224257148E-2</v>
      </c>
      <c r="F84" s="264">
        <v>5.1805467933988991E-2</v>
      </c>
      <c r="G84" s="264">
        <v>5.4301993573694113E-2</v>
      </c>
      <c r="H84" s="264">
        <v>6.7000354610303611E-2</v>
      </c>
      <c r="I84" s="264">
        <v>9.626322528720592E-2</v>
      </c>
      <c r="J84" s="264">
        <v>9.5303441941512829E-2</v>
      </c>
      <c r="K84" s="264">
        <v>8.3344283458201565E-2</v>
      </c>
      <c r="L84" s="264">
        <v>8.7511176531553728E-2</v>
      </c>
      <c r="M84" s="264">
        <v>8.8816952184499406E-2</v>
      </c>
      <c r="N84" s="264">
        <v>9.0922991998042144E-2</v>
      </c>
      <c r="O84" s="264">
        <v>8.8731852917293616E-2</v>
      </c>
      <c r="P84" s="264">
        <v>8.8469185708876352E-2</v>
      </c>
      <c r="Q84" s="264">
        <v>8.7172595836528699E-2</v>
      </c>
      <c r="R84" s="264">
        <v>8.240550813172956E-2</v>
      </c>
      <c r="S84" s="264">
        <v>8.4427002185466338E-2</v>
      </c>
      <c r="T84" s="264">
        <v>8.2584994759565128E-2</v>
      </c>
      <c r="U84" s="264">
        <v>8.4031337050425883E-2</v>
      </c>
      <c r="V84" s="264">
        <v>8.5464606899966253E-2</v>
      </c>
      <c r="W84" s="264">
        <v>8.0857598053577673E-2</v>
      </c>
      <c r="DA84" s="72" t="s">
        <v>1067</v>
      </c>
    </row>
    <row r="85" spans="1:105" ht="12" customHeight="1" x14ac:dyDescent="0.25">
      <c r="A85" s="57" t="s">
        <v>1012</v>
      </c>
      <c r="B85" s="263">
        <v>148.19459157252831</v>
      </c>
      <c r="C85" s="263">
        <v>111.01052087983381</v>
      </c>
      <c r="D85" s="263">
        <v>59.666602401572447</v>
      </c>
      <c r="E85" s="263">
        <v>79.927894592774251</v>
      </c>
      <c r="F85" s="263">
        <v>73.305968931916382</v>
      </c>
      <c r="G85" s="263">
        <v>72.911505389930596</v>
      </c>
      <c r="H85" s="263">
        <v>82.145139499324998</v>
      </c>
      <c r="I85" s="263">
        <v>86.41491713914003</v>
      </c>
      <c r="J85" s="263">
        <v>86.809484899879962</v>
      </c>
      <c r="K85" s="263">
        <v>100.45416411672591</v>
      </c>
      <c r="L85" s="263">
        <v>58.150394744562313</v>
      </c>
      <c r="M85" s="263">
        <v>55.552458509275148</v>
      </c>
      <c r="N85" s="263">
        <v>55.624689986679172</v>
      </c>
      <c r="O85" s="263">
        <v>57.040159955809131</v>
      </c>
      <c r="P85" s="263">
        <v>47.889630050419193</v>
      </c>
      <c r="Q85" s="263">
        <v>48.234735679569113</v>
      </c>
      <c r="R85" s="263">
        <v>47.861330562263369</v>
      </c>
      <c r="S85" s="263">
        <v>58.556497889932928</v>
      </c>
      <c r="T85" s="263">
        <v>57.716438647893398</v>
      </c>
      <c r="U85" s="263">
        <v>58.213632033195793</v>
      </c>
      <c r="V85" s="263">
        <v>67.607496388249729</v>
      </c>
      <c r="W85" s="263">
        <v>60.662547595626677</v>
      </c>
      <c r="DA85" s="70" t="s">
        <v>1068</v>
      </c>
    </row>
    <row r="86" spans="1:105" ht="12" customHeight="1" x14ac:dyDescent="0.25">
      <c r="A86" s="60" t="s">
        <v>1014</v>
      </c>
      <c r="B86" s="264">
        <v>147.84686884712869</v>
      </c>
      <c r="C86" s="264">
        <v>110.16183787727439</v>
      </c>
      <c r="D86" s="264">
        <v>59.314530076494947</v>
      </c>
      <c r="E86" s="264">
        <v>79.586729707430436</v>
      </c>
      <c r="F86" s="264">
        <v>73.153165576014885</v>
      </c>
      <c r="G86" s="264">
        <v>72.735954221750632</v>
      </c>
      <c r="H86" s="264">
        <v>81.890460826163761</v>
      </c>
      <c r="I86" s="264">
        <v>85.729002785254806</v>
      </c>
      <c r="J86" s="264">
        <v>86.129966152678293</v>
      </c>
      <c r="K86" s="264">
        <v>100.11684964031031</v>
      </c>
      <c r="L86" s="264">
        <v>56.707569585311177</v>
      </c>
      <c r="M86" s="264">
        <v>53.847913699419458</v>
      </c>
      <c r="N86" s="264">
        <v>53.862931215436532</v>
      </c>
      <c r="O86" s="264">
        <v>55.515372594324603</v>
      </c>
      <c r="P86" s="264">
        <v>45.612507942327127</v>
      </c>
      <c r="Q86" s="264">
        <v>46.119114322210052</v>
      </c>
      <c r="R86" s="264">
        <v>46.109770986747343</v>
      </c>
      <c r="S86" s="264">
        <v>57.418914768979043</v>
      </c>
      <c r="T86" s="264">
        <v>56.6071190367499</v>
      </c>
      <c r="U86" s="264">
        <v>57.058501916202196</v>
      </c>
      <c r="V86" s="264">
        <v>66.7077886642316</v>
      </c>
      <c r="W86" s="264">
        <v>59.687314570338032</v>
      </c>
      <c r="DA86" s="72" t="s">
        <v>1069</v>
      </c>
    </row>
    <row r="87" spans="1:105" ht="12" customHeight="1" x14ac:dyDescent="0.25">
      <c r="A87" s="59" t="s">
        <v>30</v>
      </c>
      <c r="B87" s="232">
        <v>121.8108950306755</v>
      </c>
      <c r="C87" s="232">
        <v>83.521710600187518</v>
      </c>
      <c r="D87" s="232">
        <v>45.677228407791318</v>
      </c>
      <c r="E87" s="232">
        <v>65.203221096469477</v>
      </c>
      <c r="F87" s="232">
        <v>54.309326191938233</v>
      </c>
      <c r="G87" s="232">
        <v>52.450096739081502</v>
      </c>
      <c r="H87" s="232">
        <v>63.352111110795953</v>
      </c>
      <c r="I87" s="232">
        <v>58.007994413697944</v>
      </c>
      <c r="J87" s="232">
        <v>64.445664583004799</v>
      </c>
      <c r="K87" s="232">
        <v>83.764848597425072</v>
      </c>
      <c r="L87" s="232">
        <v>34.896057149647142</v>
      </c>
      <c r="M87" s="232">
        <v>33.521407264035609</v>
      </c>
      <c r="N87" s="232">
        <v>30.152877629491069</v>
      </c>
      <c r="O87" s="232">
        <v>30.99263624920858</v>
      </c>
      <c r="P87" s="232">
        <v>25.80597661719316</v>
      </c>
      <c r="Q87" s="232">
        <v>24.939907919585881</v>
      </c>
      <c r="R87" s="232">
        <v>26.541433762093781</v>
      </c>
      <c r="S87" s="232">
        <v>34.139271579524298</v>
      </c>
      <c r="T87" s="232">
        <v>33.606267818562671</v>
      </c>
      <c r="U87" s="232">
        <v>30.302439690253799</v>
      </c>
      <c r="V87" s="232">
        <v>32.363082329778948</v>
      </c>
      <c r="W87" s="232">
        <v>29.23001357361353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0.41193389002926228</v>
      </c>
      <c r="Q88" s="297">
        <v>0.28086539960507179</v>
      </c>
      <c r="R88" s="297">
        <v>0.42159749900294219</v>
      </c>
      <c r="S88" s="297">
        <v>0.87339328378314474</v>
      </c>
      <c r="T88" s="297">
        <v>0.76326814679564492</v>
      </c>
      <c r="U88" s="297">
        <v>0.78637769517298695</v>
      </c>
      <c r="V88" s="297">
        <v>0.59276261321414159</v>
      </c>
      <c r="W88" s="297">
        <v>0.66618864057371019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0</v>
      </c>
      <c r="T89" s="297">
        <v>0</v>
      </c>
      <c r="U89" s="297">
        <v>0</v>
      </c>
      <c r="V89" s="297">
        <v>0</v>
      </c>
      <c r="W89" s="297">
        <v>0</v>
      </c>
      <c r="DA89" s="122" t="s">
        <v>1072</v>
      </c>
    </row>
    <row r="90" spans="1:105" ht="12" customHeight="1" x14ac:dyDescent="0.25">
      <c r="A90" s="59" t="s">
        <v>70</v>
      </c>
      <c r="B90" s="297">
        <v>6.1249607580831444</v>
      </c>
      <c r="C90" s="297">
        <v>2.6302491443979399</v>
      </c>
      <c r="D90" s="297">
        <v>1.066412189597862</v>
      </c>
      <c r="E90" s="297">
        <v>1.0363515738732141</v>
      </c>
      <c r="F90" s="297">
        <v>9.2397879849611559</v>
      </c>
      <c r="G90" s="297">
        <v>8.3694462872595548</v>
      </c>
      <c r="H90" s="297">
        <v>3.7140182561489481</v>
      </c>
      <c r="I90" s="297">
        <v>4.8410923103154806</v>
      </c>
      <c r="J90" s="297">
        <v>5.224247090083538</v>
      </c>
      <c r="K90" s="297">
        <v>3.3451899051753169</v>
      </c>
      <c r="L90" s="297">
        <v>3.557505467943511</v>
      </c>
      <c r="M90" s="297">
        <v>1.525262809069162</v>
      </c>
      <c r="N90" s="297">
        <v>0.74653969812402321</v>
      </c>
      <c r="O90" s="297">
        <v>0.1280750676670083</v>
      </c>
      <c r="P90" s="297">
        <v>0.12382845592879629</v>
      </c>
      <c r="Q90" s="297">
        <v>0.25329019557529669</v>
      </c>
      <c r="R90" s="297">
        <v>0.25346672652385088</v>
      </c>
      <c r="S90" s="297">
        <v>0.22503718833981851</v>
      </c>
      <c r="T90" s="297">
        <v>0.1147202480361892</v>
      </c>
      <c r="U90" s="297">
        <v>0</v>
      </c>
      <c r="V90" s="297">
        <v>0.13365081379166119</v>
      </c>
      <c r="W90" s="297">
        <v>0.24031107340998301</v>
      </c>
      <c r="DA90" s="122" t="s">
        <v>1073</v>
      </c>
    </row>
    <row r="91" spans="1:105" ht="12" customHeight="1" x14ac:dyDescent="0.25">
      <c r="A91" s="59" t="s">
        <v>162</v>
      </c>
      <c r="B91" s="297">
        <v>19.911013058370091</v>
      </c>
      <c r="C91" s="297">
        <v>24.009878132688922</v>
      </c>
      <c r="D91" s="297">
        <v>12.570889479105769</v>
      </c>
      <c r="E91" s="297">
        <v>13.347157037087751</v>
      </c>
      <c r="F91" s="297">
        <v>9.6040513991154963</v>
      </c>
      <c r="G91" s="297">
        <v>11.91641119540957</v>
      </c>
      <c r="H91" s="297">
        <v>14.824331459218859</v>
      </c>
      <c r="I91" s="297">
        <v>22.879916061241389</v>
      </c>
      <c r="J91" s="297">
        <v>16.46005447958996</v>
      </c>
      <c r="K91" s="297">
        <v>13.00681113770996</v>
      </c>
      <c r="L91" s="297">
        <v>18.254006967720521</v>
      </c>
      <c r="M91" s="297">
        <v>18.80124362631469</v>
      </c>
      <c r="N91" s="297">
        <v>22.963513887821431</v>
      </c>
      <c r="O91" s="297">
        <v>24.394661277449011</v>
      </c>
      <c r="P91" s="297">
        <v>19.270768979175909</v>
      </c>
      <c r="Q91" s="297">
        <v>20.645050807443798</v>
      </c>
      <c r="R91" s="297">
        <v>18.893272999126761</v>
      </c>
      <c r="S91" s="297">
        <v>22.181212717331778</v>
      </c>
      <c r="T91" s="297">
        <v>22.122862823355391</v>
      </c>
      <c r="U91" s="297">
        <v>25.96968453077541</v>
      </c>
      <c r="V91" s="297">
        <v>33.618292907446843</v>
      </c>
      <c r="W91" s="297">
        <v>29.5508012827408</v>
      </c>
      <c r="DA91" s="122" t="s">
        <v>1074</v>
      </c>
    </row>
    <row r="92" spans="1:105" ht="12" customHeight="1" x14ac:dyDescent="0.25">
      <c r="A92" s="60" t="s">
        <v>1021</v>
      </c>
      <c r="B92" s="264">
        <v>0.34772272539955512</v>
      </c>
      <c r="C92" s="264">
        <v>0.84868300255939599</v>
      </c>
      <c r="D92" s="264">
        <v>0.35207232507750358</v>
      </c>
      <c r="E92" s="264">
        <v>0.34116488534381401</v>
      </c>
      <c r="F92" s="264">
        <v>0.1528033559014941</v>
      </c>
      <c r="G92" s="264">
        <v>0.17555116817996899</v>
      </c>
      <c r="H92" s="264">
        <v>0.25467867316123999</v>
      </c>
      <c r="I92" s="264">
        <v>0.68591435388522792</v>
      </c>
      <c r="J92" s="264">
        <v>0.67951874720167182</v>
      </c>
      <c r="K92" s="264">
        <v>0.33731447641555468</v>
      </c>
      <c r="L92" s="264">
        <v>1.4428251592511281</v>
      </c>
      <c r="M92" s="264">
        <v>1.704544809855685</v>
      </c>
      <c r="N92" s="264">
        <v>1.7617587712426479</v>
      </c>
      <c r="O92" s="264">
        <v>1.5247873614845331</v>
      </c>
      <c r="P92" s="264">
        <v>2.2771221080920521</v>
      </c>
      <c r="Q92" s="264">
        <v>2.115621357359053</v>
      </c>
      <c r="R92" s="264">
        <v>1.751559575516032</v>
      </c>
      <c r="S92" s="264">
        <v>1.1375831209538949</v>
      </c>
      <c r="T92" s="264">
        <v>1.109319611143508</v>
      </c>
      <c r="U92" s="264">
        <v>1.1551301169935839</v>
      </c>
      <c r="V92" s="264">
        <v>0.89970772401813381</v>
      </c>
      <c r="W92" s="264">
        <v>0.97523302528864242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21.727098295035805</v>
      </c>
      <c r="C93" s="263">
        <f t="shared" si="3"/>
        <v>17.844419907293091</v>
      </c>
      <c r="D93" s="263">
        <f t="shared" si="3"/>
        <v>9.5126181957113278</v>
      </c>
      <c r="E93" s="263">
        <f t="shared" si="3"/>
        <v>12.211978365821921</v>
      </c>
      <c r="F93" s="263">
        <f t="shared" si="3"/>
        <v>10.700013910472919</v>
      </c>
      <c r="G93" s="263">
        <f t="shared" si="3"/>
        <v>11.083514742038831</v>
      </c>
      <c r="H93" s="263">
        <f t="shared" si="3"/>
        <v>12.704762245007753</v>
      </c>
      <c r="I93" s="263">
        <f t="shared" si="3"/>
        <v>14.363707632216853</v>
      </c>
      <c r="J93" s="263">
        <f t="shared" si="3"/>
        <v>13.727203366932038</v>
      </c>
      <c r="K93" s="263">
        <f t="shared" si="3"/>
        <v>14.642247588548184</v>
      </c>
      <c r="L93" s="263">
        <f t="shared" si="3"/>
        <v>10.503984832439498</v>
      </c>
      <c r="M93" s="263">
        <f t="shared" si="3"/>
        <v>10.297119953184176</v>
      </c>
      <c r="N93" s="263">
        <f t="shared" si="3"/>
        <v>10.518124515486157</v>
      </c>
      <c r="O93" s="263">
        <f t="shared" si="3"/>
        <v>10.663746491101925</v>
      </c>
      <c r="P93" s="263">
        <f t="shared" si="3"/>
        <v>9.3731368552987515</v>
      </c>
      <c r="Q93" s="263">
        <f t="shared" si="3"/>
        <v>9.3745098526356845</v>
      </c>
      <c r="R93" s="263">
        <f t="shared" si="3"/>
        <v>9.0592338698131805</v>
      </c>
      <c r="S93" s="263">
        <f t="shared" si="3"/>
        <v>10.551580905455445</v>
      </c>
      <c r="T93" s="263">
        <f t="shared" si="3"/>
        <v>10.432638234164658</v>
      </c>
      <c r="U93" s="263">
        <f t="shared" si="3"/>
        <v>10.725966961931899</v>
      </c>
      <c r="V93" s="263">
        <f t="shared" si="3"/>
        <v>12.450838628716657</v>
      </c>
      <c r="W93" s="263">
        <f t="shared" si="3"/>
        <v>11.220391175675399</v>
      </c>
      <c r="DA93" s="70"/>
    </row>
    <row r="94" spans="1:105" ht="12" customHeight="1" x14ac:dyDescent="0.25">
      <c r="A94" s="60" t="s">
        <v>1024</v>
      </c>
      <c r="B94" s="264">
        <v>12.90597049442783</v>
      </c>
      <c r="C94" s="264">
        <v>9.4535477775163272</v>
      </c>
      <c r="D94" s="264">
        <v>5.3273725915058803</v>
      </c>
      <c r="E94" s="264">
        <v>6.9209847266785207</v>
      </c>
      <c r="F94" s="264">
        <v>6.4842126395933777</v>
      </c>
      <c r="G94" s="264">
        <v>6.8924844492135797</v>
      </c>
      <c r="H94" s="264">
        <v>7.7875666087352862</v>
      </c>
      <c r="I94" s="264">
        <v>8.0762640180589305</v>
      </c>
      <c r="J94" s="264">
        <v>6.9548053919573443</v>
      </c>
      <c r="K94" s="264">
        <v>8.1188609097850026</v>
      </c>
      <c r="L94" s="264">
        <v>4.1864106909922683</v>
      </c>
      <c r="M94" s="264">
        <v>3.8657105582756501</v>
      </c>
      <c r="N94" s="264">
        <v>4.31444764742528</v>
      </c>
      <c r="O94" s="264">
        <v>4.7620700070337127</v>
      </c>
      <c r="P94" s="264">
        <v>3.154303616277673</v>
      </c>
      <c r="Q94" s="264">
        <v>3.408421314129666</v>
      </c>
      <c r="R94" s="264">
        <v>3.463583998302969</v>
      </c>
      <c r="S94" s="264">
        <v>5.11669971138316</v>
      </c>
      <c r="T94" s="264">
        <v>5.0720816780045581</v>
      </c>
      <c r="U94" s="264">
        <v>5.4381891490531977</v>
      </c>
      <c r="V94" s="264">
        <v>7.1807824660592088</v>
      </c>
      <c r="W94" s="264">
        <v>6.1347054686601208</v>
      </c>
      <c r="DA94" s="72" t="s">
        <v>1076</v>
      </c>
    </row>
    <row r="95" spans="1:105" ht="12" customHeight="1" x14ac:dyDescent="0.25">
      <c r="A95" s="60" t="s">
        <v>1026</v>
      </c>
      <c r="B95" s="264">
        <v>6.5672498984174696</v>
      </c>
      <c r="C95" s="264">
        <v>5.049303601889056</v>
      </c>
      <c r="D95" s="264">
        <v>2.6932108059016899</v>
      </c>
      <c r="E95" s="264">
        <v>3.5219300444149439</v>
      </c>
      <c r="F95" s="264">
        <v>3.184143473004776</v>
      </c>
      <c r="G95" s="264">
        <v>3.1756375903748491</v>
      </c>
      <c r="H95" s="264">
        <v>3.5793092455616731</v>
      </c>
      <c r="I95" s="264">
        <v>3.866269777275916</v>
      </c>
      <c r="J95" s="264">
        <v>3.90125277139453</v>
      </c>
      <c r="K95" s="264">
        <v>4.4178672798269307</v>
      </c>
      <c r="L95" s="264">
        <v>3.0085698868729671</v>
      </c>
      <c r="M95" s="264">
        <v>2.9267067276389178</v>
      </c>
      <c r="N95" s="264">
        <v>2.8936364173483859</v>
      </c>
      <c r="O95" s="264">
        <v>2.92514646438643</v>
      </c>
      <c r="P95" s="264">
        <v>2.491563970201399</v>
      </c>
      <c r="Q95" s="264">
        <v>2.4732761476299721</v>
      </c>
      <c r="R95" s="264">
        <v>2.3846267109852648</v>
      </c>
      <c r="S95" s="264">
        <v>2.8107364726653099</v>
      </c>
      <c r="T95" s="264">
        <v>2.8172330633289202</v>
      </c>
      <c r="U95" s="264">
        <v>2.8688743177150311</v>
      </c>
      <c r="V95" s="264">
        <v>3.3483031851954812</v>
      </c>
      <c r="W95" s="264">
        <v>3.061115436918934</v>
      </c>
      <c r="DA95" s="72" t="s">
        <v>1077</v>
      </c>
    </row>
    <row r="96" spans="1:105" ht="12" customHeight="1" x14ac:dyDescent="0.25">
      <c r="A96" s="64" t="s">
        <v>30</v>
      </c>
      <c r="B96" s="231">
        <v>3.8588199282580922</v>
      </c>
      <c r="C96" s="231">
        <v>2.461835478470503</v>
      </c>
      <c r="D96" s="231">
        <v>1.380190082710397</v>
      </c>
      <c r="E96" s="231">
        <v>2.129693165844643</v>
      </c>
      <c r="F96" s="231">
        <v>1.850682747766262</v>
      </c>
      <c r="G96" s="231">
        <v>1.7748934272665799</v>
      </c>
      <c r="H96" s="231">
        <v>2.1472822403519332</v>
      </c>
      <c r="I96" s="231">
        <v>1.814757747788349</v>
      </c>
      <c r="J96" s="231">
        <v>1.9789877341482549</v>
      </c>
      <c r="K96" s="231">
        <v>2.740814972164066</v>
      </c>
      <c r="L96" s="231">
        <v>0.6989103084725059</v>
      </c>
      <c r="M96" s="231">
        <v>0.63804406154068027</v>
      </c>
      <c r="N96" s="231">
        <v>0.59728610075554844</v>
      </c>
      <c r="O96" s="231">
        <v>0.64087068159392346</v>
      </c>
      <c r="P96" s="231">
        <v>0.50897686771613415</v>
      </c>
      <c r="Q96" s="231">
        <v>0.51417207555075961</v>
      </c>
      <c r="R96" s="231">
        <v>0.59632436417154411</v>
      </c>
      <c r="S96" s="231">
        <v>0.85846023225222601</v>
      </c>
      <c r="T96" s="231">
        <v>0.80202015725898379</v>
      </c>
      <c r="U96" s="231">
        <v>0.70433657677430361</v>
      </c>
      <c r="V96" s="231">
        <v>0.74094236582908579</v>
      </c>
      <c r="W96" s="231">
        <v>0.63376924822455671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8.1246613590096745E-3</v>
      </c>
      <c r="Q98" s="231">
        <v>5.7904442121826088E-3</v>
      </c>
      <c r="R98" s="231">
        <v>9.4723164838330012E-3</v>
      </c>
      <c r="S98" s="231">
        <v>2.1962196806029809E-2</v>
      </c>
      <c r="T98" s="231">
        <v>1.8215543672650481E-2</v>
      </c>
      <c r="U98" s="231">
        <v>1.8278217184207499E-2</v>
      </c>
      <c r="V98" s="231">
        <v>1.357110946770926E-2</v>
      </c>
      <c r="W98" s="231">
        <v>1.4444395410519969E-2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0</v>
      </c>
      <c r="U99" s="231">
        <v>0</v>
      </c>
      <c r="V99" s="231">
        <v>0</v>
      </c>
      <c r="W99" s="231">
        <v>0</v>
      </c>
      <c r="DA99" s="73" t="s">
        <v>1081</v>
      </c>
    </row>
    <row r="100" spans="1:105" ht="12" customHeight="1" x14ac:dyDescent="0.25">
      <c r="A100" s="64" t="s">
        <v>70</v>
      </c>
      <c r="B100" s="231">
        <v>0.19403125333852969</v>
      </c>
      <c r="C100" s="231">
        <v>7.7527634603798426E-2</v>
      </c>
      <c r="D100" s="231">
        <v>3.2222872960334638E-2</v>
      </c>
      <c r="E100" s="231">
        <v>3.3849721335463781E-2</v>
      </c>
      <c r="F100" s="231">
        <v>0.31486150567126608</v>
      </c>
      <c r="G100" s="231">
        <v>0.28321921461870297</v>
      </c>
      <c r="H100" s="231">
        <v>0.12588444649972291</v>
      </c>
      <c r="I100" s="231">
        <v>0.15145170707417241</v>
      </c>
      <c r="J100" s="231">
        <v>0.16042539057253349</v>
      </c>
      <c r="K100" s="231">
        <v>0.1094557768605391</v>
      </c>
      <c r="L100" s="231">
        <v>7.1250950596811691E-2</v>
      </c>
      <c r="M100" s="231">
        <v>2.9031742908345749E-2</v>
      </c>
      <c r="N100" s="231">
        <v>1.478790153400188E-2</v>
      </c>
      <c r="O100" s="231">
        <v>2.6483567016032531E-3</v>
      </c>
      <c r="P100" s="231">
        <v>2.442295463864496E-3</v>
      </c>
      <c r="Q100" s="231">
        <v>5.2219417166866067E-3</v>
      </c>
      <c r="R100" s="231">
        <v>5.6948085731844192E-3</v>
      </c>
      <c r="S100" s="231">
        <v>5.6587463068033146E-3</v>
      </c>
      <c r="T100" s="231">
        <v>2.7378211667989159E-3</v>
      </c>
      <c r="U100" s="231">
        <v>0</v>
      </c>
      <c r="V100" s="231">
        <v>3.0598924155829151E-3</v>
      </c>
      <c r="W100" s="231">
        <v>5.2104583513627499E-3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0.50289875512094107</v>
      </c>
      <c r="M101" s="231">
        <v>0.46639328918258338</v>
      </c>
      <c r="N101" s="231">
        <v>0.42318905669744827</v>
      </c>
      <c r="O101" s="231">
        <v>0.33482355095153638</v>
      </c>
      <c r="P101" s="231">
        <v>0.30379084715213722</v>
      </c>
      <c r="Q101" s="231">
        <v>0.2144570735102114</v>
      </c>
      <c r="R101" s="231">
        <v>5.1309189549775487E-2</v>
      </c>
      <c r="S101" s="231">
        <v>0.16089760005927151</v>
      </c>
      <c r="T101" s="231">
        <v>0.21709526584819361</v>
      </c>
      <c r="U101" s="231">
        <v>0.34697459169854677</v>
      </c>
      <c r="V101" s="231">
        <v>0.55764679040844678</v>
      </c>
      <c r="W101" s="231">
        <v>0.55842708025846455</v>
      </c>
      <c r="DA101" s="73" t="s">
        <v>1083</v>
      </c>
    </row>
    <row r="102" spans="1:105" ht="12" customHeight="1" x14ac:dyDescent="0.25">
      <c r="A102" s="64" t="s">
        <v>162</v>
      </c>
      <c r="B102" s="231">
        <v>0.63075650139584671</v>
      </c>
      <c r="C102" s="231">
        <v>0.70770066125386544</v>
      </c>
      <c r="D102" s="231">
        <v>0.37984390898268161</v>
      </c>
      <c r="E102" s="231">
        <v>0.43595007497076149</v>
      </c>
      <c r="F102" s="231">
        <v>0.32727440164120258</v>
      </c>
      <c r="G102" s="231">
        <v>0.40324730023955951</v>
      </c>
      <c r="H102" s="231">
        <v>0.50246192446215987</v>
      </c>
      <c r="I102" s="231">
        <v>0.71578935559751122</v>
      </c>
      <c r="J102" s="231">
        <v>0.5054528668342857</v>
      </c>
      <c r="K102" s="231">
        <v>0.42558738305224669</v>
      </c>
      <c r="L102" s="231">
        <v>0.36559756840029789</v>
      </c>
      <c r="M102" s="231">
        <v>0.35786152266405369</v>
      </c>
      <c r="N102" s="231">
        <v>0.45487491569587368</v>
      </c>
      <c r="O102" s="231">
        <v>0.50443670149327358</v>
      </c>
      <c r="P102" s="231">
        <v>0.38008155161108692</v>
      </c>
      <c r="Q102" s="231">
        <v>0.42562741842274321</v>
      </c>
      <c r="R102" s="231">
        <v>0.42448795755768109</v>
      </c>
      <c r="S102" s="231">
        <v>0.55776494752094519</v>
      </c>
      <c r="T102" s="231">
        <v>0.52796645008006371</v>
      </c>
      <c r="U102" s="231">
        <v>0.6036279220183719</v>
      </c>
      <c r="V102" s="231">
        <v>0.76968000847862961</v>
      </c>
      <c r="W102" s="231">
        <v>0.64072461226300492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1.012193242453362E-2</v>
      </c>
      <c r="E103" s="231">
        <v>1.0336912876903239E-2</v>
      </c>
      <c r="F103" s="231">
        <v>2.7942447817510358E-3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0.1768055480675321</v>
      </c>
      <c r="M103" s="231">
        <v>0.21158892984290659</v>
      </c>
      <c r="N103" s="231">
        <v>0.18715122771429349</v>
      </c>
      <c r="O103" s="231">
        <v>0.1922310811244137</v>
      </c>
      <c r="P103" s="231">
        <v>0.16532522239993999</v>
      </c>
      <c r="Q103" s="231">
        <v>0.17847253737082169</v>
      </c>
      <c r="R103" s="231">
        <v>0.18504328226298469</v>
      </c>
      <c r="S103" s="231">
        <v>0.17449863137695559</v>
      </c>
      <c r="T103" s="231">
        <v>0.19265299912223621</v>
      </c>
      <c r="U103" s="231">
        <v>0.16301207476140639</v>
      </c>
      <c r="V103" s="231">
        <v>0.16357524141363669</v>
      </c>
      <c r="W103" s="231">
        <v>0.18218489598191251</v>
      </c>
      <c r="DA103" s="73" t="s">
        <v>1085</v>
      </c>
    </row>
    <row r="104" spans="1:105" ht="12" customHeight="1" x14ac:dyDescent="0.25">
      <c r="A104" s="64" t="s">
        <v>73</v>
      </c>
      <c r="B104" s="231">
        <v>4.4190722100941562E-2</v>
      </c>
      <c r="C104" s="231">
        <v>0.11649765745316649</v>
      </c>
      <c r="D104" s="231">
        <v>2.791187278362391E-2</v>
      </c>
      <c r="E104" s="231">
        <v>3.6444376641811153E-2</v>
      </c>
      <c r="F104" s="231">
        <v>1.5125605240128841E-2</v>
      </c>
      <c r="G104" s="231">
        <v>1.313405955345198E-2</v>
      </c>
      <c r="H104" s="231">
        <v>1.5041265410698871E-2</v>
      </c>
      <c r="I104" s="231">
        <v>3.9309612859576709E-2</v>
      </c>
      <c r="J104" s="231">
        <v>3.9985632935511377E-2</v>
      </c>
      <c r="K104" s="231">
        <v>2.7840376253126391E-2</v>
      </c>
      <c r="L104" s="231">
        <v>1.515493901823968E-2</v>
      </c>
      <c r="M104" s="231">
        <v>2.280543101570235E-2</v>
      </c>
      <c r="N104" s="231">
        <v>2.2855985318437751E-2</v>
      </c>
      <c r="O104" s="231">
        <v>3.008479266798619E-2</v>
      </c>
      <c r="P104" s="231">
        <v>1.8161837836700029E-2</v>
      </c>
      <c r="Q104" s="231">
        <v>1.9241881018947998E-2</v>
      </c>
      <c r="R104" s="231">
        <v>2.3838757062111391E-2</v>
      </c>
      <c r="S104" s="231">
        <v>1.980857037939069E-2</v>
      </c>
      <c r="T104" s="231">
        <v>1.9017548807354751E-2</v>
      </c>
      <c r="U104" s="231">
        <v>1.792821359963042E-2</v>
      </c>
      <c r="V104" s="231">
        <v>1.9701462125484272E-2</v>
      </c>
      <c r="W104" s="231">
        <v>2.0040153082386339E-2</v>
      </c>
      <c r="DA104" s="73" t="s">
        <v>1086</v>
      </c>
    </row>
    <row r="105" spans="1:105" ht="12" customHeight="1" x14ac:dyDescent="0.25">
      <c r="A105" s="64" t="s">
        <v>79</v>
      </c>
      <c r="B105" s="231">
        <v>1.83945149332406</v>
      </c>
      <c r="C105" s="231">
        <v>1.685742170107722</v>
      </c>
      <c r="D105" s="231">
        <v>0.86292013604011963</v>
      </c>
      <c r="E105" s="231">
        <v>0.87565579274536154</v>
      </c>
      <c r="F105" s="231">
        <v>0.67340496790416493</v>
      </c>
      <c r="G105" s="231">
        <v>0.70114358869655402</v>
      </c>
      <c r="H105" s="231">
        <v>0.78863936883715846</v>
      </c>
      <c r="I105" s="231">
        <v>1.1449613539563059</v>
      </c>
      <c r="J105" s="231">
        <v>1.2164011469039451</v>
      </c>
      <c r="K105" s="231">
        <v>1.114168771496953</v>
      </c>
      <c r="L105" s="231">
        <v>1.1779518171966381</v>
      </c>
      <c r="M105" s="231">
        <v>1.2009817504846461</v>
      </c>
      <c r="N105" s="231">
        <v>1.1934912296327831</v>
      </c>
      <c r="O105" s="231">
        <v>1.220051299853693</v>
      </c>
      <c r="P105" s="231">
        <v>1.1046606866625259</v>
      </c>
      <c r="Q105" s="231">
        <v>1.110292775827618</v>
      </c>
      <c r="R105" s="231">
        <v>1.088456035324151</v>
      </c>
      <c r="S105" s="231">
        <v>1.0116855479636879</v>
      </c>
      <c r="T105" s="231">
        <v>1.0375272773726381</v>
      </c>
      <c r="U105" s="231">
        <v>1.014716721678564</v>
      </c>
      <c r="V105" s="231">
        <v>1.080126315056906</v>
      </c>
      <c r="W105" s="231">
        <v>1.0063145933467259</v>
      </c>
      <c r="DA105" s="73" t="s">
        <v>1087</v>
      </c>
    </row>
    <row r="106" spans="1:105" ht="12" customHeight="1" x14ac:dyDescent="0.25">
      <c r="A106" s="60" t="s">
        <v>1038</v>
      </c>
      <c r="B106" s="264">
        <v>2.2538779021905051</v>
      </c>
      <c r="C106" s="264">
        <v>3.341568527887707</v>
      </c>
      <c r="D106" s="264">
        <v>1.4920347983037581</v>
      </c>
      <c r="E106" s="264">
        <v>1.7690635947284561</v>
      </c>
      <c r="F106" s="264">
        <v>1.0316577978747641</v>
      </c>
      <c r="G106" s="264">
        <v>1.0153927024504019</v>
      </c>
      <c r="H106" s="264">
        <v>1.3378863907107941</v>
      </c>
      <c r="I106" s="264">
        <v>2.4211738368820068</v>
      </c>
      <c r="J106" s="264">
        <v>2.8711452035801628</v>
      </c>
      <c r="K106" s="264">
        <v>2.1055193989362508</v>
      </c>
      <c r="L106" s="264">
        <v>3.3090042545742619</v>
      </c>
      <c r="M106" s="264">
        <v>3.504702667269608</v>
      </c>
      <c r="N106" s="264">
        <v>3.3100404507124912</v>
      </c>
      <c r="O106" s="264">
        <v>2.9765300196817819</v>
      </c>
      <c r="P106" s="264">
        <v>3.7272692688196791</v>
      </c>
      <c r="Q106" s="264">
        <v>3.4928123908760469</v>
      </c>
      <c r="R106" s="264">
        <v>3.211023160524948</v>
      </c>
      <c r="S106" s="264">
        <v>2.6241447214069762</v>
      </c>
      <c r="T106" s="264">
        <v>2.5433234928311799</v>
      </c>
      <c r="U106" s="264">
        <v>2.4189034951636712</v>
      </c>
      <c r="V106" s="264">
        <v>1.921752977461967</v>
      </c>
      <c r="W106" s="264">
        <v>2.0245702700963442</v>
      </c>
      <c r="DA106" s="72" t="s">
        <v>1088</v>
      </c>
    </row>
    <row r="107" spans="1:105" ht="12" customHeight="1" x14ac:dyDescent="0.25">
      <c r="A107" s="132" t="s">
        <v>1040</v>
      </c>
      <c r="B107" s="318">
        <v>6.9373467263849946</v>
      </c>
      <c r="C107" s="318">
        <v>7.6641327623932112</v>
      </c>
      <c r="D107" s="318">
        <v>3.8019102962385891</v>
      </c>
      <c r="E107" s="318">
        <v>4.6147714754289622</v>
      </c>
      <c r="F107" s="318">
        <v>3.3141113476056532</v>
      </c>
      <c r="G107" s="318">
        <v>3.4738196618453321</v>
      </c>
      <c r="H107" s="318">
        <v>4.2861621439370792</v>
      </c>
      <c r="I107" s="318">
        <v>6.1581732586211899</v>
      </c>
      <c r="J107" s="318">
        <v>6.096773776982352</v>
      </c>
      <c r="K107" s="318">
        <v>5.3317197311843607</v>
      </c>
      <c r="L107" s="318">
        <v>5.5982851762885728</v>
      </c>
      <c r="M107" s="318">
        <v>5.6818185576368254</v>
      </c>
      <c r="N107" s="318">
        <v>5.8165466225095281</v>
      </c>
      <c r="O107" s="318">
        <v>5.6763745676804174</v>
      </c>
      <c r="P107" s="318">
        <v>5.6595711604190706</v>
      </c>
      <c r="Q107" s="318">
        <v>5.5766254139466449</v>
      </c>
      <c r="R107" s="318">
        <v>5.2716641793982584</v>
      </c>
      <c r="S107" s="318">
        <v>5.4009836634176436</v>
      </c>
      <c r="T107" s="318">
        <v>5.283146339366608</v>
      </c>
      <c r="U107" s="318">
        <v>5.3756720821081139</v>
      </c>
      <c r="V107" s="318">
        <v>5.4673615516173024</v>
      </c>
      <c r="W107" s="318">
        <v>5.1726409187337081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37.185096790892793</v>
      </c>
      <c r="C110" s="225">
        <v>36.018186856910233</v>
      </c>
      <c r="D110" s="225">
        <v>36.354105193062793</v>
      </c>
      <c r="E110" s="225">
        <v>38.456405794910907</v>
      </c>
      <c r="F110" s="225">
        <v>39.923219568191641</v>
      </c>
      <c r="G110" s="225">
        <v>45.980472612488413</v>
      </c>
      <c r="H110" s="225">
        <v>48.111743544246252</v>
      </c>
      <c r="I110" s="225">
        <v>45.476970545350198</v>
      </c>
      <c r="J110" s="225">
        <v>42.855601047485202</v>
      </c>
      <c r="K110" s="225">
        <v>45.350842001799137</v>
      </c>
      <c r="L110" s="225">
        <v>51.470942492343937</v>
      </c>
      <c r="M110" s="225">
        <v>47.96420880544752</v>
      </c>
      <c r="N110" s="225">
        <v>49.272600600337931</v>
      </c>
      <c r="O110" s="225">
        <v>49.36586854888516</v>
      </c>
      <c r="P110" s="225">
        <v>53.668672972198337</v>
      </c>
      <c r="Q110" s="225">
        <v>38.475685487723332</v>
      </c>
      <c r="R110" s="225">
        <v>42.299608292729523</v>
      </c>
      <c r="S110" s="225">
        <v>43.395910958249743</v>
      </c>
      <c r="T110" s="225">
        <v>46.83768032865197</v>
      </c>
      <c r="U110" s="225">
        <v>48.607528422661701</v>
      </c>
      <c r="V110" s="225">
        <v>46.828126492786858</v>
      </c>
      <c r="W110" s="225">
        <v>44.196029932708093</v>
      </c>
      <c r="DA110" s="89" t="s">
        <v>1090</v>
      </c>
    </row>
    <row r="111" spans="1:105" ht="12" customHeight="1" x14ac:dyDescent="0.25">
      <c r="A111" s="55" t="s">
        <v>92</v>
      </c>
      <c r="B111" s="261">
        <v>8.4678824703620828E-2</v>
      </c>
      <c r="C111" s="261">
        <v>0.1111343486126601</v>
      </c>
      <c r="D111" s="261">
        <v>0.1053736497793852</v>
      </c>
      <c r="E111" s="261">
        <v>0.1044193497093024</v>
      </c>
      <c r="F111" s="261">
        <v>8.9013301282101248E-2</v>
      </c>
      <c r="G111" s="261">
        <v>0.1063625854012145</v>
      </c>
      <c r="H111" s="261">
        <v>0.1200118664867368</v>
      </c>
      <c r="I111" s="261">
        <v>0.14407858560784789</v>
      </c>
      <c r="J111" s="261">
        <v>0.13521171799174209</v>
      </c>
      <c r="K111" s="261">
        <v>0.1156840647414145</v>
      </c>
      <c r="L111" s="261">
        <v>0.1931328034864358</v>
      </c>
      <c r="M111" s="261">
        <v>0.18648565909399539</v>
      </c>
      <c r="N111" s="261">
        <v>0.19516051119721009</v>
      </c>
      <c r="O111" s="261">
        <v>0.18948532225993289</v>
      </c>
      <c r="P111" s="261">
        <v>0.2320982636531109</v>
      </c>
      <c r="Q111" s="261">
        <v>0.18429505809668201</v>
      </c>
      <c r="R111" s="261">
        <v>0.18795344656445179</v>
      </c>
      <c r="S111" s="261">
        <v>0.16794436499855039</v>
      </c>
      <c r="T111" s="261">
        <v>0.18590436901110671</v>
      </c>
      <c r="U111" s="261">
        <v>0.19956127499787779</v>
      </c>
      <c r="V111" s="261">
        <v>0.18361112377681821</v>
      </c>
      <c r="W111" s="261">
        <v>0.17912129452169009</v>
      </c>
      <c r="DA111" s="67" t="s">
        <v>1091</v>
      </c>
    </row>
    <row r="112" spans="1:105" ht="12" customHeight="1" x14ac:dyDescent="0.25">
      <c r="A112" s="202" t="s">
        <v>93</v>
      </c>
      <c r="B112" s="226">
        <v>0.67574752337872823</v>
      </c>
      <c r="C112" s="226">
        <v>0.88686588530440535</v>
      </c>
      <c r="D112" s="226">
        <v>0.84089479414742352</v>
      </c>
      <c r="E112" s="226">
        <v>0.83327936123163093</v>
      </c>
      <c r="F112" s="226">
        <v>0.71033718405603308</v>
      </c>
      <c r="G112" s="226">
        <v>0.84878662306180863</v>
      </c>
      <c r="H112" s="226">
        <v>0.95770957896872233</v>
      </c>
      <c r="I112" s="226">
        <v>1.149764982416557</v>
      </c>
      <c r="J112" s="226">
        <v>1.0790062791317401</v>
      </c>
      <c r="K112" s="226">
        <v>0.92317318428786133</v>
      </c>
      <c r="L112" s="226">
        <v>1.541223725009601</v>
      </c>
      <c r="M112" s="226">
        <v>1.4881786883495649</v>
      </c>
      <c r="N112" s="226">
        <v>1.557405084026894</v>
      </c>
      <c r="O112" s="226">
        <v>1.5121163724452911</v>
      </c>
      <c r="P112" s="226">
        <v>1.852172929809055</v>
      </c>
      <c r="Q112" s="226">
        <v>1.4706974207029411</v>
      </c>
      <c r="R112" s="226">
        <v>1.4998918144053259</v>
      </c>
      <c r="S112" s="226">
        <v>1.340216861894292</v>
      </c>
      <c r="T112" s="226">
        <v>1.4835399213939371</v>
      </c>
      <c r="U112" s="226">
        <v>1.59252372495849</v>
      </c>
      <c r="V112" s="226">
        <v>1.4652395400058571</v>
      </c>
      <c r="W112" s="226">
        <v>1.429410145701375</v>
      </c>
      <c r="DA112" s="174" t="s">
        <v>1092</v>
      </c>
    </row>
    <row r="113" spans="1:105" ht="12" customHeight="1" x14ac:dyDescent="0.25">
      <c r="A113" s="202" t="s">
        <v>94</v>
      </c>
      <c r="B113" s="226">
        <v>0.82852830680316802</v>
      </c>
      <c r="C113" s="226">
        <v>1.0873787396789769</v>
      </c>
      <c r="D113" s="226">
        <v>1.0310139747328231</v>
      </c>
      <c r="E113" s="226">
        <v>1.021676757027981</v>
      </c>
      <c r="F113" s="226">
        <v>0.87093839637415371</v>
      </c>
      <c r="G113" s="226">
        <v>1.04069007922718</v>
      </c>
      <c r="H113" s="226">
        <v>1.1742395915928689</v>
      </c>
      <c r="I113" s="226">
        <v>1.409717092768781</v>
      </c>
      <c r="J113" s="226">
        <v>1.3229604468383149</v>
      </c>
      <c r="K113" s="226">
        <v>1.1318948110083269</v>
      </c>
      <c r="L113" s="226">
        <v>1.889681336754824</v>
      </c>
      <c r="M113" s="226">
        <v>1.8246432672277519</v>
      </c>
      <c r="N113" s="226">
        <v>1.9095211637975309</v>
      </c>
      <c r="O113" s="226">
        <v>1.8539930586608839</v>
      </c>
      <c r="P113" s="226">
        <v>2.2709335193246321</v>
      </c>
      <c r="Q113" s="226">
        <v>1.8032096332402949</v>
      </c>
      <c r="R113" s="226">
        <v>1.839004631735355</v>
      </c>
      <c r="S113" s="226">
        <v>1.643228526805856</v>
      </c>
      <c r="T113" s="226">
        <v>1.818955714408935</v>
      </c>
      <c r="U113" s="226">
        <v>1.9525798315715539</v>
      </c>
      <c r="V113" s="226">
        <v>1.7965177720107059</v>
      </c>
      <c r="W113" s="226">
        <v>1.7525876555547151</v>
      </c>
      <c r="DA113" s="174" t="s">
        <v>1093</v>
      </c>
    </row>
    <row r="114" spans="1:105" ht="12" customHeight="1" x14ac:dyDescent="0.25">
      <c r="A114" s="202" t="s">
        <v>95</v>
      </c>
      <c r="B114" s="226">
        <v>1.534210449935083</v>
      </c>
      <c r="C114" s="226">
        <v>2.0135314771436699</v>
      </c>
      <c r="D114" s="226">
        <v>1.9091591694283361</v>
      </c>
      <c r="E114" s="226">
        <v>1.8918691663488281</v>
      </c>
      <c r="F114" s="226">
        <v>1.6127424711928029</v>
      </c>
      <c r="G114" s="226">
        <v>1.9270766992314949</v>
      </c>
      <c r="H114" s="226">
        <v>2.1743742939820532</v>
      </c>
      <c r="I114" s="226">
        <v>2.61041497003648</v>
      </c>
      <c r="J114" s="226">
        <v>2.449765114509626</v>
      </c>
      <c r="K114" s="226">
        <v>2.0959632073123911</v>
      </c>
      <c r="L114" s="226">
        <v>3.4991790022031179</v>
      </c>
      <c r="M114" s="226">
        <v>3.3787460790395851</v>
      </c>
      <c r="N114" s="226">
        <v>3.5359169986286951</v>
      </c>
      <c r="O114" s="226">
        <v>3.4330939587081351</v>
      </c>
      <c r="P114" s="226">
        <v>4.2051549812448528</v>
      </c>
      <c r="Q114" s="226">
        <v>3.3390567830027118</v>
      </c>
      <c r="R114" s="226">
        <v>3.4053394438310729</v>
      </c>
      <c r="S114" s="226">
        <v>3.0428150212324598</v>
      </c>
      <c r="T114" s="226">
        <v>3.3682142687229821</v>
      </c>
      <c r="U114" s="226">
        <v>3.615650011389699</v>
      </c>
      <c r="V114" s="226">
        <v>3.3266652650018789</v>
      </c>
      <c r="W114" s="226">
        <v>3.2453185648587071</v>
      </c>
      <c r="DA114" s="174" t="s">
        <v>1094</v>
      </c>
    </row>
    <row r="115" spans="1:105" ht="12" customHeight="1" x14ac:dyDescent="0.25">
      <c r="A115" s="56" t="s">
        <v>96</v>
      </c>
      <c r="B115" s="262">
        <v>1.6294218902819679</v>
      </c>
      <c r="C115" s="262">
        <v>1.634152270065323</v>
      </c>
      <c r="D115" s="262">
        <v>1.665754385389961</v>
      </c>
      <c r="E115" s="262">
        <v>1.7340472252820549</v>
      </c>
      <c r="F115" s="262">
        <v>1.78137649677263</v>
      </c>
      <c r="G115" s="262">
        <v>2.1377713569589138</v>
      </c>
      <c r="H115" s="262">
        <v>2.2583964540130772</v>
      </c>
      <c r="I115" s="262">
        <v>2.1640274305604681</v>
      </c>
      <c r="J115" s="262">
        <v>1.9221754296508951</v>
      </c>
      <c r="K115" s="262">
        <v>1.961582143032317</v>
      </c>
      <c r="L115" s="262">
        <v>2.2931967389703249</v>
      </c>
      <c r="M115" s="262">
        <v>2.1548889224182739</v>
      </c>
      <c r="N115" s="262">
        <v>2.2855222706978742</v>
      </c>
      <c r="O115" s="262">
        <v>2.3194273895262651</v>
      </c>
      <c r="P115" s="262">
        <v>2.5422075688144319</v>
      </c>
      <c r="Q115" s="262">
        <v>1.7788089906643609</v>
      </c>
      <c r="R115" s="262">
        <v>2.00657936897661</v>
      </c>
      <c r="S115" s="262">
        <v>2.0983547362399571</v>
      </c>
      <c r="T115" s="262">
        <v>2.2401087517156122</v>
      </c>
      <c r="U115" s="262">
        <v>2.349794954752074</v>
      </c>
      <c r="V115" s="262">
        <v>2.2992071460542891</v>
      </c>
      <c r="W115" s="262">
        <v>2.139628796935741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0</v>
      </c>
      <c r="T116" s="228">
        <v>0</v>
      </c>
      <c r="U116" s="228">
        <v>0</v>
      </c>
      <c r="V116" s="228">
        <v>0</v>
      </c>
      <c r="W116" s="228">
        <v>0</v>
      </c>
      <c r="DA116" s="69" t="s">
        <v>1096</v>
      </c>
    </row>
    <row r="117" spans="1:105" ht="12" customHeight="1" x14ac:dyDescent="0.25">
      <c r="A117" s="37" t="s">
        <v>162</v>
      </c>
      <c r="B117" s="228">
        <v>1.3862631368132641</v>
      </c>
      <c r="C117" s="228">
        <v>1.2059761199149099</v>
      </c>
      <c r="D117" s="228">
        <v>1.298056075244961</v>
      </c>
      <c r="E117" s="228">
        <v>1.3757228771718859</v>
      </c>
      <c r="F117" s="228">
        <v>1.528748801759741</v>
      </c>
      <c r="G117" s="228">
        <v>1.8513502495679459</v>
      </c>
      <c r="H117" s="228">
        <v>1.910545881270727</v>
      </c>
      <c r="I117" s="228">
        <v>1.6616070640318199</v>
      </c>
      <c r="J117" s="228">
        <v>1.3546628323274099</v>
      </c>
      <c r="K117" s="228">
        <v>1.5427325817896951</v>
      </c>
      <c r="L117" s="228">
        <v>1.2609023273267039</v>
      </c>
      <c r="M117" s="228">
        <v>1.1022801425149</v>
      </c>
      <c r="N117" s="228">
        <v>1.2536499728931381</v>
      </c>
      <c r="O117" s="228">
        <v>1.3690904472934191</v>
      </c>
      <c r="P117" s="228">
        <v>1.1101243860199621</v>
      </c>
      <c r="Q117" s="228">
        <v>0.82932650788814855</v>
      </c>
      <c r="R117" s="228">
        <v>0.9708668574056375</v>
      </c>
      <c r="S117" s="228">
        <v>1.287331712852787</v>
      </c>
      <c r="T117" s="228">
        <v>1.3638698989646629</v>
      </c>
      <c r="U117" s="228">
        <v>1.463892415043581</v>
      </c>
      <c r="V117" s="228">
        <v>1.604862225512246</v>
      </c>
      <c r="W117" s="228">
        <v>1.40325808342623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1.063991820697634E-3</v>
      </c>
      <c r="C119" s="228">
        <v>1.896837607441324E-3</v>
      </c>
      <c r="D119" s="228">
        <v>4.152340504527661E-3</v>
      </c>
      <c r="E119" s="228">
        <v>6.6776743271082127E-3</v>
      </c>
      <c r="F119" s="228">
        <v>9.3991474638929259E-3</v>
      </c>
      <c r="G119" s="228">
        <v>1.368236609347934E-2</v>
      </c>
      <c r="H119" s="228">
        <v>1.9623096586512401E-2</v>
      </c>
      <c r="I119" s="228">
        <v>4.2891091036238154E-3</v>
      </c>
      <c r="J119" s="228">
        <v>8.2685244407315148E-3</v>
      </c>
      <c r="K119" s="228">
        <v>1.876223194568228E-2</v>
      </c>
      <c r="L119" s="228">
        <v>3.5657561201764963E-2</v>
      </c>
      <c r="M119" s="228">
        <v>5.326749521249162E-2</v>
      </c>
      <c r="N119" s="228">
        <v>7.0073138232765106E-2</v>
      </c>
      <c r="O119" s="228">
        <v>9.4587486636996801E-2</v>
      </c>
      <c r="P119" s="228">
        <v>0.12030948820562561</v>
      </c>
      <c r="Q119" s="228">
        <v>9.9622199710428669E-2</v>
      </c>
      <c r="R119" s="228">
        <v>0.1356402262032653</v>
      </c>
      <c r="S119" s="228">
        <v>0.15080356367038189</v>
      </c>
      <c r="T119" s="228">
        <v>0.19234561612492021</v>
      </c>
      <c r="U119" s="228">
        <v>0.23476401137889111</v>
      </c>
      <c r="V119" s="228">
        <v>0.26484454577481148</v>
      </c>
      <c r="W119" s="228">
        <v>0.27326867682809491</v>
      </c>
      <c r="DA119" s="69" t="s">
        <v>1099</v>
      </c>
    </row>
    <row r="120" spans="1:105" ht="12" customHeight="1" x14ac:dyDescent="0.25">
      <c r="A120" s="37" t="s">
        <v>38</v>
      </c>
      <c r="B120" s="228">
        <v>0.24209476164800631</v>
      </c>
      <c r="C120" s="228">
        <v>0.42627931254297141</v>
      </c>
      <c r="D120" s="228">
        <v>0.36354596964047248</v>
      </c>
      <c r="E120" s="228">
        <v>0.35164667378306108</v>
      </c>
      <c r="F120" s="228">
        <v>0.24322854754899609</v>
      </c>
      <c r="G120" s="228">
        <v>0.27273874129748821</v>
      </c>
      <c r="H120" s="228">
        <v>0.32822747615583842</v>
      </c>
      <c r="I120" s="228">
        <v>0.49813125742502362</v>
      </c>
      <c r="J120" s="228">
        <v>0.5592440728827538</v>
      </c>
      <c r="K120" s="228">
        <v>0.4000873292969403</v>
      </c>
      <c r="L120" s="228">
        <v>0.99663685044185635</v>
      </c>
      <c r="M120" s="228">
        <v>0.99934128469088224</v>
      </c>
      <c r="N120" s="228">
        <v>0.96179915957197148</v>
      </c>
      <c r="O120" s="228">
        <v>0.85574945559584903</v>
      </c>
      <c r="P120" s="228">
        <v>1.311773694588845</v>
      </c>
      <c r="Q120" s="228">
        <v>0.84986028306578354</v>
      </c>
      <c r="R120" s="228">
        <v>0.90007228536770678</v>
      </c>
      <c r="S120" s="228">
        <v>0.66021945971678908</v>
      </c>
      <c r="T120" s="228">
        <v>0.68389323662602874</v>
      </c>
      <c r="U120" s="228">
        <v>0.65113852832960117</v>
      </c>
      <c r="V120" s="228">
        <v>0.42950037476723191</v>
      </c>
      <c r="W120" s="228">
        <v>0.46310203668141559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16.555530444908804</v>
      </c>
      <c r="C121" s="263">
        <f t="shared" si="4"/>
        <v>15.124886039979048</v>
      </c>
      <c r="D121" s="263">
        <f t="shared" si="4"/>
        <v>15.418903074179026</v>
      </c>
      <c r="E121" s="263">
        <f t="shared" si="4"/>
        <v>16.460504206189089</v>
      </c>
      <c r="F121" s="263">
        <f t="shared" si="4"/>
        <v>17.662627298033936</v>
      </c>
      <c r="G121" s="263">
        <f t="shared" si="4"/>
        <v>20.081613092064948</v>
      </c>
      <c r="H121" s="263">
        <f t="shared" si="4"/>
        <v>20.699634616733849</v>
      </c>
      <c r="I121" s="263">
        <f t="shared" si="4"/>
        <v>18.686622211086313</v>
      </c>
      <c r="J121" s="263">
        <f t="shared" si="4"/>
        <v>17.873233799602094</v>
      </c>
      <c r="K121" s="263">
        <f t="shared" si="4"/>
        <v>19.798337783282232</v>
      </c>
      <c r="L121" s="263">
        <f t="shared" si="4"/>
        <v>21.44414224345908</v>
      </c>
      <c r="M121" s="263">
        <f t="shared" si="4"/>
        <v>19.847316769689165</v>
      </c>
      <c r="N121" s="263">
        <f t="shared" si="4"/>
        <v>20.060866413477171</v>
      </c>
      <c r="O121" s="263">
        <f t="shared" si="4"/>
        <v>20.175136798329284</v>
      </c>
      <c r="P121" s="263">
        <f t="shared" si="4"/>
        <v>21.115162448511189</v>
      </c>
      <c r="Q121" s="263">
        <f t="shared" si="4"/>
        <v>14.559919487533259</v>
      </c>
      <c r="R121" s="263">
        <f t="shared" si="4"/>
        <v>16.277408619088916</v>
      </c>
      <c r="S121" s="263">
        <f t="shared" si="4"/>
        <v>17.261386249452492</v>
      </c>
      <c r="T121" s="263">
        <f t="shared" si="4"/>
        <v>18.639700041159003</v>
      </c>
      <c r="U121" s="263">
        <f t="shared" si="4"/>
        <v>19.155324384811369</v>
      </c>
      <c r="V121" s="263">
        <f t="shared" si="4"/>
        <v>18.727765240688541</v>
      </c>
      <c r="W121" s="263">
        <f t="shared" si="4"/>
        <v>17.654953049211517</v>
      </c>
      <c r="DA121" s="70"/>
    </row>
    <row r="122" spans="1:105" ht="12" customHeight="1" x14ac:dyDescent="0.25">
      <c r="A122" s="60" t="s">
        <v>1054</v>
      </c>
      <c r="B122" s="264">
        <v>16.5470482298817</v>
      </c>
      <c r="C122" s="264">
        <v>15.113753794755651</v>
      </c>
      <c r="D122" s="264">
        <v>15.408347873882519</v>
      </c>
      <c r="E122" s="264">
        <v>16.45004459742238</v>
      </c>
      <c r="F122" s="264">
        <v>17.653710901704748</v>
      </c>
      <c r="G122" s="264">
        <v>20.07095883082113</v>
      </c>
      <c r="H122" s="264">
        <v>20.68761311713336</v>
      </c>
      <c r="I122" s="264">
        <v>18.672189966092311</v>
      </c>
      <c r="J122" s="264">
        <v>17.85968974215675</v>
      </c>
      <c r="K122" s="264">
        <v>19.786749796370739</v>
      </c>
      <c r="L122" s="264">
        <v>21.42479627386523</v>
      </c>
      <c r="M122" s="264">
        <v>19.828636639616001</v>
      </c>
      <c r="N122" s="264">
        <v>20.041317329906772</v>
      </c>
      <c r="O122" s="264">
        <v>20.156156194222952</v>
      </c>
      <c r="P122" s="264">
        <v>21.091913337690229</v>
      </c>
      <c r="Q122" s="264">
        <v>14.54400613074972</v>
      </c>
      <c r="R122" s="264">
        <v>16.259965432082641</v>
      </c>
      <c r="S122" s="264">
        <v>17.245305639540771</v>
      </c>
      <c r="T122" s="264">
        <v>18.6227530487614</v>
      </c>
      <c r="U122" s="264">
        <v>19.137922554662289</v>
      </c>
      <c r="V122" s="264">
        <v>18.712937537880752</v>
      </c>
      <c r="W122" s="264">
        <v>17.640487927125871</v>
      </c>
      <c r="DA122" s="72" t="s">
        <v>1101</v>
      </c>
    </row>
    <row r="123" spans="1:105" ht="12" customHeight="1" x14ac:dyDescent="0.25">
      <c r="A123" s="64" t="s">
        <v>30</v>
      </c>
      <c r="B123" s="231">
        <v>9.7228033729464052</v>
      </c>
      <c r="C123" s="231">
        <v>7.3688528633686223</v>
      </c>
      <c r="D123" s="231">
        <v>7.8963179859084356</v>
      </c>
      <c r="E123" s="231">
        <v>9.947258212162966</v>
      </c>
      <c r="F123" s="231">
        <v>10.26066145474506</v>
      </c>
      <c r="G123" s="231">
        <v>11.217845832199499</v>
      </c>
      <c r="H123" s="231">
        <v>12.41081482321635</v>
      </c>
      <c r="I123" s="231">
        <v>8.7643913542465803</v>
      </c>
      <c r="J123" s="231">
        <v>9.0596813399475273</v>
      </c>
      <c r="K123" s="231">
        <v>12.27556571017718</v>
      </c>
      <c r="L123" s="231">
        <v>4.9771192080538169</v>
      </c>
      <c r="M123" s="231">
        <v>4.3227918044803211</v>
      </c>
      <c r="N123" s="231">
        <v>4.1368017800086347</v>
      </c>
      <c r="O123" s="231">
        <v>4.4160146220968048</v>
      </c>
      <c r="P123" s="231">
        <v>4.308657579395792</v>
      </c>
      <c r="Q123" s="231">
        <v>3.023569295420772</v>
      </c>
      <c r="R123" s="231">
        <v>4.0661347552094416</v>
      </c>
      <c r="S123" s="231">
        <v>5.2670925319947726</v>
      </c>
      <c r="T123" s="231">
        <v>5.3015930854915707</v>
      </c>
      <c r="U123" s="231">
        <v>4.6985463167513757</v>
      </c>
      <c r="V123" s="231">
        <v>4.1409655709298594</v>
      </c>
      <c r="W123" s="231">
        <v>3.6522630401491138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6.8777946435170503E-2</v>
      </c>
      <c r="Q125" s="231">
        <v>3.4050486518639941E-2</v>
      </c>
      <c r="R125" s="231">
        <v>6.4588531982531713E-2</v>
      </c>
      <c r="S125" s="231">
        <v>0.13474930863105111</v>
      </c>
      <c r="T125" s="231">
        <v>0.1204101910772913</v>
      </c>
      <c r="U125" s="231">
        <v>0.1219318332450587</v>
      </c>
      <c r="V125" s="231">
        <v>7.584597622815302E-2</v>
      </c>
      <c r="W125" s="231">
        <v>8.3239651723287081E-2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0</v>
      </c>
      <c r="T126" s="231">
        <v>0</v>
      </c>
      <c r="U126" s="231">
        <v>0</v>
      </c>
      <c r="V126" s="231">
        <v>0</v>
      </c>
      <c r="W126" s="231">
        <v>0</v>
      </c>
      <c r="DA126" s="73" t="s">
        <v>1105</v>
      </c>
    </row>
    <row r="127" spans="1:105" ht="12" customHeight="1" x14ac:dyDescent="0.25">
      <c r="A127" s="64" t="s">
        <v>70</v>
      </c>
      <c r="B127" s="231">
        <v>0.48888721409409502</v>
      </c>
      <c r="C127" s="231">
        <v>0.2320584528237154</v>
      </c>
      <c r="D127" s="231">
        <v>0.18435290508294611</v>
      </c>
      <c r="E127" s="231">
        <v>0.15810348830230619</v>
      </c>
      <c r="F127" s="231">
        <v>1.745673221800726</v>
      </c>
      <c r="G127" s="231">
        <v>1.7900283124052869</v>
      </c>
      <c r="H127" s="231">
        <v>0.72758416442502027</v>
      </c>
      <c r="I127" s="231">
        <v>0.73143758922338109</v>
      </c>
      <c r="J127" s="231">
        <v>0.73441734496111577</v>
      </c>
      <c r="K127" s="231">
        <v>0.49023067768385231</v>
      </c>
      <c r="L127" s="231">
        <v>0.50739625744329031</v>
      </c>
      <c r="M127" s="231">
        <v>0.19669202783728951</v>
      </c>
      <c r="N127" s="231">
        <v>0.10242096260245701</v>
      </c>
      <c r="O127" s="231">
        <v>1.8248895221295951E-2</v>
      </c>
      <c r="P127" s="231">
        <v>2.0674839131142202E-2</v>
      </c>
      <c r="Q127" s="231">
        <v>3.0707429259237869E-2</v>
      </c>
      <c r="R127" s="231">
        <v>3.8830979337662337E-2</v>
      </c>
      <c r="S127" s="231">
        <v>3.4719302412903892E-2</v>
      </c>
      <c r="T127" s="231">
        <v>1.8097816664384109E-2</v>
      </c>
      <c r="U127" s="231">
        <v>0</v>
      </c>
      <c r="V127" s="231">
        <v>1.7101072536863229E-2</v>
      </c>
      <c r="W127" s="231">
        <v>3.002664536379614E-2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3.581270763181557</v>
      </c>
      <c r="M128" s="231">
        <v>3.1598461762574499</v>
      </c>
      <c r="N128" s="231">
        <v>2.931006164067206</v>
      </c>
      <c r="O128" s="231">
        <v>2.3071514102454129</v>
      </c>
      <c r="P128" s="231">
        <v>2.5716900298564038</v>
      </c>
      <c r="Q128" s="231">
        <v>1.2611066479188</v>
      </c>
      <c r="R128" s="231">
        <v>0.34986006177999263</v>
      </c>
      <c r="S128" s="231">
        <v>0.98718905762786235</v>
      </c>
      <c r="T128" s="231">
        <v>1.43506463010515</v>
      </c>
      <c r="U128" s="231">
        <v>2.3146266197019081</v>
      </c>
      <c r="V128" s="231">
        <v>3.1165665054622922</v>
      </c>
      <c r="W128" s="231">
        <v>3.2180838555355882</v>
      </c>
      <c r="DA128" s="73" t="s">
        <v>1107</v>
      </c>
    </row>
    <row r="129" spans="1:105" ht="12" customHeight="1" x14ac:dyDescent="0.25">
      <c r="A129" s="64" t="s">
        <v>162</v>
      </c>
      <c r="B129" s="231">
        <v>1.5892738073548249</v>
      </c>
      <c r="C129" s="231">
        <v>2.118314602943479</v>
      </c>
      <c r="D129" s="231">
        <v>2.1731559499743698</v>
      </c>
      <c r="E129" s="231">
        <v>2.036212555354703</v>
      </c>
      <c r="F129" s="231">
        <v>1.814493511704123</v>
      </c>
      <c r="G129" s="231">
        <v>2.5486409363206368</v>
      </c>
      <c r="H129" s="231">
        <v>2.904118416773537</v>
      </c>
      <c r="I129" s="231">
        <v>3.4569121125428679</v>
      </c>
      <c r="J129" s="231">
        <v>2.3139314240633442</v>
      </c>
      <c r="K129" s="231">
        <v>1.906121332209167</v>
      </c>
      <c r="L129" s="231">
        <v>2.6035138672939939</v>
      </c>
      <c r="M129" s="231">
        <v>2.4245360948514838</v>
      </c>
      <c r="N129" s="231">
        <v>3.1504623304504169</v>
      </c>
      <c r="O129" s="231">
        <v>3.475896017237464</v>
      </c>
      <c r="P129" s="231">
        <v>3.2175160837583778</v>
      </c>
      <c r="Q129" s="231">
        <v>2.5028858135746241</v>
      </c>
      <c r="R129" s="231">
        <v>2.8944402427545848</v>
      </c>
      <c r="S129" s="231">
        <v>3.422173187904721</v>
      </c>
      <c r="T129" s="231">
        <v>3.4900161246348058</v>
      </c>
      <c r="U129" s="231">
        <v>4.0267307466505846</v>
      </c>
      <c r="V129" s="231">
        <v>4.3015739991822883</v>
      </c>
      <c r="W129" s="231">
        <v>3.69234516637971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5.7909412665128793E-2</v>
      </c>
      <c r="E130" s="231">
        <v>4.8281106007310039E-2</v>
      </c>
      <c r="F130" s="231">
        <v>1.549201221108289E-2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1.2590775650464081</v>
      </c>
      <c r="M130" s="231">
        <v>1.433529354751877</v>
      </c>
      <c r="N130" s="231">
        <v>1.296208853612937</v>
      </c>
      <c r="O130" s="231">
        <v>1.3245968171856171</v>
      </c>
      <c r="P130" s="231">
        <v>1.399532705199632</v>
      </c>
      <c r="Q130" s="231">
        <v>1.0495009545048319</v>
      </c>
      <c r="R130" s="231">
        <v>1.2617477440702189</v>
      </c>
      <c r="S130" s="231">
        <v>1.0706383401797801</v>
      </c>
      <c r="T130" s="231">
        <v>1.2734939375293619</v>
      </c>
      <c r="U130" s="231">
        <v>1.087434344193708</v>
      </c>
      <c r="V130" s="231">
        <v>0.91418641204632778</v>
      </c>
      <c r="W130" s="231">
        <v>1.0498886841420081</v>
      </c>
      <c r="DA130" s="73" t="s">
        <v>1109</v>
      </c>
    </row>
    <row r="131" spans="1:105" ht="12" customHeight="1" x14ac:dyDescent="0.25">
      <c r="A131" s="64" t="s">
        <v>73</v>
      </c>
      <c r="B131" s="231">
        <v>0.11134432543731659</v>
      </c>
      <c r="C131" s="231">
        <v>0.34870490095985041</v>
      </c>
      <c r="D131" s="231">
        <v>0.15968889056853491</v>
      </c>
      <c r="E131" s="231">
        <v>0.1702224670912342</v>
      </c>
      <c r="F131" s="231">
        <v>8.3860248254003358E-2</v>
      </c>
      <c r="G131" s="231">
        <v>8.3011099685267001E-2</v>
      </c>
      <c r="H131" s="231">
        <v>8.6935176108212733E-2</v>
      </c>
      <c r="I131" s="231">
        <v>0.18984618277846049</v>
      </c>
      <c r="J131" s="231">
        <v>0.18305171190348851</v>
      </c>
      <c r="K131" s="231">
        <v>0.1246915138607364</v>
      </c>
      <c r="L131" s="231">
        <v>0.1079221999878861</v>
      </c>
      <c r="M131" s="231">
        <v>0.15450834234593691</v>
      </c>
      <c r="N131" s="231">
        <v>0.15830048720296819</v>
      </c>
      <c r="O131" s="231">
        <v>0.20730373246932041</v>
      </c>
      <c r="P131" s="231">
        <v>0.15374596610252639</v>
      </c>
      <c r="Q131" s="231">
        <v>0.1131511480329068</v>
      </c>
      <c r="R131" s="231">
        <v>0.162548445837711</v>
      </c>
      <c r="S131" s="231">
        <v>0.1215357091627363</v>
      </c>
      <c r="T131" s="231">
        <v>0.12571168485920381</v>
      </c>
      <c r="U131" s="231">
        <v>0.1195970005707485</v>
      </c>
      <c r="V131" s="231">
        <v>0.1101071825840606</v>
      </c>
      <c r="W131" s="231">
        <v>0.1154866864032454</v>
      </c>
      <c r="DA131" s="73" t="s">
        <v>1110</v>
      </c>
    </row>
    <row r="132" spans="1:105" ht="12" customHeight="1" x14ac:dyDescent="0.25">
      <c r="A132" s="64" t="s">
        <v>79</v>
      </c>
      <c r="B132" s="231">
        <v>4.6347395100490623</v>
      </c>
      <c r="C132" s="231">
        <v>5.0458229746599876</v>
      </c>
      <c r="D132" s="231">
        <v>4.9369227296830989</v>
      </c>
      <c r="E132" s="231">
        <v>4.0899667685038592</v>
      </c>
      <c r="F132" s="231">
        <v>3.7335304529897551</v>
      </c>
      <c r="G132" s="231">
        <v>4.4314326502104429</v>
      </c>
      <c r="H132" s="231">
        <v>4.5581605366102336</v>
      </c>
      <c r="I132" s="231">
        <v>5.52960272730102</v>
      </c>
      <c r="J132" s="231">
        <v>5.56860792128127</v>
      </c>
      <c r="K132" s="231">
        <v>4.9901405624398052</v>
      </c>
      <c r="L132" s="231">
        <v>8.3884964128582773</v>
      </c>
      <c r="M132" s="231">
        <v>8.1367328390916374</v>
      </c>
      <c r="N132" s="231">
        <v>8.2661167519621479</v>
      </c>
      <c r="O132" s="231">
        <v>8.4069446997670347</v>
      </c>
      <c r="P132" s="231">
        <v>9.3513181878111808</v>
      </c>
      <c r="Q132" s="231">
        <v>6.5290343555199044</v>
      </c>
      <c r="R132" s="231">
        <v>7.4218146711104982</v>
      </c>
      <c r="S132" s="231">
        <v>6.207208201626937</v>
      </c>
      <c r="T132" s="231">
        <v>6.8583655783996296</v>
      </c>
      <c r="U132" s="231">
        <v>6.7690556935489088</v>
      </c>
      <c r="V132" s="231">
        <v>6.0365908189109074</v>
      </c>
      <c r="W132" s="231">
        <v>5.7991541974291172</v>
      </c>
      <c r="DA132" s="73" t="s">
        <v>1111</v>
      </c>
    </row>
    <row r="133" spans="1:105" ht="12" customHeight="1" x14ac:dyDescent="0.25">
      <c r="A133" s="60" t="s">
        <v>1066</v>
      </c>
      <c r="B133" s="264">
        <v>8.4822150271036886E-3</v>
      </c>
      <c r="C133" s="264">
        <v>1.1132245223396181E-2</v>
      </c>
      <c r="D133" s="264">
        <v>1.055520029650628E-2</v>
      </c>
      <c r="E133" s="264">
        <v>1.0459608766709389E-2</v>
      </c>
      <c r="F133" s="264">
        <v>8.9163963291859667E-3</v>
      </c>
      <c r="G133" s="264">
        <v>1.0654261243817241E-2</v>
      </c>
      <c r="H133" s="264">
        <v>1.2021499600490241E-2</v>
      </c>
      <c r="I133" s="264">
        <v>1.4432244994001159E-2</v>
      </c>
      <c r="J133" s="264">
        <v>1.3544057445344071E-2</v>
      </c>
      <c r="K133" s="264">
        <v>1.1587986911491739E-2</v>
      </c>
      <c r="L133" s="264">
        <v>1.9345969593851261E-2</v>
      </c>
      <c r="M133" s="264">
        <v>1.868013007316557E-2</v>
      </c>
      <c r="N133" s="264">
        <v>1.954908357039855E-2</v>
      </c>
      <c r="O133" s="264">
        <v>1.8980604106330519E-2</v>
      </c>
      <c r="P133" s="264">
        <v>2.3249110820959588E-2</v>
      </c>
      <c r="Q133" s="264">
        <v>1.591335678353881E-2</v>
      </c>
      <c r="R133" s="264">
        <v>1.74431870062738E-2</v>
      </c>
      <c r="S133" s="264">
        <v>1.608060991172245E-2</v>
      </c>
      <c r="T133" s="264">
        <v>1.6946992397602181E-2</v>
      </c>
      <c r="U133" s="264">
        <v>1.740183014908123E-2</v>
      </c>
      <c r="V133" s="264">
        <v>1.4827702807789479E-2</v>
      </c>
      <c r="W133" s="264">
        <v>1.4465122085645011E-2</v>
      </c>
      <c r="DA133" s="72" t="s">
        <v>1112</v>
      </c>
    </row>
    <row r="134" spans="1:105" ht="12" customHeight="1" x14ac:dyDescent="0.25">
      <c r="A134" s="57" t="s">
        <v>1012</v>
      </c>
      <c r="B134" s="263">
        <v>9.1955985947117487</v>
      </c>
      <c r="C134" s="263">
        <v>8.183058575769266</v>
      </c>
      <c r="D134" s="263">
        <v>8.4067415481140557</v>
      </c>
      <c r="E134" s="263">
        <v>9.1938071206358387</v>
      </c>
      <c r="F134" s="263">
        <v>10.00906204363803</v>
      </c>
      <c r="G134" s="263">
        <v>11.348642413057959</v>
      </c>
      <c r="H134" s="263">
        <v>11.69240084964844</v>
      </c>
      <c r="I134" s="263">
        <v>10.27785487755323</v>
      </c>
      <c r="J134" s="263">
        <v>9.786956543293055</v>
      </c>
      <c r="K134" s="263">
        <v>11.08001637869746</v>
      </c>
      <c r="L134" s="263">
        <v>10.198115461521841</v>
      </c>
      <c r="M134" s="263">
        <v>9.2688871155264447</v>
      </c>
      <c r="N134" s="263">
        <v>9.4876917756237962</v>
      </c>
      <c r="O134" s="263">
        <v>9.6794681297720473</v>
      </c>
      <c r="P134" s="263">
        <v>9.9838047509015233</v>
      </c>
      <c r="Q134" s="263">
        <v>6.9852507972848246</v>
      </c>
      <c r="R134" s="263">
        <v>8.0370124749316361</v>
      </c>
      <c r="S134" s="263">
        <v>8.8478249597456973</v>
      </c>
      <c r="T134" s="263">
        <v>9.3957465629641703</v>
      </c>
      <c r="U134" s="263">
        <v>9.5635388687074343</v>
      </c>
      <c r="V134" s="263">
        <v>9.3051356016365609</v>
      </c>
      <c r="W134" s="263">
        <v>8.6091880011388007</v>
      </c>
      <c r="DA134" s="70" t="s">
        <v>1113</v>
      </c>
    </row>
    <row r="135" spans="1:105" ht="12" customHeight="1" x14ac:dyDescent="0.25">
      <c r="A135" s="60" t="s">
        <v>1014</v>
      </c>
      <c r="B135" s="264">
        <v>9.174022108207728</v>
      </c>
      <c r="C135" s="264">
        <v>8.1204985349086272</v>
      </c>
      <c r="D135" s="264">
        <v>8.3571362258057729</v>
      </c>
      <c r="E135" s="264">
        <v>9.1545641983974182</v>
      </c>
      <c r="F135" s="264">
        <v>9.9881985547301255</v>
      </c>
      <c r="G135" s="264">
        <v>11.32131795415104</v>
      </c>
      <c r="H135" s="264">
        <v>11.65615031610978</v>
      </c>
      <c r="I135" s="264">
        <v>10.19627488626177</v>
      </c>
      <c r="J135" s="264">
        <v>9.7103471675216646</v>
      </c>
      <c r="K135" s="264">
        <v>11.0428108536073</v>
      </c>
      <c r="L135" s="264">
        <v>9.9450802477547349</v>
      </c>
      <c r="M135" s="264">
        <v>8.9844850593461416</v>
      </c>
      <c r="N135" s="264">
        <v>9.1871952837142707</v>
      </c>
      <c r="O135" s="264">
        <v>9.420718317681704</v>
      </c>
      <c r="P135" s="264">
        <v>9.5090810477278485</v>
      </c>
      <c r="Q135" s="264">
        <v>6.6788710573517882</v>
      </c>
      <c r="R135" s="264">
        <v>7.7428855462894202</v>
      </c>
      <c r="S135" s="264">
        <v>8.6759373521520793</v>
      </c>
      <c r="T135" s="264">
        <v>9.2151587414040677</v>
      </c>
      <c r="U135" s="264">
        <v>9.3737700570658049</v>
      </c>
      <c r="V135" s="264">
        <v>9.1813046239924372</v>
      </c>
      <c r="W135" s="264">
        <v>8.4707835853599533</v>
      </c>
      <c r="DA135" s="72" t="s">
        <v>1114</v>
      </c>
    </row>
    <row r="136" spans="1:105" ht="12" customHeight="1" x14ac:dyDescent="0.25">
      <c r="A136" s="59" t="s">
        <v>30</v>
      </c>
      <c r="B136" s="232">
        <v>7.5584681146508448</v>
      </c>
      <c r="C136" s="232">
        <v>6.1567412239207107</v>
      </c>
      <c r="D136" s="232">
        <v>6.4357050410558498</v>
      </c>
      <c r="E136" s="232">
        <v>7.5000829367436843</v>
      </c>
      <c r="F136" s="232">
        <v>7.4152954162320093</v>
      </c>
      <c r="G136" s="232">
        <v>8.1638335299594349</v>
      </c>
      <c r="H136" s="232">
        <v>9.0174328303986808</v>
      </c>
      <c r="I136" s="232">
        <v>6.8992457327933838</v>
      </c>
      <c r="J136" s="232">
        <v>7.2656452161298368</v>
      </c>
      <c r="K136" s="232">
        <v>9.2391978230004401</v>
      </c>
      <c r="L136" s="232">
        <v>6.1198900115333137</v>
      </c>
      <c r="M136" s="232">
        <v>5.5930223111918274</v>
      </c>
      <c r="N136" s="232">
        <v>5.1430616362126784</v>
      </c>
      <c r="O136" s="232">
        <v>5.2593161566209856</v>
      </c>
      <c r="P136" s="232">
        <v>5.3799085873316654</v>
      </c>
      <c r="Q136" s="232">
        <v>3.6117438859168152</v>
      </c>
      <c r="R136" s="232">
        <v>4.4569140001450016</v>
      </c>
      <c r="S136" s="232">
        <v>5.1584078637459294</v>
      </c>
      <c r="T136" s="232">
        <v>5.4708152953896514</v>
      </c>
      <c r="U136" s="232">
        <v>4.9781906689682272</v>
      </c>
      <c r="V136" s="232">
        <v>4.4542822268724072</v>
      </c>
      <c r="W136" s="232">
        <v>4.1483038893872601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8.5878039233161618E-2</v>
      </c>
      <c r="Q137" s="297">
        <v>4.0674323780985518E-2</v>
      </c>
      <c r="R137" s="297">
        <v>7.0795866288728332E-2</v>
      </c>
      <c r="S137" s="297">
        <v>0.1319688023429301</v>
      </c>
      <c r="T137" s="297">
        <v>0.1242535789608523</v>
      </c>
      <c r="U137" s="297">
        <v>0.12918887536484411</v>
      </c>
      <c r="V137" s="297">
        <v>8.1584687944407791E-2</v>
      </c>
      <c r="W137" s="297">
        <v>9.4545044318838242E-2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DA138" s="122" t="s">
        <v>1117</v>
      </c>
    </row>
    <row r="139" spans="1:105" ht="12" customHeight="1" x14ac:dyDescent="0.25">
      <c r="A139" s="59" t="s">
        <v>70</v>
      </c>
      <c r="B139" s="297">
        <v>0.38005894777967608</v>
      </c>
      <c r="C139" s="297">
        <v>0.19388687348628861</v>
      </c>
      <c r="D139" s="297">
        <v>0.15025242431889099</v>
      </c>
      <c r="E139" s="297">
        <v>0.1192076499437667</v>
      </c>
      <c r="F139" s="297">
        <v>1.2615836412643371</v>
      </c>
      <c r="G139" s="297">
        <v>1.3027004805543581</v>
      </c>
      <c r="H139" s="297">
        <v>0.52864710533679959</v>
      </c>
      <c r="I139" s="297">
        <v>0.57578073163163757</v>
      </c>
      <c r="J139" s="297">
        <v>0.58898493984893441</v>
      </c>
      <c r="K139" s="297">
        <v>0.36897185164098678</v>
      </c>
      <c r="L139" s="297">
        <v>0.62389690863578817</v>
      </c>
      <c r="M139" s="297">
        <v>0.25448898533288861</v>
      </c>
      <c r="N139" s="297">
        <v>0.1273344364843052</v>
      </c>
      <c r="O139" s="297">
        <v>2.1733784348810379E-2</v>
      </c>
      <c r="P139" s="297">
        <v>2.5815173875787641E-2</v>
      </c>
      <c r="Q139" s="297">
        <v>3.6680941973860438E-2</v>
      </c>
      <c r="R139" s="297">
        <v>4.256286273533845E-2</v>
      </c>
      <c r="S139" s="297">
        <v>3.4002881381441828E-2</v>
      </c>
      <c r="T139" s="297">
        <v>1.867548312819824E-2</v>
      </c>
      <c r="U139" s="297">
        <v>0</v>
      </c>
      <c r="V139" s="297">
        <v>1.8394985941479591E-2</v>
      </c>
      <c r="W139" s="297">
        <v>3.4104786095253983E-2</v>
      </c>
      <c r="DA139" s="122" t="s">
        <v>1118</v>
      </c>
    </row>
    <row r="140" spans="1:105" ht="12" customHeight="1" x14ac:dyDescent="0.25">
      <c r="A140" s="59" t="s">
        <v>162</v>
      </c>
      <c r="B140" s="297">
        <v>1.2354950457772069</v>
      </c>
      <c r="C140" s="297">
        <v>1.7698704375016281</v>
      </c>
      <c r="D140" s="297">
        <v>1.7711787604310321</v>
      </c>
      <c r="E140" s="297">
        <v>1.535273611709967</v>
      </c>
      <c r="F140" s="297">
        <v>1.3113194972337789</v>
      </c>
      <c r="G140" s="297">
        <v>1.854783943637246</v>
      </c>
      <c r="H140" s="297">
        <v>2.1100703803742999</v>
      </c>
      <c r="I140" s="297">
        <v>2.721248421836747</v>
      </c>
      <c r="J140" s="297">
        <v>1.8557170115428929</v>
      </c>
      <c r="K140" s="297">
        <v>1.4346411789658731</v>
      </c>
      <c r="L140" s="297">
        <v>3.201293327585633</v>
      </c>
      <c r="M140" s="297">
        <v>3.1369737628214249</v>
      </c>
      <c r="N140" s="297">
        <v>3.9167992110172869</v>
      </c>
      <c r="O140" s="297">
        <v>4.1396683767119082</v>
      </c>
      <c r="P140" s="297">
        <v>4.017479247287234</v>
      </c>
      <c r="Q140" s="297">
        <v>2.9897719056801271</v>
      </c>
      <c r="R140" s="297">
        <v>3.1726128171203518</v>
      </c>
      <c r="S140" s="297">
        <v>3.3515578046817782</v>
      </c>
      <c r="T140" s="297">
        <v>3.6014143839253658</v>
      </c>
      <c r="U140" s="297">
        <v>4.2663905127327331</v>
      </c>
      <c r="V140" s="297">
        <v>4.6270427232341431</v>
      </c>
      <c r="W140" s="297">
        <v>4.1938298655586008</v>
      </c>
      <c r="DA140" s="122" t="s">
        <v>1119</v>
      </c>
    </row>
    <row r="141" spans="1:105" ht="12" customHeight="1" x14ac:dyDescent="0.25">
      <c r="A141" s="60" t="s">
        <v>1021</v>
      </c>
      <c r="B141" s="264">
        <v>2.1576486504020512E-2</v>
      </c>
      <c r="C141" s="264">
        <v>6.2560040860639501E-2</v>
      </c>
      <c r="D141" s="264">
        <v>4.9605322308282893E-2</v>
      </c>
      <c r="E141" s="264">
        <v>3.9242922238419943E-2</v>
      </c>
      <c r="F141" s="264">
        <v>2.0863488907903519E-2</v>
      </c>
      <c r="G141" s="264">
        <v>2.7324458906923199E-2</v>
      </c>
      <c r="H141" s="264">
        <v>3.6250533538655552E-2</v>
      </c>
      <c r="I141" s="264">
        <v>8.1579991291457418E-2</v>
      </c>
      <c r="J141" s="264">
        <v>7.660937577138989E-2</v>
      </c>
      <c r="K141" s="264">
        <v>3.7205525090162082E-2</v>
      </c>
      <c r="L141" s="264">
        <v>0.25303521376710109</v>
      </c>
      <c r="M141" s="264">
        <v>0.28440205618030318</v>
      </c>
      <c r="N141" s="264">
        <v>0.3004964919095246</v>
      </c>
      <c r="O141" s="264">
        <v>0.25874981209034348</v>
      </c>
      <c r="P141" s="264">
        <v>0.47472370317367513</v>
      </c>
      <c r="Q141" s="264">
        <v>0.30637973993303619</v>
      </c>
      <c r="R141" s="264">
        <v>0.29412692864221512</v>
      </c>
      <c r="S141" s="264">
        <v>0.17188760759361729</v>
      </c>
      <c r="T141" s="264">
        <v>0.1805878215601022</v>
      </c>
      <c r="U141" s="264">
        <v>0.1897688116416302</v>
      </c>
      <c r="V141" s="264">
        <v>0.1238309776441239</v>
      </c>
      <c r="W141" s="264">
        <v>0.1384044157788481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5.2474559169096127</v>
      </c>
      <c r="C142" s="263">
        <f t="shared" si="5"/>
        <v>5.0952650803721635</v>
      </c>
      <c r="D142" s="263">
        <f t="shared" si="5"/>
        <v>5.191900036836457</v>
      </c>
      <c r="E142" s="263">
        <f t="shared" si="5"/>
        <v>5.4485978681439589</v>
      </c>
      <c r="F142" s="263">
        <f t="shared" si="5"/>
        <v>5.6797988614332109</v>
      </c>
      <c r="G142" s="263">
        <f t="shared" si="5"/>
        <v>6.6884188752724905</v>
      </c>
      <c r="H142" s="263">
        <f t="shared" si="5"/>
        <v>7.0027327305886509</v>
      </c>
      <c r="I142" s="263">
        <f t="shared" si="5"/>
        <v>6.5947085085070372</v>
      </c>
      <c r="J142" s="263">
        <f t="shared" si="5"/>
        <v>5.9966586037505571</v>
      </c>
      <c r="K142" s="263">
        <f t="shared" si="5"/>
        <v>6.2852325138085599</v>
      </c>
      <c r="L142" s="263">
        <f t="shared" si="5"/>
        <v>7.1418204494314832</v>
      </c>
      <c r="M142" s="263">
        <f t="shared" si="5"/>
        <v>6.6571722450874571</v>
      </c>
      <c r="N142" s="263">
        <f t="shared" si="5"/>
        <v>6.9357290806578069</v>
      </c>
      <c r="O142" s="263">
        <f t="shared" si="5"/>
        <v>6.9944620985400938</v>
      </c>
      <c r="P142" s="263">
        <f t="shared" si="5"/>
        <v>7.5368588140866999</v>
      </c>
      <c r="Q142" s="263">
        <f t="shared" si="5"/>
        <v>5.233652213078126</v>
      </c>
      <c r="R142" s="263">
        <f t="shared" si="5"/>
        <v>5.8636733783861335</v>
      </c>
      <c r="S142" s="263">
        <f t="shared" si="5"/>
        <v>6.1502226772853872</v>
      </c>
      <c r="T142" s="263">
        <f t="shared" si="5"/>
        <v>6.5574640254471115</v>
      </c>
      <c r="U142" s="263">
        <f t="shared" si="5"/>
        <v>6.7992469059221126</v>
      </c>
      <c r="V142" s="263">
        <f t="shared" si="5"/>
        <v>6.6147712302125159</v>
      </c>
      <c r="W142" s="263">
        <f t="shared" si="5"/>
        <v>6.1526382213670701</v>
      </c>
      <c r="DA142" s="70"/>
    </row>
    <row r="143" spans="1:105" ht="12" customHeight="1" x14ac:dyDescent="0.25">
      <c r="A143" s="60" t="s">
        <v>1024</v>
      </c>
      <c r="B143" s="264">
        <v>2.883008270224559</v>
      </c>
      <c r="C143" s="264">
        <v>2.508729936129503</v>
      </c>
      <c r="D143" s="264">
        <v>2.7021971318794171</v>
      </c>
      <c r="E143" s="264">
        <v>2.8659755112703049</v>
      </c>
      <c r="F143" s="264">
        <v>3.187270040742662</v>
      </c>
      <c r="G143" s="264">
        <v>3.862168443019605</v>
      </c>
      <c r="H143" s="264">
        <v>3.9905354010630778</v>
      </c>
      <c r="I143" s="264">
        <v>3.4580545544840691</v>
      </c>
      <c r="J143" s="264">
        <v>2.8227540037913559</v>
      </c>
      <c r="K143" s="264">
        <v>3.2238522417641602</v>
      </c>
      <c r="L143" s="264">
        <v>2.6431186402881521</v>
      </c>
      <c r="M143" s="264">
        <v>2.3219946354025249</v>
      </c>
      <c r="N143" s="264">
        <v>2.6492670416632489</v>
      </c>
      <c r="O143" s="264">
        <v>2.9092035202639162</v>
      </c>
      <c r="P143" s="264">
        <v>2.3673673850752088</v>
      </c>
      <c r="Q143" s="264">
        <v>1.7769816466897359</v>
      </c>
      <c r="R143" s="264">
        <v>2.0938384382877362</v>
      </c>
      <c r="S143" s="264">
        <v>2.7832929946467879</v>
      </c>
      <c r="T143" s="264">
        <v>2.97252541277002</v>
      </c>
      <c r="U143" s="264">
        <v>3.2162945078360612</v>
      </c>
      <c r="V143" s="264">
        <v>3.5580102302145149</v>
      </c>
      <c r="W143" s="264">
        <v>3.134316382718628</v>
      </c>
      <c r="DA143" s="72" t="s">
        <v>1121</v>
      </c>
    </row>
    <row r="144" spans="1:105" ht="12" customHeight="1" x14ac:dyDescent="0.25">
      <c r="A144" s="60" t="s">
        <v>1026</v>
      </c>
      <c r="B144" s="264">
        <v>1.860963725433483</v>
      </c>
      <c r="C144" s="264">
        <v>1.6997682714419691</v>
      </c>
      <c r="D144" s="264">
        <v>1.732899793594213</v>
      </c>
      <c r="E144" s="264">
        <v>1.850054212223986</v>
      </c>
      <c r="F144" s="264">
        <v>1.985424539225932</v>
      </c>
      <c r="G144" s="264">
        <v>2.2572803197234639</v>
      </c>
      <c r="H144" s="264">
        <v>2.326632342030849</v>
      </c>
      <c r="I144" s="264">
        <v>2.0999677838945461</v>
      </c>
      <c r="J144" s="264">
        <v>2.0085899488484049</v>
      </c>
      <c r="K144" s="264">
        <v>2.225316751587032</v>
      </c>
      <c r="L144" s="264">
        <v>2.409539643358535</v>
      </c>
      <c r="M144" s="264">
        <v>2.2300275552765729</v>
      </c>
      <c r="N144" s="264">
        <v>2.2539466884193979</v>
      </c>
      <c r="O144" s="264">
        <v>2.2668620409217528</v>
      </c>
      <c r="P144" s="264">
        <v>2.3721019650227229</v>
      </c>
      <c r="Q144" s="264">
        <v>1.6356916022599219</v>
      </c>
      <c r="R144" s="264">
        <v>1.828676959511377</v>
      </c>
      <c r="S144" s="264">
        <v>1.939493242743046</v>
      </c>
      <c r="T144" s="264">
        <v>2.0944078611474821</v>
      </c>
      <c r="U144" s="264">
        <v>2.1523463979554989</v>
      </c>
      <c r="V144" s="264">
        <v>2.104550459423395</v>
      </c>
      <c r="W144" s="264">
        <v>1.983937417432863</v>
      </c>
      <c r="DA144" s="72" t="s">
        <v>1122</v>
      </c>
    </row>
    <row r="145" spans="1:105" ht="12" customHeight="1" x14ac:dyDescent="0.25">
      <c r="A145" s="64" t="s">
        <v>30</v>
      </c>
      <c r="B145" s="231">
        <v>1.093475049761484</v>
      </c>
      <c r="C145" s="231">
        <v>0.82873801334678854</v>
      </c>
      <c r="D145" s="231">
        <v>0.88805937664017054</v>
      </c>
      <c r="E145" s="231">
        <v>1.118718362525009</v>
      </c>
      <c r="F145" s="231">
        <v>1.1539652571841581</v>
      </c>
      <c r="G145" s="231">
        <v>1.261614995085905</v>
      </c>
      <c r="H145" s="231">
        <v>1.395782248786188</v>
      </c>
      <c r="I145" s="231">
        <v>0.98568724519106121</v>
      </c>
      <c r="J145" s="231">
        <v>1.0188970324739</v>
      </c>
      <c r="K145" s="231">
        <v>1.380571457727489</v>
      </c>
      <c r="L145" s="231">
        <v>0.55975169556948789</v>
      </c>
      <c r="M145" s="231">
        <v>0.48616276625166621</v>
      </c>
      <c r="N145" s="231">
        <v>0.46524539875350152</v>
      </c>
      <c r="O145" s="231">
        <v>0.49664707013214249</v>
      </c>
      <c r="P145" s="231">
        <v>0.48457316067343842</v>
      </c>
      <c r="Q145" s="231">
        <v>0.34004571098979369</v>
      </c>
      <c r="R145" s="231">
        <v>0.45729783203896712</v>
      </c>
      <c r="S145" s="231">
        <v>0.59236354450475581</v>
      </c>
      <c r="T145" s="231">
        <v>0.5962436491417249</v>
      </c>
      <c r="U145" s="231">
        <v>0.5284219962538852</v>
      </c>
      <c r="V145" s="231">
        <v>0.46571367948593401</v>
      </c>
      <c r="W145" s="231">
        <v>0.41075175094884608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7.7351115224600043E-3</v>
      </c>
      <c r="Q147" s="231">
        <v>3.8294878557324301E-3</v>
      </c>
      <c r="R147" s="231">
        <v>7.2639490396500302E-3</v>
      </c>
      <c r="S147" s="231">
        <v>1.5154580557563279E-2</v>
      </c>
      <c r="T147" s="231">
        <v>1.35419317484491E-2</v>
      </c>
      <c r="U147" s="231">
        <v>1.371306322990519E-2</v>
      </c>
      <c r="V147" s="231">
        <v>8.5300174701728095E-3</v>
      </c>
      <c r="W147" s="231">
        <v>9.3615471607204851E-3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1126</v>
      </c>
    </row>
    <row r="149" spans="1:105" ht="12" customHeight="1" x14ac:dyDescent="0.25">
      <c r="A149" s="64" t="s">
        <v>70</v>
      </c>
      <c r="B149" s="231">
        <v>5.4982698945324093E-2</v>
      </c>
      <c r="C149" s="231">
        <v>2.609845314315851E-2</v>
      </c>
      <c r="D149" s="231">
        <v>2.07332488714271E-2</v>
      </c>
      <c r="E149" s="231">
        <v>1.778110829844317E-2</v>
      </c>
      <c r="F149" s="231">
        <v>0.19632713322036269</v>
      </c>
      <c r="G149" s="231">
        <v>0.20131552834115171</v>
      </c>
      <c r="H149" s="231">
        <v>8.1827750689070999E-2</v>
      </c>
      <c r="I149" s="231">
        <v>8.2261126096503795E-2</v>
      </c>
      <c r="J149" s="231">
        <v>8.2596244315870745E-2</v>
      </c>
      <c r="K149" s="231">
        <v>5.513379157358296E-2</v>
      </c>
      <c r="L149" s="231">
        <v>5.7064318445479163E-2</v>
      </c>
      <c r="M149" s="231">
        <v>2.212096827192031E-2</v>
      </c>
      <c r="N149" s="231">
        <v>1.151877322645083E-2</v>
      </c>
      <c r="O149" s="231">
        <v>2.052361941795765E-3</v>
      </c>
      <c r="P149" s="231">
        <v>2.3251957157378392E-3</v>
      </c>
      <c r="Q149" s="231">
        <v>3.4535109319110868E-3</v>
      </c>
      <c r="R149" s="231">
        <v>4.3671259650980869E-3</v>
      </c>
      <c r="S149" s="231">
        <v>3.904706233108699E-3</v>
      </c>
      <c r="T149" s="231">
        <v>2.035370892383336E-3</v>
      </c>
      <c r="U149" s="231">
        <v>0</v>
      </c>
      <c r="V149" s="231">
        <v>1.9232720673188449E-3</v>
      </c>
      <c r="W149" s="231">
        <v>3.3769465733212269E-3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0.40276760475025258</v>
      </c>
      <c r="M150" s="231">
        <v>0.35537208995050168</v>
      </c>
      <c r="N150" s="231">
        <v>0.32963559872273401</v>
      </c>
      <c r="O150" s="231">
        <v>0.25947377586027082</v>
      </c>
      <c r="P150" s="231">
        <v>0.28922511085567382</v>
      </c>
      <c r="Q150" s="231">
        <v>0.14183035506246791</v>
      </c>
      <c r="R150" s="231">
        <v>3.9347010711839728E-2</v>
      </c>
      <c r="S150" s="231">
        <v>0.11102421416000489</v>
      </c>
      <c r="T150" s="231">
        <v>0.16139453896408901</v>
      </c>
      <c r="U150" s="231">
        <v>0.26031447526751822</v>
      </c>
      <c r="V150" s="231">
        <v>0.3505046419150844</v>
      </c>
      <c r="W150" s="231">
        <v>0.361921790361378</v>
      </c>
      <c r="DA150" s="73" t="s">
        <v>1128</v>
      </c>
    </row>
    <row r="151" spans="1:105" ht="12" customHeight="1" x14ac:dyDescent="0.25">
      <c r="A151" s="64" t="s">
        <v>162</v>
      </c>
      <c r="B151" s="231">
        <v>0.1787376735826457</v>
      </c>
      <c r="C151" s="231">
        <v>0.2382362449403477</v>
      </c>
      <c r="D151" s="231">
        <v>0.24440397685606771</v>
      </c>
      <c r="E151" s="231">
        <v>0.2290026384249205</v>
      </c>
      <c r="F151" s="231">
        <v>0.2040670069008392</v>
      </c>
      <c r="G151" s="231">
        <v>0.28663289462603092</v>
      </c>
      <c r="H151" s="231">
        <v>0.32661166831067528</v>
      </c>
      <c r="I151" s="231">
        <v>0.38878160951005453</v>
      </c>
      <c r="J151" s="231">
        <v>0.26023629009228488</v>
      </c>
      <c r="K151" s="231">
        <v>0.21437192943635749</v>
      </c>
      <c r="L151" s="231">
        <v>0.29280417862973762</v>
      </c>
      <c r="M151" s="231">
        <v>0.27267544403326011</v>
      </c>
      <c r="N151" s="231">
        <v>0.35431673576228989</v>
      </c>
      <c r="O151" s="231">
        <v>0.39091663428987777</v>
      </c>
      <c r="P151" s="231">
        <v>0.36185793591029769</v>
      </c>
      <c r="Q151" s="231">
        <v>0.28148704489500032</v>
      </c>
      <c r="R151" s="231">
        <v>0.32552321250106597</v>
      </c>
      <c r="S151" s="231">
        <v>0.38487469646344757</v>
      </c>
      <c r="T151" s="231">
        <v>0.39250465212246172</v>
      </c>
      <c r="U151" s="231">
        <v>0.45286626034436789</v>
      </c>
      <c r="V151" s="231">
        <v>0.48377650584773252</v>
      </c>
      <c r="W151" s="231">
        <v>0.41525958714519462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6.5127819073102092E-3</v>
      </c>
      <c r="E152" s="231">
        <v>5.4299344303086576E-3</v>
      </c>
      <c r="F152" s="231">
        <v>1.7423091030057351E-3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0.14160215426381409</v>
      </c>
      <c r="M152" s="231">
        <v>0.16122187422646941</v>
      </c>
      <c r="N152" s="231">
        <v>0.1457781245118569</v>
      </c>
      <c r="O152" s="231">
        <v>0.14897077674286219</v>
      </c>
      <c r="P152" s="231">
        <v>0.15739844114498749</v>
      </c>
      <c r="Q152" s="231">
        <v>0.1180321214399018</v>
      </c>
      <c r="R152" s="231">
        <v>0.14190245593905509</v>
      </c>
      <c r="S152" s="231">
        <v>0.1204093374511865</v>
      </c>
      <c r="T152" s="231">
        <v>0.1432234915482892</v>
      </c>
      <c r="U152" s="231">
        <v>0.1222982999880642</v>
      </c>
      <c r="V152" s="231">
        <v>0.1028139718617696</v>
      </c>
      <c r="W152" s="231">
        <v>0.1180757274522875</v>
      </c>
      <c r="DA152" s="73" t="s">
        <v>1130</v>
      </c>
    </row>
    <row r="153" spans="1:105" ht="12" customHeight="1" x14ac:dyDescent="0.25">
      <c r="A153" s="64" t="s">
        <v>73</v>
      </c>
      <c r="B153" s="231">
        <v>1.2522339198692729E-2</v>
      </c>
      <c r="C153" s="231">
        <v>3.9217095553954043E-2</v>
      </c>
      <c r="D153" s="231">
        <v>1.7959410559165639E-2</v>
      </c>
      <c r="E153" s="231">
        <v>1.9144069208580909E-2</v>
      </c>
      <c r="F153" s="231">
        <v>9.43134254753197E-3</v>
      </c>
      <c r="G153" s="231">
        <v>9.3358430565068304E-3</v>
      </c>
      <c r="H153" s="231">
        <v>9.7771642986691238E-3</v>
      </c>
      <c r="I153" s="231">
        <v>2.1351050329612511E-2</v>
      </c>
      <c r="J153" s="231">
        <v>2.0586910184725311E-2</v>
      </c>
      <c r="K153" s="231">
        <v>1.4023430701384719E-2</v>
      </c>
      <c r="L153" s="231">
        <v>1.213746987113663E-2</v>
      </c>
      <c r="M153" s="231">
        <v>1.7376780220136119E-2</v>
      </c>
      <c r="N153" s="231">
        <v>1.7803263779166328E-2</v>
      </c>
      <c r="O153" s="231">
        <v>2.3314413598897851E-2</v>
      </c>
      <c r="P153" s="231">
        <v>1.7291039578396929E-2</v>
      </c>
      <c r="Q153" s="231">
        <v>1.2725543496037739E-2</v>
      </c>
      <c r="R153" s="231">
        <v>1.82810104332265E-2</v>
      </c>
      <c r="S153" s="231">
        <v>1.3668513136273311E-2</v>
      </c>
      <c r="T153" s="231">
        <v>1.413816422941412E-2</v>
      </c>
      <c r="U153" s="231">
        <v>1.345047628077177E-2</v>
      </c>
      <c r="V153" s="231">
        <v>1.238320393171919E-2</v>
      </c>
      <c r="W153" s="231">
        <v>1.298820981127269E-2</v>
      </c>
      <c r="DA153" s="73" t="s">
        <v>1131</v>
      </c>
    </row>
    <row r="154" spans="1:105" ht="12" customHeight="1" x14ac:dyDescent="0.25">
      <c r="A154" s="64" t="s">
        <v>79</v>
      </c>
      <c r="B154" s="231">
        <v>0.52124596394533618</v>
      </c>
      <c r="C154" s="231">
        <v>0.5674784644577201</v>
      </c>
      <c r="D154" s="231">
        <v>0.55523099876007198</v>
      </c>
      <c r="E154" s="231">
        <v>0.45997809933672368</v>
      </c>
      <c r="F154" s="231">
        <v>0.41989149027003508</v>
      </c>
      <c r="G154" s="231">
        <v>0.49838105861386961</v>
      </c>
      <c r="H154" s="231">
        <v>0.51263350994624546</v>
      </c>
      <c r="I154" s="231">
        <v>0.62188675276731342</v>
      </c>
      <c r="J154" s="231">
        <v>0.6262734717816244</v>
      </c>
      <c r="K154" s="231">
        <v>0.56121614214821836</v>
      </c>
      <c r="L154" s="231">
        <v>0.94341222182862672</v>
      </c>
      <c r="M154" s="231">
        <v>0.91509763232261909</v>
      </c>
      <c r="N154" s="231">
        <v>0.92964879366339892</v>
      </c>
      <c r="O154" s="231">
        <v>0.9454870083559056</v>
      </c>
      <c r="P154" s="231">
        <v>1.0516959696217301</v>
      </c>
      <c r="Q154" s="231">
        <v>0.73428782758907729</v>
      </c>
      <c r="R154" s="231">
        <v>0.83469436288247412</v>
      </c>
      <c r="S154" s="231">
        <v>0.69809365023670567</v>
      </c>
      <c r="T154" s="231">
        <v>0.77132606250067026</v>
      </c>
      <c r="U154" s="231">
        <v>0.7612818265909872</v>
      </c>
      <c r="V154" s="231">
        <v>0.67890516684366442</v>
      </c>
      <c r="W154" s="231">
        <v>0.65220185797984243</v>
      </c>
      <c r="DA154" s="73" t="s">
        <v>1132</v>
      </c>
    </row>
    <row r="155" spans="1:105" ht="12" customHeight="1" x14ac:dyDescent="0.25">
      <c r="A155" s="60" t="s">
        <v>1038</v>
      </c>
      <c r="B155" s="264">
        <v>0.50348392125157115</v>
      </c>
      <c r="C155" s="264">
        <v>0.88676687280069189</v>
      </c>
      <c r="D155" s="264">
        <v>0.7568031113628273</v>
      </c>
      <c r="E155" s="264">
        <v>0.7325681446496678</v>
      </c>
      <c r="F155" s="264">
        <v>0.50710428146461661</v>
      </c>
      <c r="G155" s="264">
        <v>0.56897011252942142</v>
      </c>
      <c r="H155" s="264">
        <v>0.68556498749472317</v>
      </c>
      <c r="I155" s="264">
        <v>1.036686170128422</v>
      </c>
      <c r="J155" s="264">
        <v>1.1653146511107959</v>
      </c>
      <c r="K155" s="264">
        <v>0.8360635204573682</v>
      </c>
      <c r="L155" s="264">
        <v>2.0891621657847961</v>
      </c>
      <c r="M155" s="264">
        <v>2.1051500544083588</v>
      </c>
      <c r="N155" s="264">
        <v>2.0325153505751601</v>
      </c>
      <c r="O155" s="264">
        <v>1.8183965373544251</v>
      </c>
      <c r="P155" s="264">
        <v>2.7973894639887682</v>
      </c>
      <c r="Q155" s="264">
        <v>1.8209789641284679</v>
      </c>
      <c r="R155" s="264">
        <v>1.94115798058702</v>
      </c>
      <c r="S155" s="264">
        <v>1.427436439895553</v>
      </c>
      <c r="T155" s="264">
        <v>1.4905307515296089</v>
      </c>
      <c r="U155" s="264">
        <v>1.4306060001305529</v>
      </c>
      <c r="V155" s="264">
        <v>0.95221054057460519</v>
      </c>
      <c r="W155" s="264">
        <v>1.0343844212155791</v>
      </c>
      <c r="DA155" s="72" t="s">
        <v>1133</v>
      </c>
    </row>
    <row r="156" spans="1:105" ht="12" customHeight="1" x14ac:dyDescent="0.25">
      <c r="A156" s="132" t="s">
        <v>1040</v>
      </c>
      <c r="B156" s="318">
        <v>1.433924839260047</v>
      </c>
      <c r="C156" s="318">
        <v>1.8819144399847181</v>
      </c>
      <c r="D156" s="318">
        <v>1.78436456045532</v>
      </c>
      <c r="E156" s="318">
        <v>1.768204740342219</v>
      </c>
      <c r="F156" s="318">
        <v>1.507323515408751</v>
      </c>
      <c r="G156" s="318">
        <v>1.801110888212387</v>
      </c>
      <c r="H156" s="318">
        <v>2.032243562231844</v>
      </c>
      <c r="I156" s="318">
        <v>2.439781886813484</v>
      </c>
      <c r="J156" s="318">
        <v>2.2896331127171781</v>
      </c>
      <c r="K156" s="318">
        <v>1.9589579156285639</v>
      </c>
      <c r="L156" s="318">
        <v>3.270450731507236</v>
      </c>
      <c r="M156" s="318">
        <v>3.157890059015275</v>
      </c>
      <c r="N156" s="318">
        <v>3.3047873022309671</v>
      </c>
      <c r="O156" s="318">
        <v>3.2086854206432371</v>
      </c>
      <c r="P156" s="318">
        <v>3.930279695852843</v>
      </c>
      <c r="Q156" s="318">
        <v>3.1207951041201198</v>
      </c>
      <c r="R156" s="318">
        <v>3.1827451148100221</v>
      </c>
      <c r="S156" s="318">
        <v>2.843917560595048</v>
      </c>
      <c r="T156" s="318">
        <v>3.148046673829108</v>
      </c>
      <c r="U156" s="318">
        <v>3.379308465551083</v>
      </c>
      <c r="V156" s="318">
        <v>3.1092135733996868</v>
      </c>
      <c r="W156" s="318">
        <v>3.0331842034184908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0.99999999999999978</v>
      </c>
      <c r="C160" s="234">
        <f t="shared" si="6"/>
        <v>1.0000000000000002</v>
      </c>
      <c r="D160" s="234">
        <f t="shared" si="6"/>
        <v>0.99999999999999989</v>
      </c>
      <c r="E160" s="234">
        <f t="shared" si="6"/>
        <v>1</v>
      </c>
      <c r="F160" s="234">
        <f t="shared" si="6"/>
        <v>1</v>
      </c>
      <c r="G160" s="234">
        <f t="shared" si="6"/>
        <v>0.99999999999999978</v>
      </c>
      <c r="H160" s="234">
        <f t="shared" si="6"/>
        <v>0.99999999999999989</v>
      </c>
      <c r="I160" s="234">
        <f t="shared" si="6"/>
        <v>1</v>
      </c>
      <c r="J160" s="234">
        <f t="shared" si="6"/>
        <v>1</v>
      </c>
      <c r="K160" s="234">
        <f t="shared" si="6"/>
        <v>1</v>
      </c>
      <c r="L160" s="234">
        <f t="shared" si="6"/>
        <v>0.99999999999999978</v>
      </c>
      <c r="M160" s="234">
        <f t="shared" si="6"/>
        <v>1</v>
      </c>
      <c r="N160" s="234">
        <f t="shared" si="6"/>
        <v>0.99999999999999956</v>
      </c>
      <c r="O160" s="234">
        <f t="shared" si="6"/>
        <v>1.0000000000000002</v>
      </c>
      <c r="P160" s="234">
        <f t="shared" si="6"/>
        <v>1</v>
      </c>
      <c r="Q160" s="234">
        <f t="shared" si="6"/>
        <v>1.0000000000000002</v>
      </c>
      <c r="R160" s="234">
        <f t="shared" si="6"/>
        <v>0.99999999999999978</v>
      </c>
      <c r="S160" s="234">
        <f t="shared" si="6"/>
        <v>1</v>
      </c>
      <c r="T160" s="234">
        <f t="shared" si="6"/>
        <v>1.0000000000000002</v>
      </c>
      <c r="U160" s="234">
        <f t="shared" si="6"/>
        <v>1</v>
      </c>
      <c r="V160" s="234">
        <f t="shared" si="6"/>
        <v>1.0000000000000004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1.5786456126787032E-3</v>
      </c>
      <c r="C161" s="268">
        <f t="shared" si="7"/>
        <v>1.7840654035591915E-3</v>
      </c>
      <c r="D161" s="268">
        <f t="shared" si="7"/>
        <v>2.1248808185212516E-3</v>
      </c>
      <c r="E161" s="268">
        <f t="shared" si="7"/>
        <v>2.2207715942397653E-3</v>
      </c>
      <c r="F161" s="268">
        <f t="shared" si="7"/>
        <v>1.7981859601687695E-3</v>
      </c>
      <c r="G161" s="268">
        <f t="shared" si="7"/>
        <v>1.7669649500464473E-3</v>
      </c>
      <c r="H161" s="268">
        <f t="shared" si="7"/>
        <v>1.8790407307404538E-3</v>
      </c>
      <c r="I161" s="268">
        <f t="shared" si="7"/>
        <v>2.128164245380257E-3</v>
      </c>
      <c r="J161" s="268">
        <f t="shared" si="7"/>
        <v>1.7818763044014168E-3</v>
      </c>
      <c r="K161" s="268">
        <f t="shared" si="7"/>
        <v>1.7067164223097202E-3</v>
      </c>
      <c r="L161" s="268">
        <f t="shared" si="7"/>
        <v>1.729100877663132E-3</v>
      </c>
      <c r="M161" s="268">
        <f t="shared" si="7"/>
        <v>1.8596803773451294E-3</v>
      </c>
      <c r="N161" s="268">
        <f t="shared" si="7"/>
        <v>1.8265946844524446E-3</v>
      </c>
      <c r="O161" s="268">
        <f t="shared" si="7"/>
        <v>1.7344784455742277E-3</v>
      </c>
      <c r="P161" s="268">
        <f t="shared" si="7"/>
        <v>1.7839562091484639E-3</v>
      </c>
      <c r="Q161" s="268">
        <f t="shared" si="7"/>
        <v>2.1179593915773881E-3</v>
      </c>
      <c r="R161" s="268">
        <f t="shared" si="7"/>
        <v>2.5407859501244338E-3</v>
      </c>
      <c r="S161" s="268">
        <f t="shared" si="7"/>
        <v>1.5656839809700903E-3</v>
      </c>
      <c r="T161" s="268">
        <f t="shared" si="7"/>
        <v>1.6162744013796736E-3</v>
      </c>
      <c r="U161" s="268">
        <f t="shared" si="7"/>
        <v>1.5801534869737649E-3</v>
      </c>
      <c r="V161" s="268">
        <f t="shared" si="7"/>
        <v>1.6671021577891133E-3</v>
      </c>
      <c r="W161" s="268">
        <f t="shared" si="7"/>
        <v>1.6157965871197331E-3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1.2490716737792366E-2</v>
      </c>
      <c r="C162" s="269">
        <f t="shared" si="8"/>
        <v>1.4116059626416317E-2</v>
      </c>
      <c r="D162" s="269">
        <f t="shared" si="8"/>
        <v>1.6812693230547886E-2</v>
      </c>
      <c r="E162" s="269">
        <f t="shared" si="8"/>
        <v>1.7571409757960746E-2</v>
      </c>
      <c r="F162" s="269">
        <f t="shared" si="8"/>
        <v>1.4227785698039766E-2</v>
      </c>
      <c r="G162" s="269">
        <f t="shared" si="8"/>
        <v>1.3980755718306734E-2</v>
      </c>
      <c r="H162" s="269">
        <f t="shared" si="8"/>
        <v>1.4867532850914954E-2</v>
      </c>
      <c r="I162" s="269">
        <f t="shared" si="8"/>
        <v>1.6838672686922199E-2</v>
      </c>
      <c r="J162" s="269">
        <f t="shared" si="8"/>
        <v>1.4098738818458472E-2</v>
      </c>
      <c r="K162" s="269">
        <f t="shared" si="8"/>
        <v>1.3504051328300201E-2</v>
      </c>
      <c r="L162" s="269">
        <f t="shared" si="8"/>
        <v>1.3681163841015953E-2</v>
      </c>
      <c r="M162" s="269">
        <f t="shared" si="8"/>
        <v>1.4714347938314961E-2</v>
      </c>
      <c r="N162" s="269">
        <f t="shared" si="8"/>
        <v>1.4452564030212315E-2</v>
      </c>
      <c r="O162" s="269">
        <f t="shared" si="8"/>
        <v>1.3723712768385259E-2</v>
      </c>
      <c r="P162" s="269">
        <f t="shared" si="8"/>
        <v>1.411519564754557E-2</v>
      </c>
      <c r="Q162" s="269">
        <f t="shared" si="8"/>
        <v>1.6757928828276231E-2</v>
      </c>
      <c r="R162" s="269">
        <f t="shared" si="8"/>
        <v>2.010345915478506E-2</v>
      </c>
      <c r="S162" s="269">
        <f t="shared" si="8"/>
        <v>1.2388160426970237E-2</v>
      </c>
      <c r="T162" s="269">
        <f t="shared" si="8"/>
        <v>1.278844698014393E-2</v>
      </c>
      <c r="U162" s="269">
        <f t="shared" si="8"/>
        <v>1.2502647490676071E-2</v>
      </c>
      <c r="V162" s="269">
        <f t="shared" si="8"/>
        <v>1.3190611406807455E-2</v>
      </c>
      <c r="W162" s="269">
        <f t="shared" si="8"/>
        <v>1.2784666370660544E-2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1.3785149430579076E-2</v>
      </c>
      <c r="C163" s="269">
        <f t="shared" si="9"/>
        <v>1.5578929168439832E-2</v>
      </c>
      <c r="D163" s="269">
        <f t="shared" si="9"/>
        <v>1.8555019169744655E-2</v>
      </c>
      <c r="E163" s="269">
        <f t="shared" si="9"/>
        <v>1.9392362688567012E-2</v>
      </c>
      <c r="F163" s="269">
        <f t="shared" si="9"/>
        <v>1.5702233589231073E-2</v>
      </c>
      <c r="G163" s="269">
        <f t="shared" si="9"/>
        <v>1.5429603502748563E-2</v>
      </c>
      <c r="H163" s="269">
        <f t="shared" si="9"/>
        <v>1.6408278749433031E-2</v>
      </c>
      <c r="I163" s="269">
        <f t="shared" si="9"/>
        <v>1.858369091819297E-2</v>
      </c>
      <c r="J163" s="269">
        <f t="shared" si="9"/>
        <v>1.5559813377811517E-2</v>
      </c>
      <c r="K163" s="269">
        <f t="shared" si="9"/>
        <v>1.4903497484302855E-2</v>
      </c>
      <c r="L163" s="269">
        <f t="shared" si="9"/>
        <v>1.5098964446292697E-2</v>
      </c>
      <c r="M163" s="269">
        <f t="shared" si="9"/>
        <v>1.6239219042529906E-2</v>
      </c>
      <c r="N163" s="269">
        <f t="shared" si="9"/>
        <v>1.5950306054791009E-2</v>
      </c>
      <c r="O163" s="269">
        <f t="shared" si="9"/>
        <v>1.5145922786170994E-2</v>
      </c>
      <c r="P163" s="269">
        <f t="shared" si="9"/>
        <v>1.5577975654074875E-2</v>
      </c>
      <c r="Q163" s="269">
        <f t="shared" si="9"/>
        <v>1.8494579446017113E-2</v>
      </c>
      <c r="R163" s="269">
        <f t="shared" si="9"/>
        <v>2.2186812361356556E-2</v>
      </c>
      <c r="S163" s="269">
        <f t="shared" si="9"/>
        <v>1.3671965047375952E-2</v>
      </c>
      <c r="T163" s="269">
        <f t="shared" si="9"/>
        <v>1.4113733927928281E-2</v>
      </c>
      <c r="U163" s="269">
        <f t="shared" si="9"/>
        <v>1.3798316586217432E-2</v>
      </c>
      <c r="V163" s="269">
        <f t="shared" si="9"/>
        <v>1.4557575288964519E-2</v>
      </c>
      <c r="W163" s="269">
        <f t="shared" si="9"/>
        <v>1.410956152791624E-2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2.2428867505050479E-2</v>
      </c>
      <c r="C164" s="269">
        <f t="shared" si="10"/>
        <v>2.5347403011417722E-2</v>
      </c>
      <c r="D164" s="269">
        <f t="shared" si="10"/>
        <v>3.0189594143151227E-2</v>
      </c>
      <c r="E164" s="269">
        <f t="shared" si="10"/>
        <v>3.1551978129952189E-2</v>
      </c>
      <c r="F164" s="269">
        <f t="shared" si="10"/>
        <v>2.5548023144746041E-2</v>
      </c>
      <c r="G164" s="269">
        <f t="shared" si="10"/>
        <v>2.5104445502124151E-2</v>
      </c>
      <c r="H164" s="269">
        <f t="shared" si="10"/>
        <v>2.6696780612374491E-2</v>
      </c>
      <c r="I164" s="269">
        <f t="shared" si="10"/>
        <v>3.0236243970947711E-2</v>
      </c>
      <c r="J164" s="269">
        <f t="shared" si="10"/>
        <v>2.531630102464448E-2</v>
      </c>
      <c r="K164" s="269">
        <f t="shared" si="10"/>
        <v>2.4248454622899231E-2</v>
      </c>
      <c r="L164" s="269">
        <f t="shared" si="10"/>
        <v>2.4566485458485235E-2</v>
      </c>
      <c r="M164" s="269">
        <f t="shared" si="10"/>
        <v>2.6421715203350966E-2</v>
      </c>
      <c r="N164" s="269">
        <f t="shared" si="10"/>
        <v>2.5951644773203147E-2</v>
      </c>
      <c r="O164" s="269">
        <f t="shared" si="10"/>
        <v>2.4642888140131249E-2</v>
      </c>
      <c r="P164" s="269">
        <f t="shared" si="10"/>
        <v>2.5345851613845744E-2</v>
      </c>
      <c r="Q164" s="269">
        <f t="shared" si="10"/>
        <v>3.009125683006272E-2</v>
      </c>
      <c r="R164" s="269">
        <f t="shared" si="10"/>
        <v>3.6098634789436472E-2</v>
      </c>
      <c r="S164" s="269">
        <f t="shared" si="10"/>
        <v>2.2244712988098166E-2</v>
      </c>
      <c r="T164" s="269">
        <f t="shared" si="10"/>
        <v>2.2963484717027218E-2</v>
      </c>
      <c r="U164" s="269">
        <f t="shared" si="10"/>
        <v>2.2450290877406239E-2</v>
      </c>
      <c r="V164" s="269">
        <f t="shared" si="10"/>
        <v>2.3685628436257457E-2</v>
      </c>
      <c r="W164" s="269">
        <f t="shared" si="10"/>
        <v>2.2956696092245203E-2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8.7264090966907761E-3</v>
      </c>
      <c r="C165" s="270">
        <f t="shared" si="11"/>
        <v>7.536109183185204E-3</v>
      </c>
      <c r="D165" s="270">
        <f t="shared" si="11"/>
        <v>9.6495201155471239E-3</v>
      </c>
      <c r="E165" s="270">
        <f t="shared" si="11"/>
        <v>1.0594391744449492E-2</v>
      </c>
      <c r="F165" s="270">
        <f t="shared" si="11"/>
        <v>1.0337787706135892E-2</v>
      </c>
      <c r="G165" s="270">
        <f t="shared" si="11"/>
        <v>1.0202168696091019E-2</v>
      </c>
      <c r="H165" s="270">
        <f t="shared" si="11"/>
        <v>1.0157910554625227E-2</v>
      </c>
      <c r="I165" s="270">
        <f t="shared" si="11"/>
        <v>9.1824942407375924E-3</v>
      </c>
      <c r="J165" s="270">
        <f t="shared" si="11"/>
        <v>7.2769340725474026E-3</v>
      </c>
      <c r="K165" s="270">
        <f t="shared" si="11"/>
        <v>8.3135502085605016E-3</v>
      </c>
      <c r="L165" s="270">
        <f t="shared" si="11"/>
        <v>5.8979053570997328E-3</v>
      </c>
      <c r="M165" s="270">
        <f t="shared" si="11"/>
        <v>6.1731944136724547E-3</v>
      </c>
      <c r="N165" s="270">
        <f t="shared" si="11"/>
        <v>6.1450850370388874E-3</v>
      </c>
      <c r="O165" s="270">
        <f t="shared" si="11"/>
        <v>6.0991078218377744E-3</v>
      </c>
      <c r="P165" s="270">
        <f t="shared" si="11"/>
        <v>5.6132644444735749E-3</v>
      </c>
      <c r="Q165" s="270">
        <f t="shared" si="11"/>
        <v>6.8125828699126985E-3</v>
      </c>
      <c r="R165" s="270">
        <f t="shared" si="11"/>
        <v>8.4105662934658553E-3</v>
      </c>
      <c r="S165" s="270">
        <f t="shared" si="11"/>
        <v>5.8790500052007602E-3</v>
      </c>
      <c r="T165" s="270">
        <f t="shared" si="11"/>
        <v>6.1477785602990888E-3</v>
      </c>
      <c r="U165" s="270">
        <f t="shared" si="11"/>
        <v>6.1398953469831777E-3</v>
      </c>
      <c r="V165" s="270">
        <f t="shared" si="11"/>
        <v>7.4386323531631113E-3</v>
      </c>
      <c r="W165" s="270">
        <f t="shared" si="11"/>
        <v>6.8774852986167893E-3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0.59299625511165721</v>
      </c>
      <c r="C166" s="319">
        <f t="shared" si="12"/>
        <v>0.66092153287090605</v>
      </c>
      <c r="D166" s="319">
        <f t="shared" si="12"/>
        <v>0.57249330793397002</v>
      </c>
      <c r="E166" s="319">
        <f t="shared" si="12"/>
        <v>0.52180323417839947</v>
      </c>
      <c r="F166" s="319">
        <f t="shared" si="12"/>
        <v>0.52716089329468308</v>
      </c>
      <c r="G166" s="319">
        <f t="shared" si="12"/>
        <v>0.55428981587408621</v>
      </c>
      <c r="H166" s="319">
        <f t="shared" si="12"/>
        <v>0.56112465623754504</v>
      </c>
      <c r="I166" s="319">
        <f t="shared" si="12"/>
        <v>0.61022901989396983</v>
      </c>
      <c r="J166" s="319">
        <f t="shared" si="12"/>
        <v>0.67008063420493336</v>
      </c>
      <c r="K166" s="319">
        <f t="shared" si="12"/>
        <v>0.60679210543043494</v>
      </c>
      <c r="L166" s="319">
        <f t="shared" si="12"/>
        <v>0.73109515964885841</v>
      </c>
      <c r="M166" s="319">
        <f t="shared" si="12"/>
        <v>0.72056262912840763</v>
      </c>
      <c r="N166" s="319">
        <f t="shared" si="12"/>
        <v>0.73185913354413124</v>
      </c>
      <c r="O166" s="319">
        <f t="shared" si="12"/>
        <v>0.73658762294119362</v>
      </c>
      <c r="P166" s="319">
        <f t="shared" si="12"/>
        <v>0.75894707617006629</v>
      </c>
      <c r="Q166" s="319">
        <f t="shared" si="12"/>
        <v>0.71003224234102014</v>
      </c>
      <c r="R166" s="319">
        <f t="shared" si="12"/>
        <v>0.64271520856726572</v>
      </c>
      <c r="S166" s="319">
        <f t="shared" si="12"/>
        <v>0.75579193893429109</v>
      </c>
      <c r="T166" s="319">
        <f t="shared" si="12"/>
        <v>0.74574410846660255</v>
      </c>
      <c r="U166" s="319">
        <f t="shared" si="12"/>
        <v>0.75163011490590903</v>
      </c>
      <c r="V166" s="319">
        <f t="shared" si="12"/>
        <v>0.70794824398910805</v>
      </c>
      <c r="W166" s="319">
        <f t="shared" si="12"/>
        <v>0.72610447655212773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0.20365652087118569</v>
      </c>
      <c r="C167" s="271">
        <f t="shared" si="13"/>
        <v>0.16017796381418964</v>
      </c>
      <c r="D167" s="271">
        <f t="shared" si="13"/>
        <v>0.2051287769002374</v>
      </c>
      <c r="E167" s="271">
        <f t="shared" si="13"/>
        <v>0.23097126421308553</v>
      </c>
      <c r="F167" s="271">
        <f t="shared" si="13"/>
        <v>0.23544185277468574</v>
      </c>
      <c r="G167" s="271">
        <f t="shared" si="13"/>
        <v>0.22012792093628583</v>
      </c>
      <c r="H167" s="271">
        <f t="shared" si="13"/>
        <v>0.21384069239562545</v>
      </c>
      <c r="I167" s="271">
        <f t="shared" si="13"/>
        <v>0.18208280091552626</v>
      </c>
      <c r="J167" s="271">
        <f t="shared" si="13"/>
        <v>0.15538356949829699</v>
      </c>
      <c r="K167" s="271">
        <f t="shared" si="13"/>
        <v>0.19272153756850927</v>
      </c>
      <c r="L167" s="271">
        <f t="shared" si="13"/>
        <v>0.12663359893073167</v>
      </c>
      <c r="M167" s="271">
        <f t="shared" si="13"/>
        <v>0.13054302897663078</v>
      </c>
      <c r="N167" s="271">
        <f t="shared" si="13"/>
        <v>0.1238353024791205</v>
      </c>
      <c r="O167" s="271">
        <f t="shared" si="13"/>
        <v>0.12180609207760824</v>
      </c>
      <c r="P167" s="271">
        <f t="shared" si="13"/>
        <v>0.10702771130216361</v>
      </c>
      <c r="Q167" s="271">
        <f t="shared" si="13"/>
        <v>0.12800952803253679</v>
      </c>
      <c r="R167" s="271">
        <f t="shared" si="13"/>
        <v>0.15662615215953266</v>
      </c>
      <c r="S167" s="271">
        <f t="shared" si="13"/>
        <v>0.11103883728897551</v>
      </c>
      <c r="T167" s="271">
        <f t="shared" si="13"/>
        <v>0.11745425718374597</v>
      </c>
      <c r="U167" s="271">
        <f t="shared" si="13"/>
        <v>0.11492157242323575</v>
      </c>
      <c r="V167" s="271">
        <f t="shared" si="13"/>
        <v>0.13913382576591501</v>
      </c>
      <c r="W167" s="271">
        <f t="shared" si="13"/>
        <v>0.13030995498034856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0.11053617487670091</v>
      </c>
      <c r="C168" s="271">
        <f t="shared" si="14"/>
        <v>8.4701816494125531E-2</v>
      </c>
      <c r="D168" s="271">
        <f t="shared" si="14"/>
        <v>0.10930621357467603</v>
      </c>
      <c r="E168" s="271">
        <f t="shared" si="14"/>
        <v>0.12607613859309882</v>
      </c>
      <c r="F168" s="271">
        <f t="shared" si="14"/>
        <v>0.13037300525767295</v>
      </c>
      <c r="G168" s="271">
        <f t="shared" si="14"/>
        <v>0.12156192324509432</v>
      </c>
      <c r="H168" s="271">
        <f t="shared" si="14"/>
        <v>0.1180402989871166</v>
      </c>
      <c r="I168" s="271">
        <f t="shared" si="14"/>
        <v>9.7886497300881586E-2</v>
      </c>
      <c r="J168" s="271">
        <f t="shared" si="14"/>
        <v>8.3162106722530216E-2</v>
      </c>
      <c r="K168" s="271">
        <f t="shared" si="14"/>
        <v>0.10540053880639157</v>
      </c>
      <c r="L168" s="271">
        <f t="shared" si="14"/>
        <v>5.8870647473089781E-2</v>
      </c>
      <c r="M168" s="271">
        <f t="shared" si="14"/>
        <v>5.9598463423533393E-2</v>
      </c>
      <c r="N168" s="271">
        <f t="shared" si="14"/>
        <v>5.7256580978063173E-2</v>
      </c>
      <c r="O168" s="271">
        <f t="shared" si="14"/>
        <v>5.712936907824296E-2</v>
      </c>
      <c r="P168" s="271">
        <f t="shared" si="14"/>
        <v>4.947923521418502E-2</v>
      </c>
      <c r="Q168" s="271">
        <f t="shared" si="14"/>
        <v>6.004638822865084E-2</v>
      </c>
      <c r="R168" s="271">
        <f t="shared" si="14"/>
        <v>7.5611167167157614E-2</v>
      </c>
      <c r="S168" s="271">
        <f t="shared" si="14"/>
        <v>5.5640006344255845E-2</v>
      </c>
      <c r="T168" s="271">
        <f t="shared" si="14"/>
        <v>5.7876573445837236E-2</v>
      </c>
      <c r="U168" s="271">
        <f t="shared" si="14"/>
        <v>5.6088268485389114E-2</v>
      </c>
      <c r="V168" s="271">
        <f t="shared" si="14"/>
        <v>6.7570962379273986E-2</v>
      </c>
      <c r="W168" s="271">
        <f t="shared" si="14"/>
        <v>6.2112045523856088E-2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0.11027681358979079</v>
      </c>
      <c r="C169" s="320">
        <f t="shared" si="15"/>
        <v>8.4054265330733707E-2</v>
      </c>
      <c r="D169" s="320">
        <f t="shared" si="15"/>
        <v>0.10866123478906248</v>
      </c>
      <c r="E169" s="320">
        <f t="shared" si="15"/>
        <v>0.12553799416196057</v>
      </c>
      <c r="F169" s="320">
        <f t="shared" si="15"/>
        <v>0.13010124795042236</v>
      </c>
      <c r="G169" s="320">
        <f t="shared" si="15"/>
        <v>0.12126923504015667</v>
      </c>
      <c r="H169" s="320">
        <f t="shared" si="15"/>
        <v>0.11767433276064446</v>
      </c>
      <c r="I169" s="320">
        <f t="shared" si="15"/>
        <v>9.7109527817220417E-2</v>
      </c>
      <c r="J169" s="320">
        <f t="shared" si="15"/>
        <v>8.251113856346419E-2</v>
      </c>
      <c r="K169" s="320">
        <f t="shared" si="15"/>
        <v>0.10504661492604268</v>
      </c>
      <c r="L169" s="320">
        <f t="shared" si="15"/>
        <v>5.7409951433300292E-2</v>
      </c>
      <c r="M169" s="320">
        <f t="shared" si="15"/>
        <v>5.7769772952759778E-2</v>
      </c>
      <c r="N169" s="320">
        <f t="shared" si="15"/>
        <v>5.5443136556644838E-2</v>
      </c>
      <c r="O169" s="320">
        <f t="shared" si="15"/>
        <v>5.5602196994441355E-2</v>
      </c>
      <c r="P169" s="320">
        <f t="shared" si="15"/>
        <v>4.7126528369736943E-2</v>
      </c>
      <c r="Q169" s="320">
        <f t="shared" si="15"/>
        <v>5.7412696562696201E-2</v>
      </c>
      <c r="R169" s="320">
        <f t="shared" si="15"/>
        <v>7.2844059309692372E-2</v>
      </c>
      <c r="S169" s="320">
        <f t="shared" si="15"/>
        <v>5.4559082205213813E-2</v>
      </c>
      <c r="T169" s="320">
        <f t="shared" si="15"/>
        <v>5.6764176017074591E-2</v>
      </c>
      <c r="U169" s="320">
        <f t="shared" si="15"/>
        <v>5.4975311848350063E-2</v>
      </c>
      <c r="V169" s="320">
        <f t="shared" si="15"/>
        <v>6.6671740842909916E-2</v>
      </c>
      <c r="W169" s="320">
        <f t="shared" si="15"/>
        <v>6.1113509846342562E-2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2.5936128691010461E-4</v>
      </c>
      <c r="C170" s="320">
        <f t="shared" si="16"/>
        <v>6.4755116339182991E-4</v>
      </c>
      <c r="D170" s="320">
        <f t="shared" si="16"/>
        <v>6.449787856135776E-4</v>
      </c>
      <c r="E170" s="320">
        <f t="shared" si="16"/>
        <v>5.3814443113823552E-4</v>
      </c>
      <c r="F170" s="320">
        <f t="shared" si="16"/>
        <v>2.7175730725062492E-4</v>
      </c>
      <c r="G170" s="320">
        <f t="shared" si="16"/>
        <v>2.9268820493764274E-4</v>
      </c>
      <c r="H170" s="320">
        <f t="shared" si="16"/>
        <v>3.6596622647213294E-4</v>
      </c>
      <c r="I170" s="320">
        <f t="shared" si="16"/>
        <v>7.7696948366119179E-4</v>
      </c>
      <c r="J170" s="320">
        <f t="shared" si="16"/>
        <v>6.5096815906603316E-4</v>
      </c>
      <c r="K170" s="320">
        <f t="shared" si="16"/>
        <v>3.5392388034888474E-4</v>
      </c>
      <c r="L170" s="320">
        <f t="shared" si="16"/>
        <v>1.460696039789491E-3</v>
      </c>
      <c r="M170" s="320">
        <f t="shared" si="16"/>
        <v>1.8286904707736089E-3</v>
      </c>
      <c r="N170" s="320">
        <f t="shared" si="16"/>
        <v>1.813444421418336E-3</v>
      </c>
      <c r="O170" s="320">
        <f t="shared" si="16"/>
        <v>1.5271720838016098E-3</v>
      </c>
      <c r="P170" s="320">
        <f t="shared" si="16"/>
        <v>2.3527068444480761E-3</v>
      </c>
      <c r="Q170" s="320">
        <f t="shared" si="16"/>
        <v>2.6336916659546578E-3</v>
      </c>
      <c r="R170" s="320">
        <f t="shared" si="16"/>
        <v>2.7671078574651991E-3</v>
      </c>
      <c r="S170" s="320">
        <f t="shared" si="16"/>
        <v>1.0809241390420446E-3</v>
      </c>
      <c r="T170" s="320">
        <f t="shared" si="16"/>
        <v>1.1123974287626671E-3</v>
      </c>
      <c r="U170" s="320">
        <f t="shared" si="16"/>
        <v>1.1129566370390632E-3</v>
      </c>
      <c r="V170" s="320">
        <f t="shared" si="16"/>
        <v>8.9922153636408928E-4</v>
      </c>
      <c r="W170" s="320">
        <f t="shared" si="16"/>
        <v>9.9853567751353404E-4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1.3451073513249394E-2</v>
      </c>
      <c r="C171" s="271">
        <f t="shared" si="17"/>
        <v>1.1222458492893305E-2</v>
      </c>
      <c r="D171" s="271">
        <f t="shared" si="17"/>
        <v>1.4364659510305714E-2</v>
      </c>
      <c r="E171" s="271">
        <f t="shared" si="17"/>
        <v>1.5908610809170012E-2</v>
      </c>
      <c r="F171" s="271">
        <f t="shared" si="17"/>
        <v>1.5768277239373345E-2</v>
      </c>
      <c r="G171" s="271">
        <f t="shared" si="17"/>
        <v>1.5250892368922514E-2</v>
      </c>
      <c r="H171" s="271">
        <f t="shared" si="17"/>
        <v>1.5041041693503527E-2</v>
      </c>
      <c r="I171" s="271">
        <f t="shared" si="17"/>
        <v>1.3343866822142775E-2</v>
      </c>
      <c r="J171" s="271">
        <f t="shared" si="17"/>
        <v>1.0844057686624635E-2</v>
      </c>
      <c r="K171" s="271">
        <f t="shared" si="17"/>
        <v>1.2749153399816122E-2</v>
      </c>
      <c r="L171" s="271">
        <f t="shared" si="17"/>
        <v>8.7760927625916453E-3</v>
      </c>
      <c r="M171" s="271">
        <f t="shared" si="17"/>
        <v>9.1096829399693498E-3</v>
      </c>
      <c r="N171" s="271">
        <f t="shared" si="17"/>
        <v>8.898475377223318E-3</v>
      </c>
      <c r="O171" s="271">
        <f t="shared" si="17"/>
        <v>8.7756929447741529E-3</v>
      </c>
      <c r="P171" s="271">
        <f t="shared" si="17"/>
        <v>7.9326346937276405E-3</v>
      </c>
      <c r="Q171" s="271">
        <f t="shared" si="17"/>
        <v>9.5523754999051694E-3</v>
      </c>
      <c r="R171" s="271">
        <f t="shared" si="17"/>
        <v>1.171204640128751E-2</v>
      </c>
      <c r="S171" s="271">
        <f t="shared" si="17"/>
        <v>8.2142784877618068E-3</v>
      </c>
      <c r="T171" s="271">
        <f t="shared" si="17"/>
        <v>8.5825477403674282E-3</v>
      </c>
      <c r="U171" s="271">
        <f t="shared" si="17"/>
        <v>8.4702461425060147E-3</v>
      </c>
      <c r="V171" s="271">
        <f t="shared" si="17"/>
        <v>1.0204830422178816E-2</v>
      </c>
      <c r="W171" s="271">
        <f t="shared" si="17"/>
        <v>9.4345408947170972E-3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7.1210126594766464E-3</v>
      </c>
      <c r="C172" s="320">
        <f t="shared" si="18"/>
        <v>5.3358353466171583E-3</v>
      </c>
      <c r="D172" s="320">
        <f t="shared" si="18"/>
        <v>7.2194751576863166E-3</v>
      </c>
      <c r="E172" s="320">
        <f t="shared" si="18"/>
        <v>8.0757232777001892E-3</v>
      </c>
      <c r="F172" s="320">
        <f t="shared" si="18"/>
        <v>8.5306986192766575E-3</v>
      </c>
      <c r="G172" s="320">
        <f t="shared" si="18"/>
        <v>8.5007316126351033E-3</v>
      </c>
      <c r="H172" s="320">
        <f t="shared" si="18"/>
        <v>8.2780723183443761E-3</v>
      </c>
      <c r="I172" s="320">
        <f t="shared" si="18"/>
        <v>6.7674271716235681E-3</v>
      </c>
      <c r="J172" s="320">
        <f t="shared" si="18"/>
        <v>4.9285855339993283E-3</v>
      </c>
      <c r="K172" s="320">
        <f t="shared" si="18"/>
        <v>6.3015734177758716E-3</v>
      </c>
      <c r="L172" s="320">
        <f t="shared" si="18"/>
        <v>3.1352125458913699E-3</v>
      </c>
      <c r="M172" s="320">
        <f t="shared" si="18"/>
        <v>3.0678924108169994E-3</v>
      </c>
      <c r="N172" s="320">
        <f t="shared" si="18"/>
        <v>3.2852015828637683E-3</v>
      </c>
      <c r="O172" s="320">
        <f t="shared" si="18"/>
        <v>3.5282023202810749E-3</v>
      </c>
      <c r="P172" s="320">
        <f t="shared" si="18"/>
        <v>2.4108156520719669E-3</v>
      </c>
      <c r="Q172" s="320">
        <f t="shared" si="18"/>
        <v>3.1387684008491079E-3</v>
      </c>
      <c r="R172" s="320">
        <f t="shared" si="18"/>
        <v>4.0476775784317603E-3</v>
      </c>
      <c r="S172" s="320">
        <f t="shared" si="18"/>
        <v>3.5965078978196165E-3</v>
      </c>
      <c r="T172" s="320">
        <f t="shared" si="18"/>
        <v>3.7624309355226266E-3</v>
      </c>
      <c r="U172" s="320">
        <f t="shared" si="18"/>
        <v>3.8759722408652775E-3</v>
      </c>
      <c r="V172" s="320">
        <f t="shared" si="18"/>
        <v>5.3090404426374164E-3</v>
      </c>
      <c r="W172" s="320">
        <f t="shared" si="18"/>
        <v>4.6465211272763134E-3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5.0864586712524324E-3</v>
      </c>
      <c r="C173" s="320">
        <f t="shared" si="19"/>
        <v>4.0005524473315148E-3</v>
      </c>
      <c r="D173" s="320">
        <f t="shared" si="19"/>
        <v>5.1232292564182781E-3</v>
      </c>
      <c r="E173" s="320">
        <f t="shared" si="19"/>
        <v>5.7686627692607557E-3</v>
      </c>
      <c r="F173" s="320">
        <f t="shared" si="19"/>
        <v>5.8803187273291759E-3</v>
      </c>
      <c r="G173" s="320">
        <f t="shared" si="19"/>
        <v>5.4978429732644874E-3</v>
      </c>
      <c r="H173" s="320">
        <f t="shared" si="19"/>
        <v>5.340815209105565E-3</v>
      </c>
      <c r="I173" s="320">
        <f t="shared" si="19"/>
        <v>4.5476404960708827E-3</v>
      </c>
      <c r="J173" s="320">
        <f t="shared" si="19"/>
        <v>3.8808092226257345E-3</v>
      </c>
      <c r="K173" s="320">
        <f t="shared" si="19"/>
        <v>4.8133501039354072E-3</v>
      </c>
      <c r="L173" s="320">
        <f t="shared" si="19"/>
        <v>3.1627593587368204E-3</v>
      </c>
      <c r="M173" s="320">
        <f t="shared" si="19"/>
        <v>3.2604000052113592E-3</v>
      </c>
      <c r="N173" s="320">
        <f t="shared" si="19"/>
        <v>3.0928700215815644E-3</v>
      </c>
      <c r="O173" s="320">
        <f t="shared" si="19"/>
        <v>3.0421891261286941E-3</v>
      </c>
      <c r="P173" s="320">
        <f t="shared" si="19"/>
        <v>2.6730891202915328E-3</v>
      </c>
      <c r="Q173" s="320">
        <f t="shared" si="19"/>
        <v>3.1971241140658752E-3</v>
      </c>
      <c r="R173" s="320">
        <f t="shared" si="19"/>
        <v>3.9118435608583293E-3</v>
      </c>
      <c r="S173" s="320">
        <f t="shared" si="19"/>
        <v>2.7732696913325668E-3</v>
      </c>
      <c r="T173" s="320">
        <f t="shared" si="19"/>
        <v>2.933499120834215E-3</v>
      </c>
      <c r="U173" s="320">
        <f t="shared" si="19"/>
        <v>2.870243614423033E-3</v>
      </c>
      <c r="V173" s="320">
        <f t="shared" si="19"/>
        <v>3.474960936699828E-3</v>
      </c>
      <c r="W173" s="320">
        <f t="shared" si="19"/>
        <v>3.2545788252935155E-3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1.243602182520316E-3</v>
      </c>
      <c r="C174" s="320">
        <f t="shared" si="20"/>
        <v>1.8860706989446314E-3</v>
      </c>
      <c r="D174" s="320">
        <f t="shared" si="20"/>
        <v>2.021955096201121E-3</v>
      </c>
      <c r="E174" s="320">
        <f t="shared" si="20"/>
        <v>2.0642247622090697E-3</v>
      </c>
      <c r="F174" s="320">
        <f t="shared" si="20"/>
        <v>1.3572598927675116E-3</v>
      </c>
      <c r="G174" s="320">
        <f t="shared" si="20"/>
        <v>1.2523177830229225E-3</v>
      </c>
      <c r="H174" s="320">
        <f t="shared" si="20"/>
        <v>1.4221541660535868E-3</v>
      </c>
      <c r="I174" s="320">
        <f t="shared" si="20"/>
        <v>2.0287991544483243E-3</v>
      </c>
      <c r="J174" s="320">
        <f t="shared" si="20"/>
        <v>2.0346629299995709E-3</v>
      </c>
      <c r="K174" s="320">
        <f t="shared" si="20"/>
        <v>1.6342298781048432E-3</v>
      </c>
      <c r="L174" s="320">
        <f t="shared" si="20"/>
        <v>2.4781208579634558E-3</v>
      </c>
      <c r="M174" s="320">
        <f t="shared" si="20"/>
        <v>2.7813905239409899E-3</v>
      </c>
      <c r="N174" s="320">
        <f t="shared" si="20"/>
        <v>2.520403772777984E-3</v>
      </c>
      <c r="O174" s="320">
        <f t="shared" si="20"/>
        <v>2.2053014983643834E-3</v>
      </c>
      <c r="P174" s="320">
        <f t="shared" si="20"/>
        <v>2.8487299213641403E-3</v>
      </c>
      <c r="Q174" s="320">
        <f t="shared" si="20"/>
        <v>3.216482984990185E-3</v>
      </c>
      <c r="R174" s="320">
        <f t="shared" si="20"/>
        <v>3.7525252619974208E-3</v>
      </c>
      <c r="S174" s="320">
        <f t="shared" si="20"/>
        <v>1.8445008986096244E-3</v>
      </c>
      <c r="T174" s="320">
        <f t="shared" si="20"/>
        <v>1.8866176840105877E-3</v>
      </c>
      <c r="U174" s="320">
        <f t="shared" si="20"/>
        <v>1.7240302872177041E-3</v>
      </c>
      <c r="V174" s="320">
        <f t="shared" si="20"/>
        <v>1.4208290428415721E-3</v>
      </c>
      <c r="W174" s="320">
        <f t="shared" si="20"/>
        <v>1.5334409421472674E-3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2.0350187244415282E-2</v>
      </c>
      <c r="C175" s="321">
        <f t="shared" si="21"/>
        <v>1.861366193486726E-2</v>
      </c>
      <c r="D175" s="321">
        <f t="shared" si="21"/>
        <v>2.1375334603298574E-2</v>
      </c>
      <c r="E175" s="321">
        <f t="shared" si="21"/>
        <v>2.390983829107695E-2</v>
      </c>
      <c r="F175" s="321">
        <f t="shared" si="21"/>
        <v>2.3641955335263382E-2</v>
      </c>
      <c r="G175" s="321">
        <f t="shared" si="21"/>
        <v>2.2285509206294067E-2</v>
      </c>
      <c r="H175" s="321">
        <f t="shared" si="21"/>
        <v>2.1943767188121171E-2</v>
      </c>
      <c r="I175" s="321">
        <f t="shared" si="21"/>
        <v>1.9488549005298884E-2</v>
      </c>
      <c r="J175" s="321">
        <f t="shared" si="21"/>
        <v>1.6495968289751514E-2</v>
      </c>
      <c r="K175" s="321">
        <f t="shared" si="21"/>
        <v>1.9660394728475649E-2</v>
      </c>
      <c r="L175" s="321">
        <f t="shared" si="21"/>
        <v>1.3650881204171609E-2</v>
      </c>
      <c r="M175" s="321">
        <f t="shared" si="21"/>
        <v>1.4778038556245548E-2</v>
      </c>
      <c r="N175" s="321">
        <f t="shared" si="21"/>
        <v>1.3824313041763793E-2</v>
      </c>
      <c r="O175" s="321">
        <f t="shared" si="21"/>
        <v>1.4355112996081554E-2</v>
      </c>
      <c r="P175" s="321">
        <f t="shared" si="21"/>
        <v>1.4177099050769257E-2</v>
      </c>
      <c r="Q175" s="321">
        <f t="shared" si="21"/>
        <v>1.8085158532040999E-2</v>
      </c>
      <c r="R175" s="321">
        <f t="shared" si="21"/>
        <v>2.3995167155588065E-2</v>
      </c>
      <c r="S175" s="321">
        <f t="shared" si="21"/>
        <v>1.35653664961006E-2</v>
      </c>
      <c r="T175" s="321">
        <f t="shared" si="21"/>
        <v>1.271279457666869E-2</v>
      </c>
      <c r="U175" s="321">
        <f t="shared" si="21"/>
        <v>1.2418494254703377E-2</v>
      </c>
      <c r="V175" s="321">
        <f t="shared" si="21"/>
        <v>1.4602587800542672E-2</v>
      </c>
      <c r="W175" s="321">
        <f t="shared" si="21"/>
        <v>1.3694776172392046E-2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1</v>
      </c>
      <c r="D178" s="234">
        <f t="shared" si="22"/>
        <v>0.99999999999999989</v>
      </c>
      <c r="E178" s="234">
        <f t="shared" si="22"/>
        <v>1</v>
      </c>
      <c r="F178" s="234">
        <f t="shared" si="22"/>
        <v>0.99999999999999967</v>
      </c>
      <c r="G178" s="234">
        <f t="shared" si="22"/>
        <v>0.99999999999999978</v>
      </c>
      <c r="H178" s="234">
        <f t="shared" si="22"/>
        <v>1.0000000000000002</v>
      </c>
      <c r="I178" s="234">
        <f t="shared" si="22"/>
        <v>0.99999999999999978</v>
      </c>
      <c r="J178" s="234">
        <f t="shared" si="22"/>
        <v>1</v>
      </c>
      <c r="K178" s="234">
        <f t="shared" si="22"/>
        <v>1</v>
      </c>
      <c r="L178" s="234">
        <f t="shared" si="22"/>
        <v>1.0000000000000002</v>
      </c>
      <c r="M178" s="234">
        <f t="shared" si="22"/>
        <v>1.0000000000000004</v>
      </c>
      <c r="N178" s="234">
        <f t="shared" si="22"/>
        <v>0.99999999999999989</v>
      </c>
      <c r="O178" s="234">
        <f t="shared" si="22"/>
        <v>1.0000000000000002</v>
      </c>
      <c r="P178" s="234">
        <f t="shared" si="22"/>
        <v>0.99999999999999989</v>
      </c>
      <c r="Q178" s="234">
        <f t="shared" si="22"/>
        <v>0.99999999999999978</v>
      </c>
      <c r="R178" s="234">
        <f t="shared" si="22"/>
        <v>0.99999999999999956</v>
      </c>
      <c r="S178" s="234">
        <f t="shared" si="22"/>
        <v>1.0000000000000002</v>
      </c>
      <c r="T178" s="234">
        <f t="shared" si="22"/>
        <v>0.99999999999999978</v>
      </c>
      <c r="U178" s="234">
        <f t="shared" si="22"/>
        <v>0.99999999999999989</v>
      </c>
      <c r="V178" s="234">
        <f t="shared" si="22"/>
        <v>0.99999999999999944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4.4659340546659779E-3</v>
      </c>
      <c r="C179" s="268">
        <f t="shared" si="23"/>
        <v>6.0174793430425328E-3</v>
      </c>
      <c r="D179" s="268">
        <f t="shared" si="23"/>
        <v>5.669550612905765E-3</v>
      </c>
      <c r="E179" s="268">
        <f t="shared" si="23"/>
        <v>5.313780640132419E-3</v>
      </c>
      <c r="F179" s="268">
        <f t="shared" si="23"/>
        <v>4.3820566140723152E-3</v>
      </c>
      <c r="G179" s="268">
        <f t="shared" si="23"/>
        <v>4.5601105504966318E-3</v>
      </c>
      <c r="H179" s="268">
        <f t="shared" si="23"/>
        <v>4.9119692257931285E-3</v>
      </c>
      <c r="I179" s="268">
        <f t="shared" si="23"/>
        <v>6.2024901250385279E-3</v>
      </c>
      <c r="J179" s="268">
        <f t="shared" si="23"/>
        <v>6.1415389634853264E-3</v>
      </c>
      <c r="K179" s="268">
        <f t="shared" si="23"/>
        <v>4.9806548863578874E-3</v>
      </c>
      <c r="L179" s="268">
        <f t="shared" si="23"/>
        <v>7.2456404675127813E-3</v>
      </c>
      <c r="M179" s="268">
        <f t="shared" si="23"/>
        <v>7.4998777733472841E-3</v>
      </c>
      <c r="N179" s="268">
        <f t="shared" si="23"/>
        <v>7.6563727478544856E-3</v>
      </c>
      <c r="O179" s="268">
        <f t="shared" si="23"/>
        <v>7.4362829063325236E-3</v>
      </c>
      <c r="P179" s="268">
        <f t="shared" si="23"/>
        <v>8.3394169122400948E-3</v>
      </c>
      <c r="Q179" s="268">
        <f t="shared" si="23"/>
        <v>8.266956520430491E-3</v>
      </c>
      <c r="R179" s="268">
        <f t="shared" si="23"/>
        <v>8.1026036555682159E-3</v>
      </c>
      <c r="S179" s="268">
        <f t="shared" si="23"/>
        <v>7.2622153107107512E-3</v>
      </c>
      <c r="T179" s="268">
        <f t="shared" si="23"/>
        <v>7.1624466672762207E-3</v>
      </c>
      <c r="U179" s="268">
        <f t="shared" si="23"/>
        <v>7.1659591828494061E-3</v>
      </c>
      <c r="V179" s="268">
        <f t="shared" si="23"/>
        <v>6.460124875175363E-3</v>
      </c>
      <c r="W179" s="268">
        <f t="shared" si="23"/>
        <v>6.6659951584921474E-3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3.5441968619725844E-2</v>
      </c>
      <c r="C180" s="269">
        <f t="shared" si="24"/>
        <v>4.7755141799090683E-2</v>
      </c>
      <c r="D180" s="269">
        <f t="shared" si="24"/>
        <v>4.4993954780996527E-2</v>
      </c>
      <c r="E180" s="269">
        <f t="shared" si="24"/>
        <v>4.2170539106575672E-2</v>
      </c>
      <c r="F180" s="269">
        <f t="shared" si="24"/>
        <v>3.477631131690076E-2</v>
      </c>
      <c r="G180" s="269">
        <f t="shared" si="24"/>
        <v>3.6189359953563018E-2</v>
      </c>
      <c r="H180" s="269">
        <f t="shared" si="24"/>
        <v>3.8981735294485842E-2</v>
      </c>
      <c r="I180" s="269">
        <f t="shared" si="24"/>
        <v>4.9223400454402044E-2</v>
      </c>
      <c r="J180" s="269">
        <f t="shared" si="24"/>
        <v>4.8739687724061224E-2</v>
      </c>
      <c r="K180" s="269">
        <f t="shared" si="24"/>
        <v>3.9526829556193077E-2</v>
      </c>
      <c r="L180" s="269">
        <f t="shared" si="24"/>
        <v>5.7501915374478262E-2</v>
      </c>
      <c r="M180" s="269">
        <f t="shared" si="24"/>
        <v>5.951956062070303E-2</v>
      </c>
      <c r="N180" s="269">
        <f t="shared" si="24"/>
        <v>6.0761515810308676E-2</v>
      </c>
      <c r="O180" s="269">
        <f t="shared" si="24"/>
        <v>5.9014867256778847E-2</v>
      </c>
      <c r="P180" s="269">
        <f t="shared" si="24"/>
        <v>6.6182202623798175E-2</v>
      </c>
      <c r="Q180" s="269">
        <f t="shared" si="24"/>
        <v>6.5607151827872065E-2</v>
      </c>
      <c r="R180" s="269">
        <f t="shared" si="24"/>
        <v>6.4302835864468028E-2</v>
      </c>
      <c r="S180" s="269">
        <f t="shared" si="24"/>
        <v>5.7633454502756594E-2</v>
      </c>
      <c r="T180" s="269">
        <f t="shared" si="24"/>
        <v>5.6841683489894254E-2</v>
      </c>
      <c r="U180" s="269">
        <f t="shared" si="24"/>
        <v>5.6869559061991211E-2</v>
      </c>
      <c r="V180" s="269">
        <f t="shared" si="24"/>
        <v>5.126800805897707E-2</v>
      </c>
      <c r="W180" s="269">
        <f t="shared" si="24"/>
        <v>5.2901809192566172E-2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3.9673103622345912E-2</v>
      </c>
      <c r="C181" s="269">
        <f t="shared" si="25"/>
        <v>5.3456248703992064E-2</v>
      </c>
      <c r="D181" s="269">
        <f t="shared" si="25"/>
        <v>5.036542550890135E-2</v>
      </c>
      <c r="E181" s="269">
        <f t="shared" si="25"/>
        <v>4.7204944672689798E-2</v>
      </c>
      <c r="F181" s="269">
        <f t="shared" si="25"/>
        <v>3.8927978783618644E-2</v>
      </c>
      <c r="G181" s="269">
        <f t="shared" si="25"/>
        <v>4.0509720068568456E-2</v>
      </c>
      <c r="H181" s="269">
        <f t="shared" si="25"/>
        <v>4.3635454912520001E-2</v>
      </c>
      <c r="I181" s="269">
        <f t="shared" si="25"/>
        <v>5.5099791093004655E-2</v>
      </c>
      <c r="J181" s="269">
        <f t="shared" si="25"/>
        <v>5.4558331743492727E-2</v>
      </c>
      <c r="K181" s="269">
        <f t="shared" si="25"/>
        <v>4.4245623646674961E-2</v>
      </c>
      <c r="L181" s="269">
        <f t="shared" si="25"/>
        <v>6.4366612126205563E-2</v>
      </c>
      <c r="M181" s="269">
        <f t="shared" si="25"/>
        <v>6.6625128005655232E-2</v>
      </c>
      <c r="N181" s="269">
        <f t="shared" si="25"/>
        <v>6.8015350356456353E-2</v>
      </c>
      <c r="O181" s="269">
        <f t="shared" si="25"/>
        <v>6.6060183311433845E-2</v>
      </c>
      <c r="P181" s="269">
        <f t="shared" si="25"/>
        <v>7.4083169894453474E-2</v>
      </c>
      <c r="Q181" s="269">
        <f t="shared" si="25"/>
        <v>7.3439468353501514E-2</v>
      </c>
      <c r="R181" s="269">
        <f t="shared" si="25"/>
        <v>7.197944047165275E-2</v>
      </c>
      <c r="S181" s="269">
        <f t="shared" si="25"/>
        <v>6.4513854665765688E-2</v>
      </c>
      <c r="T181" s="269">
        <f t="shared" si="25"/>
        <v>6.3627560403291372E-2</v>
      </c>
      <c r="U181" s="269">
        <f t="shared" si="25"/>
        <v>6.3658763818434633E-2</v>
      </c>
      <c r="V181" s="269">
        <f t="shared" si="25"/>
        <v>5.7388488152518347E-2</v>
      </c>
      <c r="W181" s="269">
        <f t="shared" si="25"/>
        <v>5.9217335820847622E-2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6.3870327835001586E-2</v>
      </c>
      <c r="C182" s="269">
        <f t="shared" si="26"/>
        <v>8.606002096670512E-2</v>
      </c>
      <c r="D182" s="269">
        <f t="shared" si="26"/>
        <v>8.1084058091965991E-2</v>
      </c>
      <c r="E182" s="269">
        <f t="shared" si="26"/>
        <v>7.5995952330273744E-2</v>
      </c>
      <c r="F182" s="269">
        <f t="shared" si="26"/>
        <v>6.2670740119844665E-2</v>
      </c>
      <c r="G182" s="269">
        <f t="shared" si="26"/>
        <v>6.521720926885774E-2</v>
      </c>
      <c r="H182" s="269">
        <f t="shared" si="26"/>
        <v>7.024937693360335E-2</v>
      </c>
      <c r="I182" s="269">
        <f t="shared" si="26"/>
        <v>8.8705984645176414E-2</v>
      </c>
      <c r="J182" s="269">
        <f t="shared" si="26"/>
        <v>8.7834281072603493E-2</v>
      </c>
      <c r="K182" s="269">
        <f t="shared" si="26"/>
        <v>7.123169678072501E-2</v>
      </c>
      <c r="L182" s="269">
        <f t="shared" si="26"/>
        <v>0.10362477958022792</v>
      </c>
      <c r="M182" s="269">
        <f t="shared" si="26"/>
        <v>0.10726079835542043</v>
      </c>
      <c r="N182" s="269">
        <f t="shared" si="26"/>
        <v>0.10949893828403452</v>
      </c>
      <c r="O182" s="269">
        <f t="shared" si="26"/>
        <v>0.10635128537221539</v>
      </c>
      <c r="P182" s="269">
        <f t="shared" si="26"/>
        <v>0.11926761246754893</v>
      </c>
      <c r="Q182" s="269">
        <f t="shared" si="26"/>
        <v>0.11823130764905368</v>
      </c>
      <c r="R182" s="269">
        <f t="shared" si="26"/>
        <v>0.11588078674326299</v>
      </c>
      <c r="S182" s="269">
        <f t="shared" si="26"/>
        <v>0.10386182756524284</v>
      </c>
      <c r="T182" s="269">
        <f t="shared" si="26"/>
        <v>0.10243496906580771</v>
      </c>
      <c r="U182" s="269">
        <f t="shared" si="26"/>
        <v>0.10248520391442816</v>
      </c>
      <c r="V182" s="269">
        <f t="shared" si="26"/>
        <v>9.2390592557318837E-2</v>
      </c>
      <c r="W182" s="269">
        <f t="shared" si="26"/>
        <v>9.5334881999566509E-2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2.4686710713831574E-2</v>
      </c>
      <c r="C183" s="270">
        <f t="shared" si="27"/>
        <v>2.5418564390218428E-2</v>
      </c>
      <c r="D183" s="270">
        <f t="shared" si="27"/>
        <v>2.574659350702773E-2</v>
      </c>
      <c r="E183" s="270">
        <f t="shared" si="27"/>
        <v>2.5349871140128002E-2</v>
      </c>
      <c r="F183" s="270">
        <f t="shared" si="27"/>
        <v>2.5192483978852098E-2</v>
      </c>
      <c r="G183" s="270">
        <f t="shared" si="27"/>
        <v>2.632933783308403E-2</v>
      </c>
      <c r="H183" s="270">
        <f t="shared" si="27"/>
        <v>2.6553625595447789E-2</v>
      </c>
      <c r="I183" s="270">
        <f t="shared" si="27"/>
        <v>2.676218716437552E-2</v>
      </c>
      <c r="J183" s="270">
        <f t="shared" si="27"/>
        <v>2.5081187751849712E-2</v>
      </c>
      <c r="K183" s="270">
        <f t="shared" si="27"/>
        <v>2.426116250361747E-2</v>
      </c>
      <c r="L183" s="270">
        <f t="shared" si="27"/>
        <v>2.4714637694659751E-2</v>
      </c>
      <c r="M183" s="270">
        <f t="shared" si="27"/>
        <v>2.4895785392836694E-2</v>
      </c>
      <c r="N183" s="270">
        <f t="shared" si="27"/>
        <v>2.5757800573550343E-2</v>
      </c>
      <c r="O183" s="270">
        <f t="shared" si="27"/>
        <v>2.6148892974219743E-2</v>
      </c>
      <c r="P183" s="270">
        <f t="shared" si="27"/>
        <v>2.6240191435788481E-2</v>
      </c>
      <c r="Q183" s="270">
        <f t="shared" si="27"/>
        <v>2.6591315490451069E-2</v>
      </c>
      <c r="R183" s="270">
        <f t="shared" si="27"/>
        <v>2.6821419250802347E-2</v>
      </c>
      <c r="S183" s="270">
        <f t="shared" si="27"/>
        <v>2.7269185531137486E-2</v>
      </c>
      <c r="T183" s="270">
        <f t="shared" si="27"/>
        <v>2.7243601719348753E-2</v>
      </c>
      <c r="U183" s="270">
        <f t="shared" si="27"/>
        <v>2.7844282094211019E-2</v>
      </c>
      <c r="V183" s="270">
        <f t="shared" si="27"/>
        <v>2.882516447923187E-2</v>
      </c>
      <c r="W183" s="270">
        <f t="shared" si="27"/>
        <v>2.8373177706052112E-2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0.52302631562232593</v>
      </c>
      <c r="C184" s="271">
        <f t="shared" si="28"/>
        <v>0.49053822664846164</v>
      </c>
      <c r="D184" s="271">
        <f t="shared" si="28"/>
        <v>0.49692528737131508</v>
      </c>
      <c r="E184" s="271">
        <f t="shared" si="28"/>
        <v>0.50175653680118282</v>
      </c>
      <c r="F184" s="271">
        <f t="shared" si="28"/>
        <v>0.52086154753825498</v>
      </c>
      <c r="G184" s="271">
        <f t="shared" si="28"/>
        <v>0.51573394585936416</v>
      </c>
      <c r="H184" s="271">
        <f t="shared" si="28"/>
        <v>0.50749102138188662</v>
      </c>
      <c r="I184" s="271">
        <f t="shared" si="28"/>
        <v>0.48184490176418504</v>
      </c>
      <c r="J184" s="271">
        <f t="shared" si="28"/>
        <v>0.48627023709938344</v>
      </c>
      <c r="K184" s="271">
        <f t="shared" si="28"/>
        <v>0.51059351837303246</v>
      </c>
      <c r="L184" s="271">
        <f t="shared" si="28"/>
        <v>0.48186200503035481</v>
      </c>
      <c r="M184" s="271">
        <f t="shared" si="28"/>
        <v>0.47807808866151519</v>
      </c>
      <c r="N184" s="271">
        <f t="shared" si="28"/>
        <v>0.47137316582674388</v>
      </c>
      <c r="O184" s="271">
        <f t="shared" si="28"/>
        <v>0.47422578115999925</v>
      </c>
      <c r="P184" s="271">
        <f t="shared" si="28"/>
        <v>0.45438724702859368</v>
      </c>
      <c r="Q184" s="271">
        <f t="shared" si="28"/>
        <v>0.45378091740571741</v>
      </c>
      <c r="R184" s="271">
        <f t="shared" si="28"/>
        <v>0.45361786117395625</v>
      </c>
      <c r="S184" s="271">
        <f t="shared" si="28"/>
        <v>0.46769879029220124</v>
      </c>
      <c r="T184" s="271">
        <f t="shared" si="28"/>
        <v>0.47264439710820727</v>
      </c>
      <c r="U184" s="271">
        <f t="shared" si="28"/>
        <v>0.4732556818840401</v>
      </c>
      <c r="V184" s="271">
        <f t="shared" si="28"/>
        <v>0.48954745290378393</v>
      </c>
      <c r="W184" s="271">
        <f t="shared" si="28"/>
        <v>0.48814375876105698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0.52283694959728166</v>
      </c>
      <c r="C185" s="320">
        <f t="shared" si="29"/>
        <v>0.49028307148270472</v>
      </c>
      <c r="D185" s="320">
        <f t="shared" si="29"/>
        <v>0.49668488519559745</v>
      </c>
      <c r="E185" s="320">
        <f t="shared" si="29"/>
        <v>0.50153122010248963</v>
      </c>
      <c r="F185" s="320">
        <f t="shared" si="29"/>
        <v>0.52067573811241741</v>
      </c>
      <c r="G185" s="320">
        <f t="shared" si="29"/>
        <v>0.51554058653113866</v>
      </c>
      <c r="H185" s="320">
        <f t="shared" si="29"/>
        <v>0.50728274242477656</v>
      </c>
      <c r="I185" s="320">
        <f t="shared" si="29"/>
        <v>0.48158190170955423</v>
      </c>
      <c r="J185" s="320">
        <f t="shared" si="29"/>
        <v>0.48600982151623018</v>
      </c>
      <c r="K185" s="320">
        <f t="shared" si="29"/>
        <v>0.5103823269836385</v>
      </c>
      <c r="L185" s="320">
        <f t="shared" si="29"/>
        <v>0.48155477296704224</v>
      </c>
      <c r="M185" s="320">
        <f t="shared" si="29"/>
        <v>0.47776007634318007</v>
      </c>
      <c r="N185" s="320">
        <f t="shared" si="29"/>
        <v>0.47104851775631312</v>
      </c>
      <c r="O185" s="320">
        <f t="shared" si="29"/>
        <v>0.47391046541242221</v>
      </c>
      <c r="P185" s="320">
        <f t="shared" si="29"/>
        <v>0.45403363629172938</v>
      </c>
      <c r="Q185" s="320">
        <f t="shared" si="29"/>
        <v>0.45343037915855006</v>
      </c>
      <c r="R185" s="320">
        <f t="shared" si="29"/>
        <v>0.45327429187177171</v>
      </c>
      <c r="S185" s="320">
        <f t="shared" si="29"/>
        <v>0.46739085541686021</v>
      </c>
      <c r="T185" s="320">
        <f t="shared" si="29"/>
        <v>0.47234069265615508</v>
      </c>
      <c r="U185" s="320">
        <f t="shared" si="29"/>
        <v>0.47295182849313128</v>
      </c>
      <c r="V185" s="320">
        <f t="shared" si="29"/>
        <v>0.48927352853456418</v>
      </c>
      <c r="W185" s="320">
        <f t="shared" si="29"/>
        <v>0.48786110501143232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1.8936602504424232E-4</v>
      </c>
      <c r="C186" s="320">
        <f t="shared" si="30"/>
        <v>2.5515516575692703E-4</v>
      </c>
      <c r="D186" s="320">
        <f t="shared" si="30"/>
        <v>2.4040217571761967E-4</v>
      </c>
      <c r="E186" s="320">
        <f t="shared" si="30"/>
        <v>2.2531669869321107E-4</v>
      </c>
      <c r="F186" s="320">
        <f t="shared" si="30"/>
        <v>1.8580942583751821E-4</v>
      </c>
      <c r="G186" s="320">
        <f t="shared" si="30"/>
        <v>1.9335932822555865E-4</v>
      </c>
      <c r="H186" s="320">
        <f t="shared" si="30"/>
        <v>2.0827895711005039E-4</v>
      </c>
      <c r="I186" s="320">
        <f t="shared" si="30"/>
        <v>2.6300005463080199E-4</v>
      </c>
      <c r="J186" s="320">
        <f t="shared" si="30"/>
        <v>2.6041558315319452E-4</v>
      </c>
      <c r="K186" s="320">
        <f t="shared" si="30"/>
        <v>2.1119138939397481E-4</v>
      </c>
      <c r="L186" s="320">
        <f t="shared" si="30"/>
        <v>3.0723206331250308E-4</v>
      </c>
      <c r="M186" s="320">
        <f t="shared" si="30"/>
        <v>3.1801231833519778E-4</v>
      </c>
      <c r="N186" s="320">
        <f t="shared" si="30"/>
        <v>3.2464807043074584E-4</v>
      </c>
      <c r="O186" s="320">
        <f t="shared" si="30"/>
        <v>3.1531574757701108E-4</v>
      </c>
      <c r="P186" s="320">
        <f t="shared" si="30"/>
        <v>3.5361073686426131E-4</v>
      </c>
      <c r="Q186" s="320">
        <f t="shared" si="30"/>
        <v>3.5053824716733056E-4</v>
      </c>
      <c r="R186" s="320">
        <f t="shared" si="30"/>
        <v>3.4356930218457045E-4</v>
      </c>
      <c r="S186" s="320">
        <f t="shared" si="30"/>
        <v>3.0793487534100833E-4</v>
      </c>
      <c r="T186" s="320">
        <f t="shared" si="30"/>
        <v>3.0370445205217485E-4</v>
      </c>
      <c r="U186" s="320">
        <f t="shared" si="30"/>
        <v>3.0385339090883013E-4</v>
      </c>
      <c r="V186" s="320">
        <f t="shared" si="30"/>
        <v>2.7392436921975274E-4</v>
      </c>
      <c r="W186" s="320">
        <f t="shared" si="30"/>
        <v>2.8265374962466476E-4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0.25878107415330392</v>
      </c>
      <c r="C187" s="271">
        <f t="shared" si="31"/>
        <v>0.23642695094921559</v>
      </c>
      <c r="D187" s="271">
        <f t="shared" si="31"/>
        <v>0.24135668461904969</v>
      </c>
      <c r="E187" s="271">
        <f t="shared" si="31"/>
        <v>0.24965084940416882</v>
      </c>
      <c r="F187" s="271">
        <f t="shared" si="31"/>
        <v>0.26292475564660972</v>
      </c>
      <c r="G187" s="271">
        <f t="shared" si="31"/>
        <v>0.25962434846850313</v>
      </c>
      <c r="H187" s="271">
        <f t="shared" si="31"/>
        <v>0.25535840946053595</v>
      </c>
      <c r="I187" s="271">
        <f t="shared" si="31"/>
        <v>0.23609356387865235</v>
      </c>
      <c r="J187" s="271">
        <f t="shared" si="31"/>
        <v>0.2372059410750787</v>
      </c>
      <c r="K187" s="271">
        <f t="shared" si="31"/>
        <v>0.25454720599837405</v>
      </c>
      <c r="L187" s="271">
        <f t="shared" si="31"/>
        <v>0.20415296043204981</v>
      </c>
      <c r="M187" s="271">
        <f t="shared" si="31"/>
        <v>0.19890759235980249</v>
      </c>
      <c r="N187" s="271">
        <f t="shared" si="31"/>
        <v>0.19861256075770886</v>
      </c>
      <c r="O187" s="271">
        <f t="shared" si="31"/>
        <v>0.20269677784304319</v>
      </c>
      <c r="P187" s="271">
        <f t="shared" si="31"/>
        <v>0.19141452738144216</v>
      </c>
      <c r="Q187" s="271">
        <f t="shared" si="31"/>
        <v>0.19396141109991472</v>
      </c>
      <c r="R187" s="271">
        <f t="shared" si="31"/>
        <v>0.19954593225268125</v>
      </c>
      <c r="S187" s="271">
        <f t="shared" si="31"/>
        <v>0.21357607650845331</v>
      </c>
      <c r="T187" s="271">
        <f t="shared" si="31"/>
        <v>0.2122508989071677</v>
      </c>
      <c r="U187" s="271">
        <f t="shared" si="31"/>
        <v>0.21049777513109069</v>
      </c>
      <c r="V187" s="271">
        <f t="shared" si="31"/>
        <v>0.21669017707358498</v>
      </c>
      <c r="W187" s="271">
        <f t="shared" si="31"/>
        <v>0.21205795067430772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0.2581738720993586</v>
      </c>
      <c r="C188" s="320">
        <f t="shared" si="32"/>
        <v>0.23461945078592253</v>
      </c>
      <c r="D188" s="320">
        <f t="shared" si="32"/>
        <v>0.2399325209209909</v>
      </c>
      <c r="E188" s="320">
        <f t="shared" si="32"/>
        <v>0.24858523765689455</v>
      </c>
      <c r="F188" s="320">
        <f t="shared" si="32"/>
        <v>0.26237669952515397</v>
      </c>
      <c r="G188" s="320">
        <f t="shared" si="32"/>
        <v>0.25899924331647178</v>
      </c>
      <c r="H188" s="320">
        <f t="shared" si="32"/>
        <v>0.25456670904711703</v>
      </c>
      <c r="I188" s="320">
        <f t="shared" si="32"/>
        <v>0.23421958228281817</v>
      </c>
      <c r="J188" s="320">
        <f t="shared" si="32"/>
        <v>0.23534916374142639</v>
      </c>
      <c r="K188" s="320">
        <f t="shared" si="32"/>
        <v>0.25369246335759488</v>
      </c>
      <c r="L188" s="320">
        <f t="shared" si="32"/>
        <v>0.19908752572707719</v>
      </c>
      <c r="M188" s="320">
        <f t="shared" si="32"/>
        <v>0.19280440785103434</v>
      </c>
      <c r="N188" s="320">
        <f t="shared" si="32"/>
        <v>0.19232205520922582</v>
      </c>
      <c r="O188" s="320">
        <f t="shared" si="32"/>
        <v>0.19727832380455249</v>
      </c>
      <c r="P188" s="320">
        <f t="shared" si="32"/>
        <v>0.18231288571807205</v>
      </c>
      <c r="Q188" s="320">
        <f t="shared" si="32"/>
        <v>0.18545407923533289</v>
      </c>
      <c r="R188" s="320">
        <f t="shared" si="32"/>
        <v>0.19224323957183809</v>
      </c>
      <c r="S188" s="320">
        <f t="shared" si="32"/>
        <v>0.20942691205308819</v>
      </c>
      <c r="T188" s="320">
        <f t="shared" si="32"/>
        <v>0.20817140110452304</v>
      </c>
      <c r="U188" s="320">
        <f t="shared" si="32"/>
        <v>0.2063208785671482</v>
      </c>
      <c r="V188" s="320">
        <f t="shared" si="32"/>
        <v>0.21380650534416054</v>
      </c>
      <c r="W188" s="320">
        <f t="shared" si="32"/>
        <v>0.20864883046802865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6.0720205394521347E-4</v>
      </c>
      <c r="C189" s="320">
        <f t="shared" si="33"/>
        <v>1.8075001632930246E-3</v>
      </c>
      <c r="D189" s="320">
        <f t="shared" si="33"/>
        <v>1.4241636980587844E-3</v>
      </c>
      <c r="E189" s="320">
        <f t="shared" si="33"/>
        <v>1.0656117472742598E-3</v>
      </c>
      <c r="F189" s="320">
        <f t="shared" si="33"/>
        <v>5.4805612145575648E-4</v>
      </c>
      <c r="G189" s="320">
        <f t="shared" si="33"/>
        <v>6.2510515203137624E-4</v>
      </c>
      <c r="H189" s="320">
        <f t="shared" si="33"/>
        <v>7.9170041341896237E-4</v>
      </c>
      <c r="I189" s="320">
        <f t="shared" si="33"/>
        <v>1.8739815958342095E-3</v>
      </c>
      <c r="J189" s="320">
        <f t="shared" si="33"/>
        <v>1.8567773336523271E-3</v>
      </c>
      <c r="K189" s="320">
        <f t="shared" si="33"/>
        <v>8.5474264077906492E-4</v>
      </c>
      <c r="L189" s="320">
        <f t="shared" si="33"/>
        <v>5.0654347049725879E-3</v>
      </c>
      <c r="M189" s="320">
        <f t="shared" si="33"/>
        <v>6.1031845087681164E-3</v>
      </c>
      <c r="N189" s="320">
        <f t="shared" si="33"/>
        <v>6.2905055484830871E-3</v>
      </c>
      <c r="O189" s="320">
        <f t="shared" si="33"/>
        <v>5.4184540384907155E-3</v>
      </c>
      <c r="P189" s="320">
        <f t="shared" si="33"/>
        <v>9.1016416633700435E-3</v>
      </c>
      <c r="Q189" s="320">
        <f t="shared" si="33"/>
        <v>8.5073318645817967E-3</v>
      </c>
      <c r="R189" s="320">
        <f t="shared" si="33"/>
        <v>7.3026926808431921E-3</v>
      </c>
      <c r="S189" s="320">
        <f t="shared" si="33"/>
        <v>4.1491644553651504E-3</v>
      </c>
      <c r="T189" s="320">
        <f t="shared" si="33"/>
        <v>4.079497802644709E-3</v>
      </c>
      <c r="U189" s="320">
        <f t="shared" si="33"/>
        <v>4.1768965639424546E-3</v>
      </c>
      <c r="V189" s="320">
        <f t="shared" si="33"/>
        <v>2.8836717294244527E-3</v>
      </c>
      <c r="W189" s="320">
        <f t="shared" si="33"/>
        <v>3.4091202062790388E-3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3.7940398332769326E-2</v>
      </c>
      <c r="C190" s="271">
        <f t="shared" si="34"/>
        <v>3.8004522064225325E-2</v>
      </c>
      <c r="D190" s="271">
        <f t="shared" si="34"/>
        <v>3.8479382055500208E-2</v>
      </c>
      <c r="E190" s="271">
        <f t="shared" si="34"/>
        <v>3.8143514069347087E-2</v>
      </c>
      <c r="F190" s="271">
        <f t="shared" si="34"/>
        <v>3.837748254087324E-2</v>
      </c>
      <c r="G190" s="271">
        <f t="shared" si="34"/>
        <v>3.9466340439053449E-2</v>
      </c>
      <c r="H190" s="271">
        <f t="shared" si="34"/>
        <v>3.9494337695854871E-2</v>
      </c>
      <c r="I190" s="271">
        <f t="shared" si="34"/>
        <v>3.9242980699047671E-2</v>
      </c>
      <c r="J190" s="271">
        <f t="shared" si="34"/>
        <v>3.7509428799601202E-2</v>
      </c>
      <c r="K190" s="271">
        <f t="shared" si="34"/>
        <v>3.7102923965108087E-2</v>
      </c>
      <c r="L190" s="271">
        <f t="shared" si="34"/>
        <v>3.6877128853478651E-2</v>
      </c>
      <c r="M190" s="271">
        <f t="shared" si="34"/>
        <v>3.6869211428077101E-2</v>
      </c>
      <c r="N190" s="271">
        <f t="shared" si="34"/>
        <v>3.7555834376594571E-2</v>
      </c>
      <c r="O190" s="271">
        <f t="shared" si="34"/>
        <v>3.7894477420049456E-2</v>
      </c>
      <c r="P190" s="271">
        <f t="shared" si="34"/>
        <v>3.7464364609826065E-2</v>
      </c>
      <c r="Q190" s="271">
        <f t="shared" si="34"/>
        <v>3.7696758026549093E-2</v>
      </c>
      <c r="R190" s="271">
        <f t="shared" si="34"/>
        <v>3.7770225917460334E-2</v>
      </c>
      <c r="S190" s="271">
        <f t="shared" si="34"/>
        <v>3.8485314729454163E-2</v>
      </c>
      <c r="T190" s="271">
        <f t="shared" si="34"/>
        <v>3.8365791359435464E-2</v>
      </c>
      <c r="U190" s="271">
        <f t="shared" si="34"/>
        <v>3.8784595682481444E-2</v>
      </c>
      <c r="V190" s="271">
        <f t="shared" si="34"/>
        <v>3.9906438949869998E-2</v>
      </c>
      <c r="W190" s="271">
        <f t="shared" si="34"/>
        <v>3.9223099800202693E-2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2.2536726017456113E-2</v>
      </c>
      <c r="C191" s="320">
        <f t="shared" si="35"/>
        <v>2.0133888742944746E-2</v>
      </c>
      <c r="D191" s="320">
        <f t="shared" si="35"/>
        <v>2.1549693373899372E-2</v>
      </c>
      <c r="E191" s="320">
        <f t="shared" si="35"/>
        <v>2.161735554942008E-2</v>
      </c>
      <c r="F191" s="320">
        <f t="shared" si="35"/>
        <v>2.3256769519125409E-2</v>
      </c>
      <c r="G191" s="320">
        <f t="shared" si="35"/>
        <v>2.454285883807163E-2</v>
      </c>
      <c r="H191" s="320">
        <f t="shared" si="35"/>
        <v>2.4208621896502636E-2</v>
      </c>
      <c r="I191" s="320">
        <f t="shared" si="35"/>
        <v>2.2065101928852384E-2</v>
      </c>
      <c r="J191" s="320">
        <f t="shared" si="35"/>
        <v>1.9003927507414052E-2</v>
      </c>
      <c r="K191" s="320">
        <f t="shared" si="35"/>
        <v>2.0572898880267417E-2</v>
      </c>
      <c r="L191" s="320">
        <f t="shared" si="35"/>
        <v>1.4697546592843645E-2</v>
      </c>
      <c r="M191" s="320">
        <f t="shared" si="35"/>
        <v>1.384131684789607E-2</v>
      </c>
      <c r="N191" s="320">
        <f t="shared" si="35"/>
        <v>1.5405092517646679E-2</v>
      </c>
      <c r="O191" s="320">
        <f t="shared" si="35"/>
        <v>1.6922397255487134E-2</v>
      </c>
      <c r="P191" s="320">
        <f t="shared" si="35"/>
        <v>1.2607730218247522E-2</v>
      </c>
      <c r="Q191" s="320">
        <f t="shared" si="35"/>
        <v>1.3705936155707806E-2</v>
      </c>
      <c r="R191" s="320">
        <f t="shared" si="35"/>
        <v>1.4440553360248054E-2</v>
      </c>
      <c r="S191" s="320">
        <f t="shared" si="35"/>
        <v>1.8662397657101457E-2</v>
      </c>
      <c r="T191" s="320">
        <f t="shared" si="35"/>
        <v>1.8652465756847876E-2</v>
      </c>
      <c r="U191" s="320">
        <f t="shared" si="35"/>
        <v>1.9664238025295648E-2</v>
      </c>
      <c r="V191" s="320">
        <f t="shared" si="35"/>
        <v>2.3015273560221643E-2</v>
      </c>
      <c r="W191" s="320">
        <f t="shared" si="35"/>
        <v>2.1445078079251653E-2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1.1467894778831398E-2</v>
      </c>
      <c r="C192" s="320">
        <f t="shared" si="36"/>
        <v>1.0753858693301437E-2</v>
      </c>
      <c r="D192" s="320">
        <f t="shared" si="36"/>
        <v>1.0894275942139117E-2</v>
      </c>
      <c r="E192" s="320">
        <f t="shared" si="36"/>
        <v>1.1000575351195854E-2</v>
      </c>
      <c r="F192" s="320">
        <f t="shared" si="36"/>
        <v>1.1420490811069918E-2</v>
      </c>
      <c r="G192" s="320">
        <f t="shared" si="36"/>
        <v>1.1307856503083817E-2</v>
      </c>
      <c r="H192" s="320">
        <f t="shared" si="36"/>
        <v>1.1126729122196333E-2</v>
      </c>
      <c r="I192" s="320">
        <f t="shared" si="36"/>
        <v>1.0563007416458634E-2</v>
      </c>
      <c r="J192" s="320">
        <f t="shared" si="36"/>
        <v>1.0660129317409162E-2</v>
      </c>
      <c r="K192" s="320">
        <f t="shared" si="36"/>
        <v>1.1194715345447193E-2</v>
      </c>
      <c r="L192" s="320">
        <f t="shared" si="36"/>
        <v>1.0562412375184582E-2</v>
      </c>
      <c r="M192" s="320">
        <f t="shared" si="36"/>
        <v>1.0479179578356507E-2</v>
      </c>
      <c r="N192" s="320">
        <f t="shared" si="36"/>
        <v>1.0331968391894961E-2</v>
      </c>
      <c r="O192" s="320">
        <f t="shared" si="36"/>
        <v>1.0394742292263066E-2</v>
      </c>
      <c r="P192" s="320">
        <f t="shared" si="36"/>
        <v>9.9587643357156343E-3</v>
      </c>
      <c r="Q192" s="320">
        <f t="shared" si="36"/>
        <v>9.9455325063026404E-3</v>
      </c>
      <c r="R192" s="320">
        <f t="shared" si="36"/>
        <v>9.9421088910006498E-3</v>
      </c>
      <c r="S192" s="320">
        <f t="shared" si="36"/>
        <v>1.0251741302211166E-2</v>
      </c>
      <c r="T192" s="320">
        <f t="shared" si="36"/>
        <v>1.0360310929274256E-2</v>
      </c>
      <c r="U192" s="320">
        <f t="shared" si="36"/>
        <v>1.037371557001247E-2</v>
      </c>
      <c r="V192" s="320">
        <f t="shared" si="36"/>
        <v>1.0731715399272765E-2</v>
      </c>
      <c r="W192" s="320">
        <f t="shared" si="36"/>
        <v>1.070073533109109E-2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3.9357775364818152E-3</v>
      </c>
      <c r="C193" s="320">
        <f t="shared" si="37"/>
        <v>7.1167746279791368E-3</v>
      </c>
      <c r="D193" s="320">
        <f t="shared" si="37"/>
        <v>6.0354127394617188E-3</v>
      </c>
      <c r="E193" s="320">
        <f t="shared" si="37"/>
        <v>5.5255831687311555E-3</v>
      </c>
      <c r="F193" s="320">
        <f t="shared" si="37"/>
        <v>3.7002222106779104E-3</v>
      </c>
      <c r="G193" s="320">
        <f t="shared" si="37"/>
        <v>3.6156250978979987E-3</v>
      </c>
      <c r="H193" s="320">
        <f t="shared" si="37"/>
        <v>4.1589866771558999E-3</v>
      </c>
      <c r="I193" s="320">
        <f t="shared" si="37"/>
        <v>6.6148713537366533E-3</v>
      </c>
      <c r="J193" s="320">
        <f t="shared" si="37"/>
        <v>7.845371974777986E-3</v>
      </c>
      <c r="K193" s="320">
        <f t="shared" si="37"/>
        <v>5.3353097393934778E-3</v>
      </c>
      <c r="L193" s="320">
        <f t="shared" si="37"/>
        <v>1.1617169885450421E-2</v>
      </c>
      <c r="M193" s="320">
        <f t="shared" si="37"/>
        <v>1.2548715001824527E-2</v>
      </c>
      <c r="N193" s="320">
        <f t="shared" si="37"/>
        <v>1.1818773467052932E-2</v>
      </c>
      <c r="O193" s="320">
        <f t="shared" si="37"/>
        <v>1.0577337872299251E-2</v>
      </c>
      <c r="P193" s="320">
        <f t="shared" si="37"/>
        <v>1.4897870055862903E-2</v>
      </c>
      <c r="Q193" s="320">
        <f t="shared" si="37"/>
        <v>1.4045289364538648E-2</v>
      </c>
      <c r="R193" s="320">
        <f t="shared" si="37"/>
        <v>1.3387563666211638E-2</v>
      </c>
      <c r="S193" s="320">
        <f t="shared" si="37"/>
        <v>9.5711757701415403E-3</v>
      </c>
      <c r="T193" s="320">
        <f t="shared" si="37"/>
        <v>9.3530146733133285E-3</v>
      </c>
      <c r="U193" s="320">
        <f t="shared" si="37"/>
        <v>8.7466420871733282E-3</v>
      </c>
      <c r="V193" s="320">
        <f t="shared" si="37"/>
        <v>6.159449990375594E-3</v>
      </c>
      <c r="W193" s="320">
        <f t="shared" si="37"/>
        <v>7.0772863898599546E-3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1.2114167046030121E-2</v>
      </c>
      <c r="C194" s="321">
        <f t="shared" si="38"/>
        <v>1.6322845135048687E-2</v>
      </c>
      <c r="D194" s="321">
        <f t="shared" si="38"/>
        <v>1.5379063452337485E-2</v>
      </c>
      <c r="E194" s="321">
        <f t="shared" si="38"/>
        <v>1.4414011835501566E-2</v>
      </c>
      <c r="F194" s="321">
        <f t="shared" si="38"/>
        <v>1.188664346097326E-2</v>
      </c>
      <c r="G194" s="321">
        <f t="shared" si="38"/>
        <v>1.2369627558509099E-2</v>
      </c>
      <c r="H194" s="321">
        <f t="shared" si="38"/>
        <v>1.3324069499872566E-2</v>
      </c>
      <c r="I194" s="321">
        <f t="shared" si="38"/>
        <v>1.6824700176117757E-2</v>
      </c>
      <c r="J194" s="321">
        <f t="shared" si="38"/>
        <v>1.6659365770444291E-2</v>
      </c>
      <c r="K194" s="321">
        <f t="shared" si="38"/>
        <v>1.3510384289917231E-2</v>
      </c>
      <c r="L194" s="321">
        <f t="shared" si="38"/>
        <v>1.9654320441032706E-2</v>
      </c>
      <c r="M194" s="321">
        <f t="shared" si="38"/>
        <v>2.0343957402643005E-2</v>
      </c>
      <c r="N194" s="321">
        <f t="shared" si="38"/>
        <v>2.076846126674815E-2</v>
      </c>
      <c r="O194" s="321">
        <f t="shared" si="38"/>
        <v>2.0171451755927959E-2</v>
      </c>
      <c r="P194" s="321">
        <f t="shared" si="38"/>
        <v>2.2621267646309035E-2</v>
      </c>
      <c r="Q194" s="321">
        <f t="shared" si="38"/>
        <v>2.2424713626509909E-2</v>
      </c>
      <c r="R194" s="321">
        <f t="shared" si="38"/>
        <v>2.1978894670147364E-2</v>
      </c>
      <c r="S194" s="321">
        <f t="shared" si="38"/>
        <v>1.9699280894278123E-2</v>
      </c>
      <c r="T194" s="321">
        <f t="shared" si="38"/>
        <v>1.9428651279570996E-2</v>
      </c>
      <c r="U194" s="321">
        <f t="shared" si="38"/>
        <v>1.9438179230473203E-2</v>
      </c>
      <c r="V194" s="321">
        <f t="shared" si="38"/>
        <v>1.7523552949539042E-2</v>
      </c>
      <c r="W194" s="321">
        <f t="shared" si="38"/>
        <v>1.80819908869079E-2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0.99999999999999967</v>
      </c>
      <c r="C197" s="234">
        <f t="shared" si="39"/>
        <v>1</v>
      </c>
      <c r="D197" s="234">
        <f t="shared" si="39"/>
        <v>0.99999999999999989</v>
      </c>
      <c r="E197" s="234">
        <f t="shared" si="39"/>
        <v>0.99999999999999989</v>
      </c>
      <c r="F197" s="234">
        <f t="shared" si="39"/>
        <v>1.0000000000000002</v>
      </c>
      <c r="G197" s="234">
        <f t="shared" si="39"/>
        <v>0.99999999999999978</v>
      </c>
      <c r="H197" s="234">
        <f t="shared" si="39"/>
        <v>0.99999999999999967</v>
      </c>
      <c r="I197" s="234">
        <f t="shared" si="39"/>
        <v>1</v>
      </c>
      <c r="J197" s="234">
        <f t="shared" si="39"/>
        <v>1</v>
      </c>
      <c r="K197" s="234">
        <f t="shared" si="39"/>
        <v>0.99999999999999978</v>
      </c>
      <c r="L197" s="234">
        <f t="shared" si="39"/>
        <v>1</v>
      </c>
      <c r="M197" s="234">
        <f t="shared" si="39"/>
        <v>1</v>
      </c>
      <c r="N197" s="234">
        <f t="shared" si="39"/>
        <v>1.0000000000000004</v>
      </c>
      <c r="O197" s="234">
        <f t="shared" si="39"/>
        <v>1.0000000000000002</v>
      </c>
      <c r="P197" s="234">
        <f t="shared" si="39"/>
        <v>1</v>
      </c>
      <c r="Q197" s="234">
        <f t="shared" si="39"/>
        <v>0.99999999999999967</v>
      </c>
      <c r="R197" s="234">
        <f t="shared" si="39"/>
        <v>1</v>
      </c>
      <c r="S197" s="234">
        <f t="shared" si="39"/>
        <v>1</v>
      </c>
      <c r="T197" s="234">
        <f t="shared" si="39"/>
        <v>0.99999999999999967</v>
      </c>
      <c r="U197" s="234">
        <f t="shared" si="39"/>
        <v>0.99999999999999978</v>
      </c>
      <c r="V197" s="234">
        <f t="shared" si="39"/>
        <v>1</v>
      </c>
      <c r="W197" s="234">
        <f t="shared" si="39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2.2772248027161245E-3</v>
      </c>
      <c r="C198" s="268">
        <f t="shared" si="40"/>
        <v>3.0855064707772354E-3</v>
      </c>
      <c r="D198" s="268">
        <f t="shared" si="40"/>
        <v>2.8985350958244168E-3</v>
      </c>
      <c r="E198" s="268">
        <f t="shared" si="40"/>
        <v>2.7152654428022663E-3</v>
      </c>
      <c r="F198" s="268">
        <f t="shared" si="40"/>
        <v>2.2296122969256106E-3</v>
      </c>
      <c r="G198" s="268">
        <f t="shared" si="40"/>
        <v>2.3132120954391009E-3</v>
      </c>
      <c r="H198" s="268">
        <f t="shared" si="40"/>
        <v>2.4944401854064416E-3</v>
      </c>
      <c r="I198" s="268">
        <f t="shared" si="40"/>
        <v>3.1681658624153723E-3</v>
      </c>
      <c r="J198" s="268">
        <f t="shared" si="40"/>
        <v>3.1550535912895899E-3</v>
      </c>
      <c r="K198" s="268">
        <f t="shared" si="40"/>
        <v>2.5508691710029361E-3</v>
      </c>
      <c r="L198" s="268">
        <f t="shared" si="40"/>
        <v>3.7522686419655792E-3</v>
      </c>
      <c r="M198" s="268">
        <f t="shared" si="40"/>
        <v>3.8880169972242999E-3</v>
      </c>
      <c r="N198" s="268">
        <f t="shared" si="40"/>
        <v>3.9608323656428156E-3</v>
      </c>
      <c r="O198" s="268">
        <f t="shared" si="40"/>
        <v>3.8383872872061941E-3</v>
      </c>
      <c r="P198" s="268">
        <f t="shared" si="40"/>
        <v>4.3246506909783919E-3</v>
      </c>
      <c r="Q198" s="268">
        <f t="shared" si="40"/>
        <v>4.7899096730969516E-3</v>
      </c>
      <c r="R198" s="268">
        <f t="shared" si="40"/>
        <v>4.4433850371318291E-3</v>
      </c>
      <c r="S198" s="268">
        <f t="shared" si="40"/>
        <v>3.870050456139197E-3</v>
      </c>
      <c r="T198" s="268">
        <f t="shared" si="40"/>
        <v>3.9691198989071971E-3</v>
      </c>
      <c r="U198" s="268">
        <f t="shared" si="40"/>
        <v>4.1055630984281593E-3</v>
      </c>
      <c r="V198" s="268">
        <f t="shared" si="40"/>
        <v>3.9209581405119983E-3</v>
      </c>
      <c r="W198" s="268">
        <f t="shared" si="40"/>
        <v>4.0528820076015026E-3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1.8172536357206129E-2</v>
      </c>
      <c r="C199" s="269">
        <f t="shared" si="41"/>
        <v>2.4622724315015224E-2</v>
      </c>
      <c r="D199" s="269">
        <f t="shared" si="41"/>
        <v>2.3130669553871615E-2</v>
      </c>
      <c r="E199" s="269">
        <f t="shared" si="41"/>
        <v>2.1668154992838726E-2</v>
      </c>
      <c r="F199" s="269">
        <f t="shared" si="41"/>
        <v>1.7792582655883443E-2</v>
      </c>
      <c r="G199" s="269">
        <f t="shared" si="41"/>
        <v>1.8459719416439316E-2</v>
      </c>
      <c r="H199" s="269">
        <f t="shared" si="41"/>
        <v>1.9905942051091103E-2</v>
      </c>
      <c r="I199" s="269">
        <f t="shared" si="41"/>
        <v>2.5282356512072349E-2</v>
      </c>
      <c r="J199" s="269">
        <f t="shared" si="41"/>
        <v>2.5177718962246524E-2</v>
      </c>
      <c r="K199" s="269">
        <f t="shared" si="41"/>
        <v>2.0356252354724474E-2</v>
      </c>
      <c r="L199" s="269">
        <f t="shared" si="41"/>
        <v>2.994356913590325E-2</v>
      </c>
      <c r="M199" s="269">
        <f t="shared" si="41"/>
        <v>3.1026857846981632E-2</v>
      </c>
      <c r="N199" s="269">
        <f t="shared" si="41"/>
        <v>3.1607933517846687E-2</v>
      </c>
      <c r="O199" s="269">
        <f t="shared" si="41"/>
        <v>3.0630806605740142E-2</v>
      </c>
      <c r="P199" s="269">
        <f t="shared" si="41"/>
        <v>3.4511248876388748E-2</v>
      </c>
      <c r="Q199" s="269">
        <f t="shared" si="41"/>
        <v>3.8224073257179664E-2</v>
      </c>
      <c r="R199" s="269">
        <f t="shared" si="41"/>
        <v>3.5458763684653977E-2</v>
      </c>
      <c r="S199" s="269">
        <f t="shared" si="41"/>
        <v>3.0883482620832303E-2</v>
      </c>
      <c r="T199" s="269">
        <f t="shared" si="41"/>
        <v>3.1674069061153151E-2</v>
      </c>
      <c r="U199" s="269">
        <f t="shared" si="41"/>
        <v>3.2762902715621864E-2</v>
      </c>
      <c r="V199" s="269">
        <f t="shared" si="41"/>
        <v>3.1289732255924317E-2</v>
      </c>
      <c r="W199" s="269">
        <f t="shared" si="41"/>
        <v>3.2342501077082343E-2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2.2281192690241629E-2</v>
      </c>
      <c r="C200" s="269">
        <f t="shared" si="42"/>
        <v>3.0189713435571201E-2</v>
      </c>
      <c r="D200" s="269">
        <f t="shared" si="42"/>
        <v>2.8360317748367093E-2</v>
      </c>
      <c r="E200" s="269">
        <f t="shared" si="42"/>
        <v>2.6567141049962179E-2</v>
      </c>
      <c r="F200" s="269">
        <f t="shared" si="42"/>
        <v>2.1815334679772765E-2</v>
      </c>
      <c r="G200" s="269">
        <f t="shared" si="42"/>
        <v>2.2633305403314319E-2</v>
      </c>
      <c r="H200" s="269">
        <f t="shared" si="42"/>
        <v>2.4406506708969558E-2</v>
      </c>
      <c r="I200" s="269">
        <f t="shared" si="42"/>
        <v>3.0998482877459783E-2</v>
      </c>
      <c r="J200" s="269">
        <f t="shared" si="42"/>
        <v>3.0870187665141782E-2</v>
      </c>
      <c r="K200" s="269">
        <f t="shared" si="42"/>
        <v>2.495862835277508E-2</v>
      </c>
      <c r="L200" s="269">
        <f t="shared" si="42"/>
        <v>3.6713556139678333E-2</v>
      </c>
      <c r="M200" s="269">
        <f t="shared" si="42"/>
        <v>3.8041767240003313E-2</v>
      </c>
      <c r="N200" s="269">
        <f t="shared" si="42"/>
        <v>3.8754219191435062E-2</v>
      </c>
      <c r="O200" s="269">
        <f t="shared" si="42"/>
        <v>3.7556172172377451E-2</v>
      </c>
      <c r="P200" s="269">
        <f t="shared" si="42"/>
        <v>4.231394952696204E-2</v>
      </c>
      <c r="Q200" s="269">
        <f t="shared" si="42"/>
        <v>4.6866212008507449E-2</v>
      </c>
      <c r="R200" s="269">
        <f t="shared" si="42"/>
        <v>4.3475689396666212E-2</v>
      </c>
      <c r="S200" s="269">
        <f t="shared" si="42"/>
        <v>3.7865976091313536E-2</v>
      </c>
      <c r="T200" s="269">
        <f t="shared" si="42"/>
        <v>3.8835307420129153E-2</v>
      </c>
      <c r="U200" s="269">
        <f t="shared" si="42"/>
        <v>4.0170317128513496E-2</v>
      </c>
      <c r="V200" s="269">
        <f t="shared" si="42"/>
        <v>3.8364075323137931E-2</v>
      </c>
      <c r="W200" s="269">
        <f t="shared" si="42"/>
        <v>3.9654866245297751E-2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4.1258745635720247E-2</v>
      </c>
      <c r="C201" s="269">
        <f t="shared" si="43"/>
        <v>5.5903188162770213E-2</v>
      </c>
      <c r="D201" s="269">
        <f t="shared" si="43"/>
        <v>5.25156418866458E-2</v>
      </c>
      <c r="E201" s="269">
        <f t="shared" si="43"/>
        <v>4.9195163386776694E-2</v>
      </c>
      <c r="F201" s="269">
        <f t="shared" si="43"/>
        <v>4.0396102534719834E-2</v>
      </c>
      <c r="G201" s="269">
        <f t="shared" si="43"/>
        <v>4.1910763194463033E-2</v>
      </c>
      <c r="H201" s="269">
        <f t="shared" si="43"/>
        <v>4.5194252666864526E-2</v>
      </c>
      <c r="I201" s="269">
        <f t="shared" si="43"/>
        <v>5.7400810536254648E-2</v>
      </c>
      <c r="J201" s="269">
        <f t="shared" si="43"/>
        <v>5.7163242484808877E-2</v>
      </c>
      <c r="K201" s="269">
        <f t="shared" si="43"/>
        <v>4.6216632697343107E-2</v>
      </c>
      <c r="L201" s="269">
        <f t="shared" si="43"/>
        <v>6.7983581274494914E-2</v>
      </c>
      <c r="M201" s="269">
        <f t="shared" si="43"/>
        <v>7.0443069179864079E-2</v>
      </c>
      <c r="N201" s="269">
        <f t="shared" si="43"/>
        <v>7.1762337598321208E-2</v>
      </c>
      <c r="O201" s="269">
        <f t="shared" si="43"/>
        <v>6.954387838448485E-2</v>
      </c>
      <c r="P201" s="269">
        <f t="shared" si="43"/>
        <v>7.8353995885518252E-2</v>
      </c>
      <c r="Q201" s="269">
        <f t="shared" si="43"/>
        <v>8.6783555398074058E-2</v>
      </c>
      <c r="R201" s="269">
        <f t="shared" si="43"/>
        <v>8.0505224073585194E-2</v>
      </c>
      <c r="S201" s="269">
        <f t="shared" si="43"/>
        <v>7.0117551493731417E-2</v>
      </c>
      <c r="T201" s="269">
        <f t="shared" si="43"/>
        <v>7.19124910774573E-2</v>
      </c>
      <c r="U201" s="269">
        <f t="shared" si="43"/>
        <v>7.438456816709936E-2</v>
      </c>
      <c r="V201" s="269">
        <f t="shared" si="43"/>
        <v>7.1039896620982687E-2</v>
      </c>
      <c r="W201" s="269">
        <f t="shared" si="43"/>
        <v>7.3430092472105704E-2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4.3819218743597267E-2</v>
      </c>
      <c r="C202" s="270">
        <f t="shared" si="44"/>
        <v>4.5370198021275586E-2</v>
      </c>
      <c r="D202" s="270">
        <f t="shared" si="44"/>
        <v>4.5820255416651696E-2</v>
      </c>
      <c r="E202" s="270">
        <f t="shared" si="44"/>
        <v>4.5091245253905878E-2</v>
      </c>
      <c r="F202" s="270">
        <f t="shared" si="44"/>
        <v>4.4620061108296007E-2</v>
      </c>
      <c r="G202" s="270">
        <f t="shared" si="44"/>
        <v>4.6493027050319831E-2</v>
      </c>
      <c r="H202" s="270">
        <f t="shared" si="44"/>
        <v>4.6940648740699441E-2</v>
      </c>
      <c r="I202" s="270">
        <f t="shared" si="44"/>
        <v>4.7585127254738159E-2</v>
      </c>
      <c r="J202" s="270">
        <f t="shared" si="44"/>
        <v>4.485237361438639E-2</v>
      </c>
      <c r="K202" s="270">
        <f t="shared" si="44"/>
        <v>4.3253488941936251E-2</v>
      </c>
      <c r="L202" s="270">
        <f t="shared" si="44"/>
        <v>4.4553229995961841E-2</v>
      </c>
      <c r="M202" s="270">
        <f t="shared" si="44"/>
        <v>4.4927019043698536E-2</v>
      </c>
      <c r="N202" s="270">
        <f t="shared" si="44"/>
        <v>4.6385257584358137E-2</v>
      </c>
      <c r="O202" s="270">
        <f t="shared" si="44"/>
        <v>4.6984433935957665E-2</v>
      </c>
      <c r="P202" s="270">
        <f t="shared" si="44"/>
        <v>4.7368556515853422E-2</v>
      </c>
      <c r="Q202" s="270">
        <f t="shared" si="44"/>
        <v>4.6232028568586159E-2</v>
      </c>
      <c r="R202" s="270">
        <f t="shared" si="44"/>
        <v>4.7437303794642983E-2</v>
      </c>
      <c r="S202" s="270">
        <f t="shared" si="44"/>
        <v>4.8353743242277786E-2</v>
      </c>
      <c r="T202" s="270">
        <f t="shared" si="44"/>
        <v>4.7827064363502918E-2</v>
      </c>
      <c r="U202" s="270">
        <f t="shared" si="44"/>
        <v>4.834220193875477E-2</v>
      </c>
      <c r="V202" s="270">
        <f t="shared" si="44"/>
        <v>4.909884973528561E-2</v>
      </c>
      <c r="W202" s="270">
        <f t="shared" si="44"/>
        <v>4.8412239746273435E-2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0.44521950656757497</v>
      </c>
      <c r="C203" s="271">
        <f t="shared" si="45"/>
        <v>0.41992358194114032</v>
      </c>
      <c r="D203" s="271">
        <f t="shared" si="45"/>
        <v>0.42413100232546258</v>
      </c>
      <c r="E203" s="271">
        <f t="shared" si="45"/>
        <v>0.42803022970928228</v>
      </c>
      <c r="F203" s="271">
        <f t="shared" si="45"/>
        <v>0.44241490263241262</v>
      </c>
      <c r="G203" s="271">
        <f t="shared" si="45"/>
        <v>0.4367422070953384</v>
      </c>
      <c r="H203" s="271">
        <f t="shared" si="45"/>
        <v>0.43024079137138954</v>
      </c>
      <c r="I203" s="271">
        <f t="shared" si="45"/>
        <v>0.41090296884335736</v>
      </c>
      <c r="J203" s="271">
        <f t="shared" si="45"/>
        <v>0.41705712585381904</v>
      </c>
      <c r="K203" s="271">
        <f t="shared" si="45"/>
        <v>0.43655943107951117</v>
      </c>
      <c r="L203" s="271">
        <f t="shared" si="45"/>
        <v>0.41662618178497113</v>
      </c>
      <c r="M203" s="271">
        <f t="shared" si="45"/>
        <v>0.41379431171676101</v>
      </c>
      <c r="N203" s="271">
        <f t="shared" si="45"/>
        <v>0.40714040194865597</v>
      </c>
      <c r="O203" s="271">
        <f t="shared" si="45"/>
        <v>0.40868594823467158</v>
      </c>
      <c r="P203" s="271">
        <f t="shared" si="45"/>
        <v>0.39343552353994948</v>
      </c>
      <c r="Q203" s="271">
        <f t="shared" si="45"/>
        <v>0.37841871568939245</v>
      </c>
      <c r="R203" s="271">
        <f t="shared" si="45"/>
        <v>0.38481227784529354</v>
      </c>
      <c r="S203" s="271">
        <f t="shared" si="45"/>
        <v>0.39776527023615876</v>
      </c>
      <c r="T203" s="271">
        <f t="shared" si="45"/>
        <v>0.39796377425968632</v>
      </c>
      <c r="U203" s="271">
        <f t="shared" si="45"/>
        <v>0.3940814315479742</v>
      </c>
      <c r="V203" s="271">
        <f t="shared" si="45"/>
        <v>0.39992557130324785</v>
      </c>
      <c r="W203" s="271">
        <f t="shared" si="45"/>
        <v>0.39946920743995701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0.4449913986491042</v>
      </c>
      <c r="C204" s="320">
        <f t="shared" si="46"/>
        <v>0.4196145090478372</v>
      </c>
      <c r="D204" s="320">
        <f t="shared" si="46"/>
        <v>0.42384065821602973</v>
      </c>
      <c r="E204" s="320">
        <f t="shared" si="46"/>
        <v>0.42775824358498116</v>
      </c>
      <c r="F204" s="320">
        <f t="shared" si="46"/>
        <v>0.44219156402331178</v>
      </c>
      <c r="G204" s="320">
        <f t="shared" si="46"/>
        <v>0.43651049435646311</v>
      </c>
      <c r="H204" s="320">
        <f t="shared" si="46"/>
        <v>0.4299909251492387</v>
      </c>
      <c r="I204" s="320">
        <f t="shared" si="46"/>
        <v>0.41058561602013866</v>
      </c>
      <c r="J204" s="320">
        <f t="shared" si="46"/>
        <v>0.41674108647706787</v>
      </c>
      <c r="K204" s="320">
        <f t="shared" si="46"/>
        <v>0.43630391240775129</v>
      </c>
      <c r="L204" s="320">
        <f t="shared" si="46"/>
        <v>0.41625031981981037</v>
      </c>
      <c r="M204" s="320">
        <f t="shared" si="46"/>
        <v>0.41340485193959814</v>
      </c>
      <c r="N204" s="320">
        <f t="shared" si="46"/>
        <v>0.40674364831007764</v>
      </c>
      <c r="O204" s="320">
        <f t="shared" si="46"/>
        <v>0.40830145982872901</v>
      </c>
      <c r="P204" s="320">
        <f t="shared" si="46"/>
        <v>0.39300232648972611</v>
      </c>
      <c r="Q204" s="320">
        <f t="shared" si="46"/>
        <v>0.37800512054269608</v>
      </c>
      <c r="R204" s="320">
        <f t="shared" si="46"/>
        <v>0.38439990553948961</v>
      </c>
      <c r="S204" s="320">
        <f t="shared" si="46"/>
        <v>0.39739471435758317</v>
      </c>
      <c r="T204" s="320">
        <f t="shared" si="46"/>
        <v>0.39760195035468743</v>
      </c>
      <c r="U204" s="320">
        <f t="shared" si="46"/>
        <v>0.39372342465657739</v>
      </c>
      <c r="V204" s="320">
        <f t="shared" si="46"/>
        <v>0.39960893034580802</v>
      </c>
      <c r="W204" s="320">
        <f t="shared" si="46"/>
        <v>0.39914191283662565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2.2810791847074376E-4</v>
      </c>
      <c r="C205" s="320">
        <f t="shared" si="47"/>
        <v>3.0907289330307905E-4</v>
      </c>
      <c r="D205" s="320">
        <f t="shared" si="47"/>
        <v>2.9034410943280369E-4</v>
      </c>
      <c r="E205" s="320">
        <f t="shared" si="47"/>
        <v>2.7198612430113145E-4</v>
      </c>
      <c r="F205" s="320">
        <f t="shared" si="47"/>
        <v>2.2333860910080512E-4</v>
      </c>
      <c r="G205" s="320">
        <f t="shared" si="47"/>
        <v>2.3171273887523107E-4</v>
      </c>
      <c r="H205" s="320">
        <f t="shared" si="47"/>
        <v>2.4986622215082677E-4</v>
      </c>
      <c r="I205" s="320">
        <f t="shared" si="47"/>
        <v>3.1735282321871343E-4</v>
      </c>
      <c r="J205" s="320">
        <f t="shared" si="47"/>
        <v>3.1603937675117139E-4</v>
      </c>
      <c r="K205" s="320">
        <f t="shared" si="47"/>
        <v>2.5551867175987661E-4</v>
      </c>
      <c r="L205" s="320">
        <f t="shared" si="47"/>
        <v>3.758619651608067E-4</v>
      </c>
      <c r="M205" s="320">
        <f t="shared" si="47"/>
        <v>3.8945977716292444E-4</v>
      </c>
      <c r="N205" s="320">
        <f t="shared" si="47"/>
        <v>3.9675363857828266E-4</v>
      </c>
      <c r="O205" s="320">
        <f t="shared" si="47"/>
        <v>3.8448840594255404E-4</v>
      </c>
      <c r="P205" s="320">
        <f t="shared" si="47"/>
        <v>4.3319705022338054E-4</v>
      </c>
      <c r="Q205" s="320">
        <f t="shared" si="47"/>
        <v>4.1359514669638258E-4</v>
      </c>
      <c r="R205" s="320">
        <f t="shared" si="47"/>
        <v>4.1237230580388004E-4</v>
      </c>
      <c r="S205" s="320">
        <f t="shared" si="47"/>
        <v>3.705558785755933E-4</v>
      </c>
      <c r="T205" s="320">
        <f t="shared" si="47"/>
        <v>3.6182390499888214E-4</v>
      </c>
      <c r="U205" s="320">
        <f t="shared" si="47"/>
        <v>3.5800689139685169E-4</v>
      </c>
      <c r="V205" s="320">
        <f t="shared" si="47"/>
        <v>3.166409574398296E-4</v>
      </c>
      <c r="W205" s="320">
        <f t="shared" si="47"/>
        <v>3.2729460333132387E-4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0.24729258192932535</v>
      </c>
      <c r="C206" s="271">
        <f t="shared" si="48"/>
        <v>0.22719240722133444</v>
      </c>
      <c r="D206" s="271">
        <f t="shared" si="48"/>
        <v>0.23124600381357363</v>
      </c>
      <c r="E206" s="271">
        <f t="shared" si="48"/>
        <v>0.23907088898704343</v>
      </c>
      <c r="F206" s="271">
        <f t="shared" si="48"/>
        <v>0.25070778739529898</v>
      </c>
      <c r="G206" s="271">
        <f t="shared" si="48"/>
        <v>0.24681439246397913</v>
      </c>
      <c r="H206" s="271">
        <f t="shared" si="48"/>
        <v>0.24302592232799572</v>
      </c>
      <c r="I206" s="271">
        <f t="shared" si="48"/>
        <v>0.22600130910883839</v>
      </c>
      <c r="J206" s="271">
        <f t="shared" si="48"/>
        <v>0.22837053510109062</v>
      </c>
      <c r="K206" s="271">
        <f t="shared" si="48"/>
        <v>0.24431776543989853</v>
      </c>
      <c r="L206" s="271">
        <f t="shared" si="48"/>
        <v>0.19813345098622903</v>
      </c>
      <c r="M206" s="271">
        <f t="shared" si="48"/>
        <v>0.19324590869668914</v>
      </c>
      <c r="N206" s="271">
        <f t="shared" si="48"/>
        <v>0.19255512516136047</v>
      </c>
      <c r="O206" s="271">
        <f t="shared" si="48"/>
        <v>0.19607612332773675</v>
      </c>
      <c r="P206" s="271">
        <f t="shared" si="48"/>
        <v>0.18602667437060302</v>
      </c>
      <c r="Q206" s="271">
        <f t="shared" si="48"/>
        <v>0.18154974261637652</v>
      </c>
      <c r="R206" s="271">
        <f t="shared" si="48"/>
        <v>0.19000205437630593</v>
      </c>
      <c r="S206" s="271">
        <f t="shared" si="48"/>
        <v>0.2038861442097159</v>
      </c>
      <c r="T206" s="271">
        <f t="shared" si="48"/>
        <v>0.20060230346669236</v>
      </c>
      <c r="U206" s="271">
        <f t="shared" si="48"/>
        <v>0.1967501574148901</v>
      </c>
      <c r="V206" s="271">
        <f t="shared" si="48"/>
        <v>0.19870826143492784</v>
      </c>
      <c r="W206" s="271">
        <f t="shared" si="48"/>
        <v>0.19479550571051205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0.24671233639102932</v>
      </c>
      <c r="C207" s="320">
        <f t="shared" si="49"/>
        <v>0.22545550577459667</v>
      </c>
      <c r="D207" s="320">
        <f t="shared" si="49"/>
        <v>0.22988149980378306</v>
      </c>
      <c r="E207" s="320">
        <f t="shared" si="49"/>
        <v>0.23805043683018548</v>
      </c>
      <c r="F207" s="320">
        <f t="shared" si="49"/>
        <v>0.2501851970548013</v>
      </c>
      <c r="G207" s="320">
        <f t="shared" si="49"/>
        <v>0.24622013021841235</v>
      </c>
      <c r="H207" s="320">
        <f t="shared" si="49"/>
        <v>0.24227245693954391</v>
      </c>
      <c r="I207" s="320">
        <f t="shared" si="49"/>
        <v>0.22420743431214088</v>
      </c>
      <c r="J207" s="320">
        <f t="shared" si="49"/>
        <v>0.22658291868925906</v>
      </c>
      <c r="K207" s="320">
        <f t="shared" si="49"/>
        <v>0.24349737218041539</v>
      </c>
      <c r="L207" s="320">
        <f t="shared" si="49"/>
        <v>0.19321737209754841</v>
      </c>
      <c r="M207" s="320">
        <f t="shared" si="49"/>
        <v>0.18731644455533542</v>
      </c>
      <c r="N207" s="320">
        <f t="shared" si="49"/>
        <v>0.18645647219301148</v>
      </c>
      <c r="O207" s="320">
        <f t="shared" si="49"/>
        <v>0.19083465144247835</v>
      </c>
      <c r="P207" s="320">
        <f t="shared" si="49"/>
        <v>0.17718122176514001</v>
      </c>
      <c r="Q207" s="320">
        <f t="shared" si="49"/>
        <v>0.17358679832963225</v>
      </c>
      <c r="R207" s="320">
        <f t="shared" si="49"/>
        <v>0.18304863469906579</v>
      </c>
      <c r="S207" s="320">
        <f t="shared" si="49"/>
        <v>0.19992522706802973</v>
      </c>
      <c r="T207" s="320">
        <f t="shared" si="49"/>
        <v>0.19674669361810573</v>
      </c>
      <c r="U207" s="320">
        <f t="shared" si="49"/>
        <v>0.19284605412472661</v>
      </c>
      <c r="V207" s="320">
        <f t="shared" si="49"/>
        <v>0.1960638896242555</v>
      </c>
      <c r="W207" s="320">
        <f t="shared" si="49"/>
        <v>0.19166390280433293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5.8024553829600159E-4</v>
      </c>
      <c r="C208" s="320">
        <f t="shared" si="50"/>
        <v>1.7369014467377918E-3</v>
      </c>
      <c r="D208" s="320">
        <f t="shared" si="50"/>
        <v>1.3645040097905845E-3</v>
      </c>
      <c r="E208" s="320">
        <f t="shared" si="50"/>
        <v>1.0204521568579121E-3</v>
      </c>
      <c r="F208" s="320">
        <f t="shared" si="50"/>
        <v>5.2259034049764513E-4</v>
      </c>
      <c r="G208" s="320">
        <f t="shared" si="50"/>
        <v>5.9426224556686721E-4</v>
      </c>
      <c r="H208" s="320">
        <f t="shared" si="50"/>
        <v>7.5346538845173078E-4</v>
      </c>
      <c r="I208" s="320">
        <f t="shared" si="50"/>
        <v>1.793874796697481E-3</v>
      </c>
      <c r="J208" s="320">
        <f t="shared" si="50"/>
        <v>1.7876164118315494E-3</v>
      </c>
      <c r="K208" s="320">
        <f t="shared" si="50"/>
        <v>8.2039325948316639E-4</v>
      </c>
      <c r="L208" s="320">
        <f t="shared" si="50"/>
        <v>4.9160788886805189E-3</v>
      </c>
      <c r="M208" s="320">
        <f t="shared" si="50"/>
        <v>5.9294641413537149E-3</v>
      </c>
      <c r="N208" s="320">
        <f t="shared" si="50"/>
        <v>6.0986529683489787E-3</v>
      </c>
      <c r="O208" s="320">
        <f t="shared" si="50"/>
        <v>5.2414718852584006E-3</v>
      </c>
      <c r="P208" s="320">
        <f t="shared" si="50"/>
        <v>8.8454526054630306E-3</v>
      </c>
      <c r="Q208" s="320">
        <f t="shared" si="50"/>
        <v>7.9629442867442772E-3</v>
      </c>
      <c r="R208" s="320">
        <f t="shared" si="50"/>
        <v>6.9534196772401274E-3</v>
      </c>
      <c r="S208" s="320">
        <f t="shared" si="50"/>
        <v>3.9609171416861511E-3</v>
      </c>
      <c r="T208" s="320">
        <f t="shared" si="50"/>
        <v>3.8556098485866171E-3</v>
      </c>
      <c r="U208" s="320">
        <f t="shared" si="50"/>
        <v>3.9041032901635168E-3</v>
      </c>
      <c r="V208" s="320">
        <f t="shared" si="50"/>
        <v>2.6443718106723343E-3</v>
      </c>
      <c r="W208" s="320">
        <f t="shared" si="50"/>
        <v>3.1316029061791211E-3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0.14111717784192498</v>
      </c>
      <c r="C209" s="271">
        <f t="shared" si="51"/>
        <v>0.14146367502101556</v>
      </c>
      <c r="D209" s="271">
        <f t="shared" si="51"/>
        <v>0.14281468376856632</v>
      </c>
      <c r="E209" s="271">
        <f t="shared" si="51"/>
        <v>0.14168245200036333</v>
      </c>
      <c r="F209" s="271">
        <f t="shared" si="51"/>
        <v>0.14226805660629946</v>
      </c>
      <c r="G209" s="271">
        <f t="shared" si="51"/>
        <v>0.14546216024443165</v>
      </c>
      <c r="H209" s="271">
        <f t="shared" si="51"/>
        <v>0.14555142289010053</v>
      </c>
      <c r="I209" s="271">
        <f t="shared" si="51"/>
        <v>0.14501204520496175</v>
      </c>
      <c r="J209" s="271">
        <f t="shared" si="51"/>
        <v>0.13992706804196006</v>
      </c>
      <c r="K209" s="271">
        <f t="shared" si="51"/>
        <v>0.13859130804140782</v>
      </c>
      <c r="L209" s="271">
        <f t="shared" si="51"/>
        <v>0.13875441372564326</v>
      </c>
      <c r="M209" s="271">
        <f t="shared" si="51"/>
        <v>0.13879458060259656</v>
      </c>
      <c r="N209" s="271">
        <f t="shared" si="51"/>
        <v>0.14076239119008951</v>
      </c>
      <c r="O209" s="271">
        <f t="shared" si="51"/>
        <v>0.14168619542495725</v>
      </c>
      <c r="P209" s="271">
        <f t="shared" si="51"/>
        <v>0.14043311296314284</v>
      </c>
      <c r="Q209" s="271">
        <f t="shared" si="51"/>
        <v>0.13602492448764972</v>
      </c>
      <c r="R209" s="271">
        <f t="shared" si="51"/>
        <v>0.13862240373024884</v>
      </c>
      <c r="S209" s="271">
        <f t="shared" si="51"/>
        <v>0.14172355278363397</v>
      </c>
      <c r="T209" s="271">
        <f t="shared" si="51"/>
        <v>0.14000403050352858</v>
      </c>
      <c r="U209" s="271">
        <f t="shared" si="51"/>
        <v>0.13988053140246032</v>
      </c>
      <c r="V209" s="271">
        <f t="shared" si="51"/>
        <v>0.14125637145085054</v>
      </c>
      <c r="W209" s="271">
        <f t="shared" si="51"/>
        <v>0.1392124638963034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7.7531283202969967E-2</v>
      </c>
      <c r="C210" s="320">
        <f t="shared" si="52"/>
        <v>6.965175526730305E-2</v>
      </c>
      <c r="D210" s="320">
        <f t="shared" si="52"/>
        <v>7.4329903528888366E-2</v>
      </c>
      <c r="E210" s="320">
        <f t="shared" si="52"/>
        <v>7.4525308645707375E-2</v>
      </c>
      <c r="F210" s="320">
        <f t="shared" si="52"/>
        <v>7.9834995153599334E-2</v>
      </c>
      <c r="G210" s="320">
        <f t="shared" si="52"/>
        <v>8.3995840485785483E-2</v>
      </c>
      <c r="H210" s="320">
        <f t="shared" si="52"/>
        <v>8.2943063524462762E-2</v>
      </c>
      <c r="I210" s="320">
        <f t="shared" si="52"/>
        <v>7.6039685867721862E-2</v>
      </c>
      <c r="J210" s="320">
        <f t="shared" si="52"/>
        <v>6.5866629677265892E-2</v>
      </c>
      <c r="K210" s="320">
        <f t="shared" si="52"/>
        <v>7.1086932446287651E-2</v>
      </c>
      <c r="L210" s="320">
        <f t="shared" si="52"/>
        <v>5.1351665858485177E-2</v>
      </c>
      <c r="M210" s="320">
        <f t="shared" si="52"/>
        <v>4.841098588368261E-2</v>
      </c>
      <c r="N210" s="320">
        <f t="shared" si="52"/>
        <v>5.3767550512547516E-2</v>
      </c>
      <c r="O210" s="320">
        <f t="shared" si="52"/>
        <v>5.8931476458943317E-2</v>
      </c>
      <c r="P210" s="320">
        <f t="shared" si="52"/>
        <v>4.4110786683724451E-2</v>
      </c>
      <c r="Q210" s="320">
        <f t="shared" si="52"/>
        <v>4.6184535094422892E-2</v>
      </c>
      <c r="R210" s="320">
        <f t="shared" si="52"/>
        <v>4.9500185056031029E-2</v>
      </c>
      <c r="S210" s="320">
        <f t="shared" si="52"/>
        <v>6.4137217843509106E-2</v>
      </c>
      <c r="T210" s="320">
        <f t="shared" si="52"/>
        <v>6.3464402846433024E-2</v>
      </c>
      <c r="U210" s="320">
        <f t="shared" si="52"/>
        <v>6.6168649429551474E-2</v>
      </c>
      <c r="V210" s="320">
        <f t="shared" si="52"/>
        <v>7.5980196020922833E-2</v>
      </c>
      <c r="W210" s="320">
        <f t="shared" si="52"/>
        <v>7.0918505293142156E-2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5.0045956203864497E-2</v>
      </c>
      <c r="C211" s="320">
        <f t="shared" si="53"/>
        <v>4.7191944397275004E-2</v>
      </c>
      <c r="D211" s="320">
        <f t="shared" si="53"/>
        <v>4.7667238249750415E-2</v>
      </c>
      <c r="E211" s="320">
        <f t="shared" si="53"/>
        <v>4.8107829475546343E-2</v>
      </c>
      <c r="F211" s="320">
        <f t="shared" si="53"/>
        <v>4.9731072811767814E-2</v>
      </c>
      <c r="G211" s="320">
        <f t="shared" si="53"/>
        <v>4.9092151330136197E-2</v>
      </c>
      <c r="H211" s="320">
        <f t="shared" si="53"/>
        <v>4.8358928000419431E-2</v>
      </c>
      <c r="I211" s="320">
        <f t="shared" si="53"/>
        <v>4.6176509972238197E-2</v>
      </c>
      <c r="J211" s="320">
        <f t="shared" si="53"/>
        <v>4.6868784937185486E-2</v>
      </c>
      <c r="K211" s="320">
        <f t="shared" si="53"/>
        <v>4.9068918091945246E-2</v>
      </c>
      <c r="L211" s="320">
        <f t="shared" si="53"/>
        <v>4.6813590866670897E-2</v>
      </c>
      <c r="M211" s="320">
        <f t="shared" si="53"/>
        <v>4.6493575330764099E-2</v>
      </c>
      <c r="N211" s="320">
        <f t="shared" si="53"/>
        <v>4.5744423086203807E-2</v>
      </c>
      <c r="O211" s="320">
        <f t="shared" si="53"/>
        <v>4.5919622353589602E-2</v>
      </c>
      <c r="P211" s="320">
        <f t="shared" si="53"/>
        <v>4.4199005372305901E-2</v>
      </c>
      <c r="Q211" s="320">
        <f t="shared" si="53"/>
        <v>4.2512344654179891E-2</v>
      </c>
      <c r="R211" s="320">
        <f t="shared" si="53"/>
        <v>4.3231534128075857E-2</v>
      </c>
      <c r="S211" s="320">
        <f t="shared" si="53"/>
        <v>4.469299525959923E-2</v>
      </c>
      <c r="T211" s="320">
        <f t="shared" si="53"/>
        <v>4.4716302055340516E-2</v>
      </c>
      <c r="U211" s="320">
        <f t="shared" si="53"/>
        <v>4.4280103675298915E-2</v>
      </c>
      <c r="V211" s="320">
        <f t="shared" si="53"/>
        <v>4.494201705352377E-2</v>
      </c>
      <c r="W211" s="320">
        <f t="shared" si="53"/>
        <v>4.4889493930870321E-2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1.3539938435090538E-2</v>
      </c>
      <c r="C212" s="320">
        <f t="shared" si="54"/>
        <v>2.4619975356437524E-2</v>
      </c>
      <c r="D212" s="320">
        <f t="shared" si="54"/>
        <v>2.0817541989927534E-2</v>
      </c>
      <c r="E212" s="320">
        <f t="shared" si="54"/>
        <v>1.9049313879109617E-2</v>
      </c>
      <c r="F212" s="320">
        <f t="shared" si="54"/>
        <v>1.2701988640932306E-2</v>
      </c>
      <c r="G212" s="320">
        <f t="shared" si="54"/>
        <v>1.2374168428509968E-2</v>
      </c>
      <c r="H212" s="320">
        <f t="shared" si="54"/>
        <v>1.4249431365218333E-2</v>
      </c>
      <c r="I212" s="320">
        <f t="shared" si="54"/>
        <v>2.2795849365001692E-2</v>
      </c>
      <c r="J212" s="320">
        <f t="shared" si="54"/>
        <v>2.7191653427508688E-2</v>
      </c>
      <c r="K212" s="320">
        <f t="shared" si="54"/>
        <v>1.8435457503174921E-2</v>
      </c>
      <c r="L212" s="320">
        <f t="shared" si="54"/>
        <v>4.0589157000487201E-2</v>
      </c>
      <c r="M212" s="320">
        <f t="shared" si="54"/>
        <v>4.3890019388149834E-2</v>
      </c>
      <c r="N212" s="320">
        <f t="shared" si="54"/>
        <v>4.1250417591338184E-2</v>
      </c>
      <c r="O212" s="320">
        <f t="shared" si="54"/>
        <v>3.6835096612424338E-2</v>
      </c>
      <c r="P212" s="320">
        <f t="shared" si="54"/>
        <v>5.2123320907112483E-2</v>
      </c>
      <c r="Q212" s="320">
        <f t="shared" si="54"/>
        <v>4.7328044739046914E-2</v>
      </c>
      <c r="R212" s="320">
        <f t="shared" si="54"/>
        <v>4.5890684546141938E-2</v>
      </c>
      <c r="S212" s="320">
        <f t="shared" si="54"/>
        <v>3.2893339680525623E-2</v>
      </c>
      <c r="T212" s="320">
        <f t="shared" si="54"/>
        <v>3.1823325601755048E-2</v>
      </c>
      <c r="U212" s="320">
        <f t="shared" si="54"/>
        <v>2.9431778297609939E-2</v>
      </c>
      <c r="V212" s="320">
        <f t="shared" si="54"/>
        <v>2.0334158376403941E-2</v>
      </c>
      <c r="W212" s="320">
        <f t="shared" si="54"/>
        <v>2.3404464672290931E-2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3.8561815431692986E-2</v>
      </c>
      <c r="C213" s="321">
        <f t="shared" si="55"/>
        <v>5.224900541110012E-2</v>
      </c>
      <c r="D213" s="321">
        <f t="shared" si="55"/>
        <v>4.9082890391036721E-2</v>
      </c>
      <c r="E213" s="321">
        <f t="shared" si="55"/>
        <v>4.5979459177025138E-2</v>
      </c>
      <c r="F213" s="321">
        <f t="shared" si="55"/>
        <v>3.7755560090391445E-2</v>
      </c>
      <c r="G213" s="321">
        <f t="shared" si="55"/>
        <v>3.9171213036274896E-2</v>
      </c>
      <c r="H213" s="321">
        <f t="shared" si="55"/>
        <v>4.2240073057482924E-2</v>
      </c>
      <c r="I213" s="321">
        <f t="shared" si="55"/>
        <v>5.3648733799902155E-2</v>
      </c>
      <c r="J213" s="321">
        <f t="shared" si="55"/>
        <v>5.3426694685257139E-2</v>
      </c>
      <c r="K213" s="321">
        <f t="shared" si="55"/>
        <v>4.3195623921400382E-2</v>
      </c>
      <c r="L213" s="321">
        <f t="shared" si="55"/>
        <v>6.3539748315152772E-2</v>
      </c>
      <c r="M213" s="321">
        <f t="shared" si="55"/>
        <v>6.5838468676181289E-2</v>
      </c>
      <c r="N213" s="321">
        <f t="shared" si="55"/>
        <v>6.707150144229046E-2</v>
      </c>
      <c r="O213" s="321">
        <f t="shared" si="55"/>
        <v>6.4998054626868293E-2</v>
      </c>
      <c r="P213" s="321">
        <f t="shared" si="55"/>
        <v>7.323228763060384E-2</v>
      </c>
      <c r="Q213" s="321">
        <f t="shared" si="55"/>
        <v>8.1110838301136717E-2</v>
      </c>
      <c r="R213" s="321">
        <f t="shared" si="55"/>
        <v>7.5242898061471497E-2</v>
      </c>
      <c r="S213" s="321">
        <f t="shared" si="55"/>
        <v>6.5534228866197072E-2</v>
      </c>
      <c r="T213" s="321">
        <f t="shared" si="55"/>
        <v>6.7211839948942906E-2</v>
      </c>
      <c r="U213" s="321">
        <f t="shared" si="55"/>
        <v>6.9522326586257552E-2</v>
      </c>
      <c r="V213" s="321">
        <f t="shared" si="55"/>
        <v>6.6396283735131123E-2</v>
      </c>
      <c r="W213" s="321">
        <f t="shared" si="55"/>
        <v>6.8630241404867148E-2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2421.746346537032</v>
      </c>
      <c r="C217" s="322">
        <f t="shared" si="56"/>
        <v>2848.3330146572466</v>
      </c>
      <c r="D217" s="322">
        <f t="shared" si="56"/>
        <v>2100.1858179091482</v>
      </c>
      <c r="E217" s="322">
        <f t="shared" si="56"/>
        <v>2151.549602980298</v>
      </c>
      <c r="F217" s="322">
        <f t="shared" si="56"/>
        <v>2082.1572978607378</v>
      </c>
      <c r="G217" s="322">
        <f t="shared" si="56"/>
        <v>2234.9597442936629</v>
      </c>
      <c r="H217" s="322">
        <f t="shared" si="56"/>
        <v>2133.4277160146976</v>
      </c>
      <c r="I217" s="322">
        <f t="shared" si="56"/>
        <v>2165.4179892825427</v>
      </c>
      <c r="J217" s="322">
        <f t="shared" si="56"/>
        <v>2463.3657107612894</v>
      </c>
      <c r="K217" s="322">
        <f t="shared" si="56"/>
        <v>1666.081815113504</v>
      </c>
      <c r="L217" s="322">
        <f t="shared" si="56"/>
        <v>2466.7450225552971</v>
      </c>
      <c r="M217" s="322">
        <f t="shared" si="56"/>
        <v>2313.1091716948426</v>
      </c>
      <c r="N217" s="322">
        <f t="shared" si="56"/>
        <v>2235.9714548515362</v>
      </c>
      <c r="O217" s="322">
        <f t="shared" si="56"/>
        <v>2289.1431938448577</v>
      </c>
      <c r="P217" s="322">
        <f t="shared" si="56"/>
        <v>2157.9530768225536</v>
      </c>
      <c r="Q217" s="322">
        <f t="shared" si="56"/>
        <v>1788.6209724772773</v>
      </c>
      <c r="R217" s="322">
        <f t="shared" si="56"/>
        <v>2057.8590140541892</v>
      </c>
      <c r="S217" s="322">
        <f t="shared" si="56"/>
        <v>2089.2109957914281</v>
      </c>
      <c r="T217" s="322">
        <f t="shared" si="56"/>
        <v>2090.131334684866</v>
      </c>
      <c r="U217" s="322">
        <f t="shared" si="56"/>
        <v>1944.745083470091</v>
      </c>
      <c r="V217" s="322">
        <f t="shared" si="56"/>
        <v>2104.3156918532418</v>
      </c>
      <c r="W217" s="322">
        <f t="shared" si="56"/>
        <v>2035.1099957237113</v>
      </c>
      <c r="DA217" s="95"/>
    </row>
    <row r="218" spans="1:105" ht="12" customHeight="1" x14ac:dyDescent="0.25">
      <c r="A218" s="55" t="s">
        <v>92</v>
      </c>
      <c r="B218" s="275">
        <f>IF(B$6=0,0,B$6/CHI!B$10*1000)</f>
        <v>3.8230792449813649</v>
      </c>
      <c r="C218" s="275">
        <f>IF(C$6=0,0,C$6/CHI!C$10*1000)</f>
        <v>5.081612389265449</v>
      </c>
      <c r="D218" s="275">
        <f>IF(D$6=0,0,D$6/CHI!D$10*1000)</f>
        <v>4.4626445598055149</v>
      </c>
      <c r="E218" s="275">
        <f>IF(E$6=0,0,E$6/CHI!E$10*1000)</f>
        <v>4.7781002418964906</v>
      </c>
      <c r="F218" s="275">
        <f>IF(F$6=0,0,F$6/CHI!F$10*1000)</f>
        <v>3.7441060198761207</v>
      </c>
      <c r="G218" s="275">
        <f>IF(G$6=0,0,G$6/CHI!G$10*1000)</f>
        <v>3.9490955329316724</v>
      </c>
      <c r="H218" s="275">
        <f>IF(H$6=0,0,H$6/CHI!H$10*1000)</f>
        <v>4.0087975744821946</v>
      </c>
      <c r="I218" s="275">
        <f>IF(I$6=0,0,I$6/CHI!I$10*1000)</f>
        <v>4.6083651410943167</v>
      </c>
      <c r="J218" s="275">
        <f>IF(J$6=0,0,J$6/CHI!J$10*1000)</f>
        <v>4.3894129890804967</v>
      </c>
      <c r="K218" s="275">
        <f>IF(K$6=0,0,K$6/CHI!K$10*1000)</f>
        <v>2.8435291947658046</v>
      </c>
      <c r="L218" s="275">
        <f>IF(L$6=0,0,L$6/CHI!L$10*1000)</f>
        <v>4.2652509834715264</v>
      </c>
      <c r="M218" s="275">
        <f>IF(M$6=0,0,M$6/CHI!M$10*1000)</f>
        <v>4.3016437372579448</v>
      </c>
      <c r="N218" s="275">
        <f>IF(N$6=0,0,N$6/CHI!N$10*1000)</f>
        <v>4.0842135740192163</v>
      </c>
      <c r="O218" s="275">
        <f>IF(O$6=0,0,O$6/CHI!O$10*1000)</f>
        <v>3.9704695285568516</v>
      </c>
      <c r="P218" s="275">
        <f>IF(P$6=0,0,P$6/CHI!P$10*1000)</f>
        <v>3.8496937904486268</v>
      </c>
      <c r="Q218" s="275">
        <f>IF(Q$6=0,0,Q$6/CHI!Q$10*1000)</f>
        <v>3.7882265866305307</v>
      </c>
      <c r="R218" s="275">
        <f>IF(R$6=0,0,R$6/CHI!R$10*1000)</f>
        <v>5.2285792702458034</v>
      </c>
      <c r="S218" s="275">
        <f>IF(S$6=0,0,S$6/CHI!S$10*1000)</f>
        <v>3.2710441889772093</v>
      </c>
      <c r="T218" s="275">
        <f>IF(T$6=0,0,T$6/CHI!T$10*1000)</f>
        <v>3.37822577177268</v>
      </c>
      <c r="U218" s="275">
        <f>IF(U$6=0,0,U$6/CHI!U$10*1000)</f>
        <v>3.0729957249203501</v>
      </c>
      <c r="V218" s="275">
        <f>IF(V$6=0,0,V$6/CHI!V$10*1000)</f>
        <v>3.5081092305580301</v>
      </c>
      <c r="W218" s="275">
        <f>IF(W$6=0,0,W$6/CHI!W$10*1000)</f>
        <v>3.2883237855036276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30.249347625377624</v>
      </c>
      <c r="C219" s="276">
        <f>IF(C$7=0,0,C$7/CHI!C$10*1000)</f>
        <v>40.207238670791831</v>
      </c>
      <c r="D219" s="276">
        <f>IF(D$7=0,0,D$7/CHI!D$10*1000)</f>
        <v>35.309779883653817</v>
      </c>
      <c r="E219" s="276">
        <f>IF(E$7=0,0,E$7/CHI!E$10*1000)</f>
        <v>37.805759688544576</v>
      </c>
      <c r="F219" s="276">
        <f>IF(F$7=0,0,F$7/CHI!F$10*1000)</f>
        <v>29.624487823572128</v>
      </c>
      <c r="G219" s="276">
        <f>IF(G$7=0,0,G$7/CHI!G$10*1000)</f>
        <v>31.246426225218983</v>
      </c>
      <c r="H219" s="276">
        <f>IF(H$7=0,0,H$7/CHI!H$10*1000)</f>
        <v>31.71880665290098</v>
      </c>
      <c r="I219" s="276">
        <f>IF(I$7=0,0,I$7/CHI!I$10*1000)</f>
        <v>36.462764751901943</v>
      </c>
      <c r="J219" s="276">
        <f>IF(J$7=0,0,J$7/CHI!J$10*1000)</f>
        <v>34.730349770369742</v>
      </c>
      <c r="K219" s="276">
        <f>IF(K$7=0,0,K$7/CHI!K$10*1000)</f>
        <v>22.498854348440325</v>
      </c>
      <c r="L219" s="276">
        <f>IF(L$7=0,0,L$7/CHI!L$10*1000)</f>
        <v>33.74794280758961</v>
      </c>
      <c r="M219" s="276">
        <f>IF(M$7=0,0,M$7/CHI!M$10*1000)</f>
        <v>34.035893171625432</v>
      </c>
      <c r="N219" s="276">
        <f>IF(N$7=0,0,N$7/CHI!N$10*1000)</f>
        <v>32.315520620968826</v>
      </c>
      <c r="O219" s="276">
        <f>IF(O$7=0,0,O$7/CHI!O$10*1000)</f>
        <v>31.415543678030886</v>
      </c>
      <c r="P219" s="276">
        <f>IF(P$7=0,0,P$7/CHI!P$10*1000)</f>
        <v>30.459929877573281</v>
      </c>
      <c r="Q219" s="276">
        <f>IF(Q$7=0,0,Q$7/CHI!Q$10*1000)</f>
        <v>29.973582957536433</v>
      </c>
      <c r="R219" s="276">
        <f>IF(R$7=0,0,R$7/CHI!R$10*1000)</f>
        <v>41.370084635344647</v>
      </c>
      <c r="S219" s="276">
        <f>IF(S$7=0,0,S$7/CHI!S$10*1000)</f>
        <v>25.881480981654445</v>
      </c>
      <c r="T219" s="276">
        <f>IF(T$7=0,0,T$7/CHI!T$10*1000)</f>
        <v>26.729533755154872</v>
      </c>
      <c r="U219" s="276">
        <f>IF(U$7=0,0,U$7/CHI!U$10*1000)</f>
        <v>24.314462237851966</v>
      </c>
      <c r="V219" s="276">
        <f>IF(V$7=0,0,V$7/CHI!V$10*1000)</f>
        <v>27.757210568483291</v>
      </c>
      <c r="W219" s="276">
        <f>IF(W$7=0,0,W$7/CHI!W$10*1000)</f>
        <v>26.018202322924061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33.384135269971928</v>
      </c>
      <c r="C220" s="276">
        <f>IF(C$8=0,0,C$8/CHI!C$10*1000)</f>
        <v>44.373978283473932</v>
      </c>
      <c r="D220" s="276">
        <f>IF(D$8=0,0,D$8/CHI!D$10*1000)</f>
        <v>38.968988111330098</v>
      </c>
      <c r="E220" s="276">
        <f>IF(E$8=0,0,E$8/CHI!E$10*1000)</f>
        <v>41.723630243436297</v>
      </c>
      <c r="F220" s="276">
        <f>IF(F$8=0,0,F$8/CHI!F$10*1000)</f>
        <v>32.694520260531483</v>
      </c>
      <c r="G220" s="276">
        <f>IF(G$8=0,0,G$8/CHI!G$10*1000)</f>
        <v>34.484542699055538</v>
      </c>
      <c r="H220" s="276">
        <f>IF(H$8=0,0,H$8/CHI!H$10*1000)</f>
        <v>35.005876656135413</v>
      </c>
      <c r="I220" s="276">
        <f>IF(I$8=0,0,I$8/CHI!I$10*1000)</f>
        <v>40.241458621521673</v>
      </c>
      <c r="J220" s="276">
        <f>IF(J$8=0,0,J$8/CHI!J$10*1000)</f>
        <v>38.32951074074569</v>
      </c>
      <c r="K220" s="276">
        <f>IF(K$8=0,0,K$8/CHI!K$10*1000)</f>
        <v>24.83044614018684</v>
      </c>
      <c r="L220" s="276">
        <f>IF(L$8=0,0,L$8/CHI!L$10*1000)</f>
        <v>37.245295393631906</v>
      </c>
      <c r="M220" s="276">
        <f>IF(M$8=0,0,M$8/CHI!M$10*1000)</f>
        <v>37.563086508437465</v>
      </c>
      <c r="N220" s="276">
        <f>IF(N$8=0,0,N$8/CHI!N$10*1000)</f>
        <v>35.664429034658333</v>
      </c>
      <c r="O220" s="276">
        <f>IF(O$8=0,0,O$8/CHI!O$10*1000)</f>
        <v>34.671186060463071</v>
      </c>
      <c r="P220" s="276">
        <f>IF(P$8=0,0,P$8/CHI!P$10*1000)</f>
        <v>33.616540493377705</v>
      </c>
      <c r="Q220" s="276">
        <f>IF(Q$8=0,0,Q$8/CHI!Q$10*1000)</f>
        <v>33.079792674293394</v>
      </c>
      <c r="R220" s="276">
        <f>IF(R$8=0,0,R$8/CHI!R$10*1000)</f>
        <v>45.657331810946495</v>
      </c>
      <c r="S220" s="276">
        <f>IF(S$8=0,0,S$8/CHI!S$10*1000)</f>
        <v>28.563619711053903</v>
      </c>
      <c r="T220" s="276">
        <f>IF(T$8=0,0,T$8/CHI!T$10*1000)</f>
        <v>29.499557532167813</v>
      </c>
      <c r="U220" s="276">
        <f>IF(U$8=0,0,U$8/CHI!U$10*1000)</f>
        <v>26.834208341210164</v>
      </c>
      <c r="V220" s="276">
        <f>IF(V$8=0,0,V$8/CHI!V$10*1000)</f>
        <v>30.633734115903025</v>
      </c>
      <c r="W220" s="276">
        <f>IF(W$8=0,0,W$8/CHI!W$10*1000)</f>
        <v>28.714509700741065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54.31702793731916</v>
      </c>
      <c r="C221" s="276">
        <f>IF(C$9=0,0,C$9/CHI!C$10*1000)</f>
        <v>72.197844833243607</v>
      </c>
      <c r="D221" s="276">
        <f>IF(D$9=0,0,D$9/CHI!D$10*1000)</f>
        <v>63.403757467879295</v>
      </c>
      <c r="E221" s="276">
        <f>IF(E$9=0,0,E$9/CHI!E$10*1000)</f>
        <v>67.885646018741681</v>
      </c>
      <c r="F221" s="276">
        <f>IF(F$9=0,0,F$9/CHI!F$10*1000)</f>
        <v>53.195002836748003</v>
      </c>
      <c r="G221" s="276">
        <f>IF(G$9=0,0,G$9/CHI!G$10*1000)</f>
        <v>56.107425100061583</v>
      </c>
      <c r="H221" s="276">
        <f>IF(H$9=0,0,H$9/CHI!H$10*1000)</f>
        <v>56.955651686803584</v>
      </c>
      <c r="I221" s="276">
        <f>IF(I$9=0,0,I$9/CHI!I$10*1000)</f>
        <v>65.474106623026003</v>
      </c>
      <c r="J221" s="276">
        <f>IF(J$9=0,0,J$9/CHI!J$10*1000)</f>
        <v>62.363307867420119</v>
      </c>
      <c r="K221" s="276">
        <f>IF(K$9=0,0,K$9/CHI!K$10*1000)</f>
        <v>40.399909291817387</v>
      </c>
      <c r="L221" s="276">
        <f>IF(L$9=0,0,L$9/CHI!L$10*1000)</f>
        <v>60.59925572639554</v>
      </c>
      <c r="M221" s="276">
        <f>IF(M$9=0,0,M$9/CHI!M$10*1000)</f>
        <v>61.116311768780186</v>
      </c>
      <c r="N221" s="276">
        <f>IF(N$9=0,0,N$9/CHI!N$10*1000)</f>
        <v>58.02713691932933</v>
      </c>
      <c r="O221" s="276">
        <f>IF(O$9=0,0,O$9/CHI!O$10*1000)</f>
        <v>56.411099662661606</v>
      </c>
      <c r="P221" s="276">
        <f>IF(P$9=0,0,P$9/CHI!P$10*1000)</f>
        <v>54.695158474786311</v>
      </c>
      <c r="Q221" s="276">
        <f>IF(Q$9=0,0,Q$9/CHI!Q$10*1000)</f>
        <v>53.821853054450294</v>
      </c>
      <c r="R221" s="276">
        <f>IF(R$9=0,0,R$9/CHI!R$10*1000)</f>
        <v>74.285900996491989</v>
      </c>
      <c r="S221" s="276">
        <f>IF(S$9=0,0,S$9/CHI!S$10*1000)</f>
        <v>46.47389897295907</v>
      </c>
      <c r="T221" s="276">
        <f>IF(T$9=0,0,T$9/CHI!T$10*1000)</f>
        <v>47.996698960615618</v>
      </c>
      <c r="U221" s="276">
        <f>IF(U$9=0,0,U$9/CHI!U$10*1000)</f>
        <v>43.660092806309223</v>
      </c>
      <c r="V221" s="276">
        <f>IF(V$9=0,0,V$9/CHI!V$10*1000)</f>
        <v>49.84203958982193</v>
      </c>
      <c r="W221" s="276">
        <f>IF(W$9=0,0,W$9/CHI!W$10*1000)</f>
        <v>46.719401686119681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21.133149348298414</v>
      </c>
      <c r="C222" s="277">
        <f>IF(C$10=0,0,C$10/CHI!C$10*1000)</f>
        <v>21.465348588528073</v>
      </c>
      <c r="D222" s="277">
        <f>IF(D$10=0,0,D$10/CHI!D$10*1000)</f>
        <v>20.265785296301114</v>
      </c>
      <c r="E222" s="277">
        <f>IF(E$10=0,0,E$10/CHI!E$10*1000)</f>
        <v>22.794359351588049</v>
      </c>
      <c r="F222" s="277">
        <f>IF(F$10=0,0,F$10/CHI!F$10*1000)</f>
        <v>21.524900116065862</v>
      </c>
      <c r="G222" s="277">
        <f>IF(G$10=0,0,G$10/CHI!G$10*1000)</f>
        <v>22.801436340256394</v>
      </c>
      <c r="H222" s="277">
        <f>IF(H$10=0,0,H$10/CHI!H$10*1000)</f>
        <v>21.671167914035692</v>
      </c>
      <c r="I222" s="277">
        <f>IF(I$10=0,0,I$10/CHI!I$10*1000)</f>
        <v>19.883938215376528</v>
      </c>
      <c r="J222" s="277">
        <f>IF(J$10=0,0,J$10/CHI!J$10*1000)</f>
        <v>17.925749873783779</v>
      </c>
      <c r="K222" s="277">
        <f>IF(K$10=0,0,K$10/CHI!K$10*1000)</f>
        <v>13.85105482151573</v>
      </c>
      <c r="L222" s="277">
        <f>IF(L$10=0,0,L$10/CHI!L$10*1000)</f>
        <v>14.548628683127987</v>
      </c>
      <c r="M222" s="277">
        <f>IF(M$10=0,0,M$10/CHI!M$10*1000)</f>
        <v>14.279272616921119</v>
      </c>
      <c r="N222" s="277">
        <f>IF(N$10=0,0,N$10/CHI!N$10*1000)</f>
        <v>13.740234730454251</v>
      </c>
      <c r="O222" s="277">
        <f>IF(O$10=0,0,O$10/CHI!O$10*1000)</f>
        <v>13.961731158885875</v>
      </c>
      <c r="P222" s="277">
        <f>IF(P$10=0,0,P$10/CHI!P$10*1000)</f>
        <v>12.113161278970393</v>
      </c>
      <c r="Q222" s="277">
        <f>IF(Q$10=0,0,Q$10/CHI!Q$10*1000)</f>
        <v>12.185128597865292</v>
      </c>
      <c r="R222" s="277">
        <f>IF(R$10=0,0,R$10/CHI!R$10*1000)</f>
        <v>17.307759660309038</v>
      </c>
      <c r="S222" s="277">
        <f>IF(S$10=0,0,S$10/CHI!S$10*1000)</f>
        <v>12.282575915673078</v>
      </c>
      <c r="T222" s="277">
        <f>IF(T$10=0,0,T$10/CHI!T$10*1000)</f>
        <v>12.849664607584938</v>
      </c>
      <c r="U222" s="277">
        <f>IF(U$10=0,0,U$10/CHI!U$10*1000)</f>
        <v>11.940531289066426</v>
      </c>
      <c r="V222" s="277">
        <f>IF(V$10=0,0,V$10/CHI!V$10*1000)</f>
        <v>15.65323078668834</v>
      </c>
      <c r="W222" s="277">
        <f>IF(W$10=0,0,W$10/CHI!W$10*1000)</f>
        <v>13.996439076657904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1436.0865143267979</v>
      </c>
      <c r="C223" s="323">
        <f>IF(C$16=0,0,C$16/CHI!C$10*1000)</f>
        <v>1882.5246221740761</v>
      </c>
      <c r="D223" s="323">
        <f>IF(D$16=0,0,D$16/CHI!D$10*1000)</f>
        <v>1202.3423261708188</v>
      </c>
      <c r="E223" s="323">
        <f>IF(E$16=0,0,E$16/CHI!E$10*1000)</f>
        <v>1122.6855413303708</v>
      </c>
      <c r="F223" s="323">
        <f>IF(F$16=0,0,F$16/CHI!F$10*1000)</f>
        <v>1097.63190112031</v>
      </c>
      <c r="G223" s="323">
        <f>IF(G$16=0,0,G$16/CHI!G$10*1000)</f>
        <v>1238.8154251505293</v>
      </c>
      <c r="H223" s="323">
        <f>IF(H$16=0,0,H$16/CHI!H$10*1000)</f>
        <v>1197.1188937563982</v>
      </c>
      <c r="I223" s="323">
        <f>IF(I$16=0,0,I$16/CHI!I$10*1000)</f>
        <v>1321.4008972606571</v>
      </c>
      <c r="J223" s="323">
        <f>IF(J$16=0,0,J$16/CHI!J$10*1000)</f>
        <v>1650.6536577456116</v>
      </c>
      <c r="K223" s="323">
        <f>IF(K$16=0,0,K$16/CHI!K$10*1000)</f>
        <v>1010.9652924120837</v>
      </c>
      <c r="L223" s="323">
        <f>IF(L$16=0,0,L$16/CHI!L$10*1000)</f>
        <v>1803.4253460780917</v>
      </c>
      <c r="M223" s="323">
        <f>IF(M$16=0,0,M$16/CHI!M$10*1000)</f>
        <v>1666.740026217469</v>
      </c>
      <c r="N223" s="323">
        <f>IF(N$16=0,0,N$16/CHI!N$10*1000)</f>
        <v>1636.4161315770561</v>
      </c>
      <c r="O223" s="323">
        <f>IF(O$16=0,0,O$16/CHI!O$10*1000)</f>
        <v>1686.1545437261955</v>
      </c>
      <c r="P223" s="323">
        <f>IF(P$16=0,0,P$16/CHI!P$10*1000)</f>
        <v>1637.7721781666755</v>
      </c>
      <c r="Q223" s="323">
        <f>IF(Q$16=0,0,Q$16/CHI!Q$10*1000)</f>
        <v>1269.9785597862171</v>
      </c>
      <c r="R223" s="323">
        <f>IF(R$16=0,0,R$16/CHI!R$10*1000)</f>
        <v>1322.617285419866</v>
      </c>
      <c r="S223" s="323">
        <f>IF(S$16=0,0,S$16/CHI!S$10*1000)</f>
        <v>1579.0088293520441</v>
      </c>
      <c r="T223" s="323">
        <f>IF(T$16=0,0,T$16/CHI!T$10*1000)</f>
        <v>1558.7031287626753</v>
      </c>
      <c r="U223" s="323">
        <f>IF(U$16=0,0,U$16/CHI!U$10*1000)</f>
        <v>1461.7289705513265</v>
      </c>
      <c r="V223" s="323">
        <f>IF(V$16=0,0,V$16/CHI!V$10*1000)</f>
        <v>1489.7465988462275</v>
      </c>
      <c r="W223" s="323">
        <f>IF(W$16=0,0,W$16/CHI!W$10*1000)</f>
        <v>1477.7024781709683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493.20443536823683</v>
      </c>
      <c r="C224" s="278">
        <f>IF(C$25=0,0,C$25/CHI!C$10*1000)</f>
        <v>456.24018255253014</v>
      </c>
      <c r="D224" s="278">
        <f>IF(D$25=0,0,D$25/CHI!D$10*1000)</f>
        <v>430.8085480909283</v>
      </c>
      <c r="E224" s="278">
        <f>IF(E$25=0,0,E$25/CHI!E$10*1000)</f>
        <v>496.94613181752175</v>
      </c>
      <c r="F224" s="278">
        <f>IF(F$25=0,0,F$25/CHI!F$10*1000)</f>
        <v>490.22697197666525</v>
      </c>
      <c r="G224" s="278">
        <f>IF(G$25=0,0,G$25/CHI!G$10*1000)</f>
        <v>491.97704188765704</v>
      </c>
      <c r="H224" s="278">
        <f>IF(H$25=0,0,H$25/CHI!H$10*1000)</f>
        <v>456.21365996860078</v>
      </c>
      <c r="I224" s="278">
        <f>IF(I$25=0,0,I$25/CHI!I$10*1000)</f>
        <v>394.28537264143245</v>
      </c>
      <c r="J224" s="278">
        <f>IF(J$25=0,0,J$25/CHI!J$10*1000)</f>
        <v>382.76655711779858</v>
      </c>
      <c r="K224" s="278">
        <f>IF(K$25=0,0,K$25/CHI!K$10*1000)</f>
        <v>321.08984912360728</v>
      </c>
      <c r="L224" s="278">
        <f>IF(L$25=0,0,L$25/CHI!L$10*1000)</f>
        <v>312.37279985064617</v>
      </c>
      <c r="M224" s="278">
        <f>IF(M$25=0,0,M$25/CHI!M$10*1000)</f>
        <v>301.96027762667029</v>
      </c>
      <c r="N224" s="278">
        <f>IF(N$25=0,0,N$25/CHI!N$10*1000)</f>
        <v>276.89220144621925</v>
      </c>
      <c r="O224" s="278">
        <f>IF(O$25=0,0,O$25/CHI!O$10*1000)</f>
        <v>278.83158664829693</v>
      </c>
      <c r="P224" s="278">
        <f>IF(P$25=0,0,P$25/CHI!P$10*1000)</f>
        <v>230.96077890977995</v>
      </c>
      <c r="Q224" s="278">
        <f>IF(Q$25=0,0,Q$25/CHI!Q$10*1000)</f>
        <v>228.96052651591324</v>
      </c>
      <c r="R224" s="278">
        <f>IF(R$25=0,0,R$25/CHI!R$10*1000)</f>
        <v>322.31453905811725</v>
      </c>
      <c r="S224" s="278">
        <f>IF(S$25=0,0,S$25/CHI!S$10*1000)</f>
        <v>231.98355982402282</v>
      </c>
      <c r="T224" s="278">
        <f>IF(T$25=0,0,T$25/CHI!T$10*1000)</f>
        <v>245.49482333188246</v>
      </c>
      <c r="U224" s="278">
        <f>IF(U$25=0,0,U$25/CHI!U$10*1000)</f>
        <v>223.49316295473974</v>
      </c>
      <c r="V224" s="278">
        <f>IF(V$25=0,0,V$25/CHI!V$10*1000)</f>
        <v>292.78149282678982</v>
      </c>
      <c r="W224" s="278">
        <f>IF(W$25=0,0,W$25/CHI!W$10*1000)</f>
        <v>265.19509192281413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267.69057766782896</v>
      </c>
      <c r="C225" s="278">
        <f>IF(C$36=0,0,C$36/CHI!C$10*1000)</f>
        <v>241.25898032165748</v>
      </c>
      <c r="D225" s="278">
        <f>IF(D$36=0,0,D$36/CHI!D$10*1000)</f>
        <v>229.56335955888304</v>
      </c>
      <c r="E225" s="278">
        <f>IF(E$36=0,0,E$36/CHI!E$10*1000)</f>
        <v>271.25906593527077</v>
      </c>
      <c r="F225" s="278">
        <f>IF(F$36=0,0,F$36/CHI!F$10*1000)</f>
        <v>271.45710434130007</v>
      </c>
      <c r="G225" s="278">
        <f>IF(G$36=0,0,G$36/CHI!G$10*1000)</f>
        <v>271.68600489170194</v>
      </c>
      <c r="H225" s="278">
        <f>IF(H$36=0,0,H$36/CHI!H$10*1000)</f>
        <v>251.83044546577622</v>
      </c>
      <c r="I225" s="278">
        <f>IF(I$36=0,0,I$36/CHI!I$10*1000)</f>
        <v>211.96518216318609</v>
      </c>
      <c r="J225" s="278">
        <f>IF(J$36=0,0,J$36/CHI!J$10*1000)</f>
        <v>204.85868213495189</v>
      </c>
      <c r="K225" s="278">
        <f>IF(K$36=0,0,K$36/CHI!K$10*1000)</f>
        <v>175.60592100849416</v>
      </c>
      <c r="L225" s="278">
        <f>IF(L$36=0,0,L$36/CHI!L$10*1000)</f>
        <v>145.2188766288518</v>
      </c>
      <c r="M225" s="278">
        <f>IF(M$36=0,0,M$36/CHI!M$10*1000)</f>
        <v>137.85775236389469</v>
      </c>
      <c r="N225" s="278">
        <f>IF(N$36=0,0,N$36/CHI!N$10*1000)</f>
        <v>128.02408066934476</v>
      </c>
      <c r="O225" s="278">
        <f>IF(O$36=0,0,O$36/CHI!O$10*1000)</f>
        <v>130.77730639411072</v>
      </c>
      <c r="P225" s="278">
        <f>IF(P$36=0,0,P$36/CHI!P$10*1000)</f>
        <v>106.77386786927741</v>
      </c>
      <c r="Q225" s="278">
        <f>IF(Q$36=0,0,Q$36/CHI!Q$10*1000)</f>
        <v>107.40022930727761</v>
      </c>
      <c r="R225" s="278">
        <f>IF(R$36=0,0,R$36/CHI!R$10*1000)</f>
        <v>155.59712191809345</v>
      </c>
      <c r="S225" s="278">
        <f>IF(S$36=0,0,S$36/CHI!S$10*1000)</f>
        <v>116.24371306032411</v>
      </c>
      <c r="T225" s="278">
        <f>IF(T$36=0,0,T$36/CHI!T$10*1000)</f>
        <v>120.96963970333445</v>
      </c>
      <c r="U225" s="278">
        <f>IF(U$36=0,0,U$36/CHI!U$10*1000)</f>
        <v>109.07738437731095</v>
      </c>
      <c r="V225" s="278">
        <f>IF(V$36=0,0,V$36/CHI!V$10*1000)</f>
        <v>142.1906364483313</v>
      </c>
      <c r="W225" s="278">
        <f>IF(W$36=0,0,W$36/CHI!W$10*1000)</f>
        <v>126.40484470044575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32.575088137712768</v>
      </c>
      <c r="C226" s="278">
        <f>IF(C$44=0,0,C$44/CHI!C$10*1000)</f>
        <v>31.965299030928609</v>
      </c>
      <c r="D226" s="278">
        <f>IF(D$44=0,0,D$44/CHI!D$10*1000)</f>
        <v>30.168454182637838</v>
      </c>
      <c r="E226" s="278">
        <f>IF(E$44=0,0,E$44/CHI!E$10*1000)</f>
        <v>34.22816527043782</v>
      </c>
      <c r="F226" s="278">
        <f>IF(F$44=0,0,F$44/CHI!F$10*1000)</f>
        <v>32.832033528652566</v>
      </c>
      <c r="G226" s="278">
        <f>IF(G$44=0,0,G$44/CHI!G$10*1000)</f>
        <v>34.085130509097233</v>
      </c>
      <c r="H226" s="278">
        <f>IF(H$44=0,0,H$44/CHI!H$10*1000)</f>
        <v>32.088975226653069</v>
      </c>
      <c r="I226" s="278">
        <f>IF(I$44=0,0,I$44/CHI!I$10*1000)</f>
        <v>28.895049263258446</v>
      </c>
      <c r="J226" s="278">
        <f>IF(J$44=0,0,J$44/CHI!J$10*1000)</f>
        <v>26.71287987074852</v>
      </c>
      <c r="K226" s="278">
        <f>IF(K$44=0,0,K$44/CHI!K$10*1000)</f>
        <v>21.241132637526146</v>
      </c>
      <c r="L226" s="278">
        <f>IF(L$44=0,0,L$44/CHI!L$10*1000)</f>
        <v>21.648383139606509</v>
      </c>
      <c r="M226" s="278">
        <f>IF(M$44=0,0,M$44/CHI!M$10*1000)</f>
        <v>21.071691159675137</v>
      </c>
      <c r="N226" s="278">
        <f>IF(N$44=0,0,N$44/CHI!N$10*1000)</f>
        <v>19.896736935170601</v>
      </c>
      <c r="O226" s="278">
        <f>IF(O$44=0,0,O$44/CHI!O$10*1000)</f>
        <v>20.088817775802088</v>
      </c>
      <c r="P226" s="278">
        <f>IF(P$44=0,0,P$44/CHI!P$10*1000)</f>
        <v>17.118253444638899</v>
      </c>
      <c r="Q226" s="278">
        <f>IF(Q$44=0,0,Q$44/CHI!Q$10*1000)</f>
        <v>17.085579156108501</v>
      </c>
      <c r="R226" s="278">
        <f>IF(R$44=0,0,R$44/CHI!R$10*1000)</f>
        <v>24.101740259910429</v>
      </c>
      <c r="S226" s="278">
        <f>IF(S$44=0,0,S$44/CHI!S$10*1000)</f>
        <v>17.161360939124947</v>
      </c>
      <c r="T226" s="278">
        <f>IF(T$44=0,0,T$44/CHI!T$10*1000)</f>
        <v>17.938651963570756</v>
      </c>
      <c r="U226" s="278">
        <f>IF(U$44=0,0,U$44/CHI!U$10*1000)</f>
        <v>16.472469541420079</v>
      </c>
      <c r="V226" s="278">
        <f>IF(V$44=0,0,V$44/CHI!V$10*1000)</f>
        <v>21.474184790092224</v>
      </c>
      <c r="W226" s="278">
        <f>IF(W$44=0,0,W$44/CHI!W$10*1000)</f>
        <v>19.200328479902893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49.282991610507224</v>
      </c>
      <c r="C227" s="279">
        <f>IF(C$58=0,0,C$58/CHI!C$10*1000)</f>
        <v>53.017907812751297</v>
      </c>
      <c r="D227" s="279">
        <f>IF(D$58=0,0,D$58/CHI!D$10*1000)</f>
        <v>44.892174586910343</v>
      </c>
      <c r="E227" s="279">
        <f>IF(E$58=0,0,E$58/CHI!E$10*1000)</f>
        <v>51.443203082489745</v>
      </c>
      <c r="F227" s="279">
        <f>IF(F$58=0,0,F$58/CHI!F$10*1000)</f>
        <v>49.226269837016254</v>
      </c>
      <c r="G227" s="279">
        <f>IF(G$58=0,0,G$58/CHI!G$10*1000)</f>
        <v>49.807215957153055</v>
      </c>
      <c r="H227" s="279">
        <f>IF(H$58=0,0,H$58/CHI!H$10*1000)</f>
        <v>46.815441112911614</v>
      </c>
      <c r="I227" s="279">
        <f>IF(I$58=0,0,I$58/CHI!I$10*1000)</f>
        <v>42.200854601088615</v>
      </c>
      <c r="J227" s="279">
        <f>IF(J$58=0,0,J$58/CHI!J$10*1000)</f>
        <v>40.63560265077944</v>
      </c>
      <c r="K227" s="279">
        <f>IF(K$58=0,0,K$58/CHI!K$10*1000)</f>
        <v>32.755826135066677</v>
      </c>
      <c r="L227" s="279">
        <f>IF(L$58=0,0,L$58/CHI!L$10*1000)</f>
        <v>33.673243263883975</v>
      </c>
      <c r="M227" s="279">
        <f>IF(M$58=0,0,M$58/CHI!M$10*1000)</f>
        <v>34.183216524111586</v>
      </c>
      <c r="N227" s="279">
        <f>IF(N$58=0,0,N$58/CHI!N$10*1000)</f>
        <v>30.910769344315668</v>
      </c>
      <c r="O227" s="279">
        <f>IF(O$58=0,0,O$58/CHI!O$10*1000)</f>
        <v>32.860909211853951</v>
      </c>
      <c r="P227" s="279">
        <f>IF(P$58=0,0,P$58/CHI!P$10*1000)</f>
        <v>30.593514517025621</v>
      </c>
      <c r="Q227" s="279">
        <f>IF(Q$58=0,0,Q$58/CHI!Q$10*1000)</f>
        <v>32.347493840984896</v>
      </c>
      <c r="R227" s="279">
        <f>IF(R$58=0,0,R$58/CHI!R$10*1000)</f>
        <v>49.378671024863905</v>
      </c>
      <c r="S227" s="279">
        <f>IF(S$58=0,0,S$58/CHI!S$10*1000)</f>
        <v>28.340912845594005</v>
      </c>
      <c r="T227" s="279">
        <f>IF(T$58=0,0,T$58/CHI!T$10*1000)</f>
        <v>26.571410296107057</v>
      </c>
      <c r="U227" s="279">
        <f>IF(U$58=0,0,U$58/CHI!U$10*1000)</f>
        <v>24.150805645935968</v>
      </c>
      <c r="V227" s="279">
        <f>IF(V$58=0,0,V$58/CHI!V$10*1000)</f>
        <v>30.728454650346656</v>
      </c>
      <c r="W227" s="279">
        <f>IF(W$58=0,0,W$58/CHI!W$10*1000)</f>
        <v>27.870375877633961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1009.4674362075421</v>
      </c>
      <c r="C229" s="322">
        <f t="shared" si="57"/>
        <v>986.36201114336927</v>
      </c>
      <c r="D229" s="322">
        <f t="shared" si="57"/>
        <v>948.37272212482719</v>
      </c>
      <c r="E229" s="322">
        <f t="shared" si="57"/>
        <v>1102.7035208169641</v>
      </c>
      <c r="F229" s="322">
        <f t="shared" si="57"/>
        <v>1201.4348782982911</v>
      </c>
      <c r="G229" s="322">
        <f t="shared" si="57"/>
        <v>1212.3226631071225</v>
      </c>
      <c r="H229" s="322">
        <f t="shared" si="57"/>
        <v>1129.9161946537599</v>
      </c>
      <c r="I229" s="322">
        <f t="shared" si="57"/>
        <v>1001.5121309392129</v>
      </c>
      <c r="J229" s="322">
        <f t="shared" si="57"/>
        <v>916.03676522851947</v>
      </c>
      <c r="K229" s="322">
        <f t="shared" si="57"/>
        <v>714.95184641966159</v>
      </c>
      <c r="L229" s="322">
        <f t="shared" si="57"/>
        <v>692.00208232484522</v>
      </c>
      <c r="M229" s="322">
        <f t="shared" si="57"/>
        <v>668.38967517253343</v>
      </c>
      <c r="N229" s="322">
        <f t="shared" si="57"/>
        <v>612.52815052085737</v>
      </c>
      <c r="O229" s="322">
        <f t="shared" si="57"/>
        <v>625.01939591940504</v>
      </c>
      <c r="P229" s="322">
        <f t="shared" si="57"/>
        <v>506.8070126883498</v>
      </c>
      <c r="Q229" s="322">
        <f t="shared" si="57"/>
        <v>520.58489547652243</v>
      </c>
      <c r="R229" s="322">
        <f t="shared" si="57"/>
        <v>730.19289365962425</v>
      </c>
      <c r="S229" s="322">
        <f t="shared" si="57"/>
        <v>509.22848208497419</v>
      </c>
      <c r="T229" s="322">
        <f t="shared" si="57"/>
        <v>523.39051485731864</v>
      </c>
      <c r="U229" s="322">
        <f t="shared" si="57"/>
        <v>477.25560105734536</v>
      </c>
      <c r="V229" s="322">
        <f t="shared" si="57"/>
        <v>649.00330450128558</v>
      </c>
      <c r="W229" s="322">
        <f t="shared" si="57"/>
        <v>583.18368689128295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4.5082150004356167</v>
      </c>
      <c r="C230" s="275">
        <f>IF(C$62=0,0,C$62/CHI!C$11*1000)</f>
        <v>5.9354130268171117</v>
      </c>
      <c r="D230" s="275">
        <f>IF(D$62=0,0,D$62/CHI!D$11*1000)</f>
        <v>5.3768471479859228</v>
      </c>
      <c r="E230" s="275">
        <f>IF(E$62=0,0,E$62/CHI!E$11*1000)</f>
        <v>5.8595246207230414</v>
      </c>
      <c r="F230" s="275">
        <f>IF(F$62=0,0,F$62/CHI!F$11*1000)</f>
        <v>5.2647556548241958</v>
      </c>
      <c r="G230" s="275">
        <f>IF(G$62=0,0,G$62/CHI!G$11*1000)</f>
        <v>5.5283253666409653</v>
      </c>
      <c r="H230" s="275">
        <f>IF(H$62=0,0,H$62/CHI!H$11*1000)</f>
        <v>5.5501135758645459</v>
      </c>
      <c r="I230" s="275">
        <f>IF(I$62=0,0,I$62/CHI!I$11*1000)</f>
        <v>6.2118691022567623</v>
      </c>
      <c r="J230" s="275">
        <f>IF(J$62=0,0,J$62/CHI!J$11*1000)</f>
        <v>5.625875485636012</v>
      </c>
      <c r="K230" s="275">
        <f>IF(K$62=0,0,K$62/CHI!K$11*1000)</f>
        <v>3.5609284073806804</v>
      </c>
      <c r="L230" s="275">
        <f>IF(L$62=0,0,L$62/CHI!L$11*1000)</f>
        <v>5.0139982912960086</v>
      </c>
      <c r="M230" s="275">
        <f>IF(M$62=0,0,M$62/CHI!M$11*1000)</f>
        <v>5.012840868761292</v>
      </c>
      <c r="N230" s="275">
        <f>IF(N$62=0,0,N$62/CHI!N$11*1000)</f>
        <v>4.6897438389416033</v>
      </c>
      <c r="O230" s="275">
        <f>IF(O$62=0,0,O$62/CHI!O$11*1000)</f>
        <v>4.6478210500017516</v>
      </c>
      <c r="P230" s="275">
        <f>IF(P$62=0,0,P$62/CHI!P$11*1000)</f>
        <v>4.2264749728551045</v>
      </c>
      <c r="Q230" s="275">
        <f>IF(Q$62=0,0,Q$62/CHI!Q$11*1000)</f>
        <v>4.3036526960972621</v>
      </c>
      <c r="R230" s="275">
        <f>IF(R$62=0,0,R$62/CHI!R$11*1000)</f>
        <v>5.91646360943641</v>
      </c>
      <c r="S230" s="275">
        <f>IF(S$62=0,0,S$62/CHI!S$11*1000)</f>
        <v>3.6981268792474946</v>
      </c>
      <c r="T230" s="275">
        <f>IF(T$62=0,0,T$62/CHI!T$11*1000)</f>
        <v>3.7487566488237882</v>
      </c>
      <c r="U230" s="275">
        <f>IF(U$62=0,0,U$62/CHI!U$11*1000)</f>
        <v>3.4199941569631975</v>
      </c>
      <c r="V230" s="275">
        <f>IF(V$62=0,0,V$62/CHI!V$11*1000)</f>
        <v>4.1926423914797679</v>
      </c>
      <c r="W230" s="275">
        <f>IF(W$62=0,0,W$62/CHI!W$11*1000)</f>
        <v>3.8874996333288929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35.777513196702799</v>
      </c>
      <c r="C231" s="276">
        <f>IF(C$63=0,0,C$63/CHI!C$11*1000)</f>
        <v>47.103857707387853</v>
      </c>
      <c r="D231" s="276">
        <f>IF(D$63=0,0,D$63/CHI!D$11*1000)</f>
        <v>42.671039374815059</v>
      </c>
      <c r="E231" s="276">
        <f>IF(E$63=0,0,E$63/CHI!E$11*1000)</f>
        <v>46.501601947570471</v>
      </c>
      <c r="F231" s="276">
        <f>IF(F$63=0,0,F$63/CHI!F$11*1000)</f>
        <v>41.781473354684167</v>
      </c>
      <c r="G231" s="276">
        <f>IF(G$63=0,0,G$63/CHI!G$11*1000)</f>
        <v>43.873181235045784</v>
      </c>
      <c r="H231" s="276">
        <f>IF(H$63=0,0,H$63/CHI!H$11*1000)</f>
        <v>44.046094004945608</v>
      </c>
      <c r="I231" s="276">
        <f>IF(I$63=0,0,I$63/CHI!I$11*1000)</f>
        <v>49.297832681162419</v>
      </c>
      <c r="J231" s="276">
        <f>IF(J$63=0,0,J$63/CHI!J$11*1000)</f>
        <v>44.647345880997214</v>
      </c>
      <c r="K231" s="276">
        <f>IF(K$63=0,0,K$63/CHI!K$11*1000)</f>
        <v>28.259779774315486</v>
      </c>
      <c r="L231" s="276">
        <f>IF(L$63=0,0,L$63/CHI!L$11*1000)</f>
        <v>39.791445176805979</v>
      </c>
      <c r="M231" s="276">
        <f>IF(M$63=0,0,M$63/CHI!M$11*1000)</f>
        <v>39.782259789683593</v>
      </c>
      <c r="N231" s="276">
        <f>IF(N$63=0,0,N$63/CHI!N$11*1000)</f>
        <v>37.21813890213221</v>
      </c>
      <c r="O231" s="276">
        <f>IF(O$63=0,0,O$63/CHI!O$11*1000)</f>
        <v>36.88543668309579</v>
      </c>
      <c r="P231" s="276">
        <f>IF(P$63=0,0,P$63/CHI!P$11*1000)</f>
        <v>33.541604404902209</v>
      </c>
      <c r="Q231" s="276">
        <f>IF(Q$63=0,0,Q$63/CHI!Q$11*1000)</f>
        <v>34.154092276825118</v>
      </c>
      <c r="R231" s="276">
        <f>IF(R$63=0,0,R$63/CHI!R$11*1000)</f>
        <v>46.953473790395805</v>
      </c>
      <c r="S231" s="276">
        <f>IF(S$63=0,0,S$63/CHI!S$11*1000)</f>
        <v>29.348596553752156</v>
      </c>
      <c r="T231" s="276">
        <f>IF(T$63=0,0,T$63/CHI!T$11*1000)</f>
        <v>29.750397987132512</v>
      </c>
      <c r="U231" s="276">
        <f>IF(U$63=0,0,U$63/CHI!U$11*1000)</f>
        <v>27.141315591996825</v>
      </c>
      <c r="V231" s="276">
        <f>IF(V$63=0,0,V$63/CHI!V$11*1000)</f>
        <v>33.27310664547467</v>
      </c>
      <c r="W231" s="276">
        <f>IF(W$63=0,0,W$63/CHI!W$11*1000)</f>
        <v>30.851472128139907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40.048706200045665</v>
      </c>
      <c r="C232" s="276">
        <f>IF(C$64=0,0,C$64/CHI!C$11*1000)</f>
        <v>52.727212979849732</v>
      </c>
      <c r="D232" s="276">
        <f>IF(D$64=0,0,D$64/CHI!D$11*1000)</f>
        <v>47.765195690851989</v>
      </c>
      <c r="E232" s="276">
        <f>IF(E$64=0,0,E$64/CHI!E$11*1000)</f>
        <v>52.053058690545043</v>
      </c>
      <c r="F232" s="276">
        <f>IF(F$64=0,0,F$64/CHI!F$11*1000)</f>
        <v>46.769431452295343</v>
      </c>
      <c r="G232" s="276">
        <f>IF(G$64=0,0,G$64/CHI!G$11*1000)</f>
        <v>49.110851715250966</v>
      </c>
      <c r="H232" s="276">
        <f>IF(H$64=0,0,H$64/CHI!H$11*1000)</f>
        <v>49.304407166740305</v>
      </c>
      <c r="I232" s="276">
        <f>IF(I$64=0,0,I$64/CHI!I$11*1000)</f>
        <v>55.183109191860567</v>
      </c>
      <c r="J232" s="276">
        <f>IF(J$64=0,0,J$64/CHI!J$11*1000)</f>
        <v>49.97743772657352</v>
      </c>
      <c r="K232" s="276">
        <f>IF(K$64=0,0,K$64/CHI!K$11*1000)</f>
        <v>31.633490322179693</v>
      </c>
      <c r="L232" s="276">
        <f>IF(L$64=0,0,L$64/CHI!L$11*1000)</f>
        <v>44.541829623529864</v>
      </c>
      <c r="M232" s="276">
        <f>IF(M$64=0,0,M$64/CHI!M$11*1000)</f>
        <v>44.531547666028338</v>
      </c>
      <c r="N232" s="276">
        <f>IF(N$64=0,0,N$64/CHI!N$11*1000)</f>
        <v>41.661316760868353</v>
      </c>
      <c r="O232" s="276">
        <f>IF(O$64=0,0,O$64/CHI!O$11*1000)</f>
        <v>41.288895867637542</v>
      </c>
      <c r="P232" s="276">
        <f>IF(P$64=0,0,P$64/CHI!P$11*1000)</f>
        <v>37.545870024691453</v>
      </c>
      <c r="Q232" s="276">
        <f>IF(Q$64=0,0,Q$64/CHI!Q$11*1000)</f>
        <v>38.231477956658964</v>
      </c>
      <c r="R232" s="276">
        <f>IF(R$64=0,0,R$64/CHI!R$11*1000)</f>
        <v>52.55887592199683</v>
      </c>
      <c r="S232" s="276">
        <f>IF(S$64=0,0,S$64/CHI!S$11*1000)</f>
        <v>32.852292284898482</v>
      </c>
      <c r="T232" s="276">
        <f>IF(T$64=0,0,T$64/CHI!T$11*1000)</f>
        <v>33.302061598593831</v>
      </c>
      <c r="U232" s="276">
        <f>IF(U$64=0,0,U$64/CHI!U$11*1000)</f>
        <v>30.381501588734618</v>
      </c>
      <c r="V232" s="276">
        <f>IF(V$64=0,0,V$64/CHI!V$11*1000)</f>
        <v>37.245318451317303</v>
      </c>
      <c r="W232" s="276">
        <f>IF(W$64=0,0,W$64/CHI!W$11*1000)</f>
        <v>34.534584231881155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64.475016089334261</v>
      </c>
      <c r="C233" s="276">
        <f>IF(C$65=0,0,C$65/CHI!C$11*1000)</f>
        <v>84.886335359759769</v>
      </c>
      <c r="D233" s="276">
        <f>IF(D$65=0,0,D$65/CHI!D$11*1000)</f>
        <v>76.897908893605418</v>
      </c>
      <c r="E233" s="276">
        <f>IF(E$65=0,0,E$65/CHI!E$11*1000)</f>
        <v>83.801004202431045</v>
      </c>
      <c r="F233" s="276">
        <f>IF(F$65=0,0,F$65/CHI!F$11*1000)</f>
        <v>75.294813028749431</v>
      </c>
      <c r="G233" s="276">
        <f>IF(G$65=0,0,G$65/CHI!G$11*1000)</f>
        <v>79.064300821236159</v>
      </c>
      <c r="H233" s="276">
        <f>IF(H$65=0,0,H$65/CHI!H$11*1000)</f>
        <v>79.375908661614702</v>
      </c>
      <c r="I233" s="276">
        <f>IF(I$65=0,0,I$65/CHI!I$11*1000)</f>
        <v>88.840119709051748</v>
      </c>
      <c r="J233" s="276">
        <f>IF(J$65=0,0,J$65/CHI!J$11*1000)</f>
        <v>80.459430709920269</v>
      </c>
      <c r="K233" s="276">
        <f>IF(K$65=0,0,K$65/CHI!K$11*1000)</f>
        <v>50.927233136984803</v>
      </c>
      <c r="L233" s="276">
        <f>IF(L$65=0,0,L$65/CHI!L$11*1000)</f>
        <v>71.708563249970794</v>
      </c>
      <c r="M233" s="276">
        <f>IF(M$65=0,0,M$65/CHI!M$11*1000)</f>
        <v>71.69201017152605</v>
      </c>
      <c r="N233" s="276">
        <f>IF(N$65=0,0,N$65/CHI!N$11*1000)</f>
        <v>67.071182151117185</v>
      </c>
      <c r="O233" s="276">
        <f>IF(O$65=0,0,O$65/CHI!O$11*1000)</f>
        <v>66.471616138594314</v>
      </c>
      <c r="P233" s="276">
        <f>IF(P$65=0,0,P$65/CHI!P$11*1000)</f>
        <v>60.44566238515025</v>
      </c>
      <c r="Q233" s="276">
        <f>IF(Q$65=0,0,Q$65/CHI!Q$11*1000)</f>
        <v>61.549432934535176</v>
      </c>
      <c r="R233" s="276">
        <f>IF(R$65=0,0,R$65/CHI!R$11*1000)</f>
        <v>84.615326991617081</v>
      </c>
      <c r="S233" s="276">
        <f>IF(S$65=0,0,S$65/CHI!S$11*1000)</f>
        <v>52.889400797619942</v>
      </c>
      <c r="T233" s="276">
        <f>IF(T$65=0,0,T$65/CHI!T$11*1000)</f>
        <v>53.613491198746615</v>
      </c>
      <c r="U233" s="276">
        <f>IF(U$65=0,0,U$65/CHI!U$11*1000)</f>
        <v>48.911637593665027</v>
      </c>
      <c r="V233" s="276">
        <f>IF(V$65=0,0,V$65/CHI!V$11*1000)</f>
        <v>59.961799874531835</v>
      </c>
      <c r="W233" s="276">
        <f>IF(W$65=0,0,W$65/CHI!W$11*1000)</f>
        <v>55.597747973852606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24.920430572688815</v>
      </c>
      <c r="C234" s="277">
        <f>IF(C$66=0,0,C$66/CHI!C$11*1000)</f>
        <v>25.07190629231307</v>
      </c>
      <c r="D234" s="277">
        <f>IF(D$66=0,0,D$66/CHI!D$11*1000)</f>
        <v>24.417366969701295</v>
      </c>
      <c r="E234" s="277">
        <f>IF(E$66=0,0,E$66/CHI!E$11*1000)</f>
        <v>27.953392158475502</v>
      </c>
      <c r="F234" s="277">
        <f>IF(F$66=0,0,F$66/CHI!F$11*1000)</f>
        <v>30.267128923163828</v>
      </c>
      <c r="G234" s="277">
        <f>IF(G$66=0,0,G$66/CHI!G$11*1000)</f>
        <v>31.919652959651554</v>
      </c>
      <c r="H234" s="277">
        <f>IF(H$66=0,0,H$66/CHI!H$11*1000)</f>
        <v>30.00337158706904</v>
      </c>
      <c r="I234" s="277">
        <f>IF(I$66=0,0,I$66/CHI!I$11*1000)</f>
        <v>26.802655095587781</v>
      </c>
      <c r="J234" s="277">
        <f>IF(J$66=0,0,J$66/CHI!J$11*1000)</f>
        <v>22.97529009629357</v>
      </c>
      <c r="K234" s="277">
        <f>IF(K$66=0,0,K$66/CHI!K$11*1000)</f>
        <v>17.345562928248764</v>
      </c>
      <c r="L234" s="277">
        <f>IF(L$66=0,0,L$66/CHI!L$11*1000)</f>
        <v>17.102580748608656</v>
      </c>
      <c r="M234" s="277">
        <f>IF(M$66=0,0,M$66/CHI!M$11*1000)</f>
        <v>16.640085911883215</v>
      </c>
      <c r="N234" s="277">
        <f>IF(N$66=0,0,N$66/CHI!N$11*1000)</f>
        <v>15.777377946801876</v>
      </c>
      <c r="O234" s="277">
        <f>IF(O$66=0,0,O$66/CHI!O$11*1000)</f>
        <v>16.343565290707996</v>
      </c>
      <c r="P234" s="277">
        <f>IF(P$66=0,0,P$66/CHI!P$11*1000)</f>
        <v>13.298713033942379</v>
      </c>
      <c r="Q234" s="277">
        <f>IF(Q$66=0,0,Q$66/CHI!Q$11*1000)</f>
        <v>13.843037195179701</v>
      </c>
      <c r="R234" s="277">
        <f>IF(R$66=0,0,R$66/CHI!R$11*1000)</f>
        <v>19.584809734801333</v>
      </c>
      <c r="S234" s="277">
        <f>IF(S$66=0,0,S$66/CHI!S$11*1000)</f>
        <v>13.886245955714681</v>
      </c>
      <c r="T234" s="277">
        <f>IF(T$66=0,0,T$66/CHI!T$11*1000)</f>
        <v>14.259042730457679</v>
      </c>
      <c r="U234" s="277">
        <f>IF(U$66=0,0,U$66/CHI!U$11*1000)</f>
        <v>13.288839586882963</v>
      </c>
      <c r="V234" s="277">
        <f>IF(V$66=0,0,V$66/CHI!V$11*1000)</f>
        <v>18.707626999814572</v>
      </c>
      <c r="W234" s="277">
        <f>IF(W$66=0,0,W$66/CHI!W$11*1000)</f>
        <v>16.546774383437025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527.97803390034596</v>
      </c>
      <c r="C235" s="278">
        <f>IF(C$72=0,0,C$72/CHI!C$11*1000)</f>
        <v>483.84827177967844</v>
      </c>
      <c r="D235" s="278">
        <f>IF(D$72=0,0,D$72/CHI!D$11*1000)</f>
        <v>471.27038747699618</v>
      </c>
      <c r="E235" s="278">
        <f>IF(E$72=0,0,E$72/CHI!E$11*1000)</f>
        <v>553.28869972359098</v>
      </c>
      <c r="F235" s="278">
        <f>IF(F$72=0,0,F$72/CHI!F$11*1000)</f>
        <v>625.78122997688308</v>
      </c>
      <c r="G235" s="278">
        <f>IF(G$72=0,0,G$72/CHI!G$11*1000)</f>
        <v>625.23595069896908</v>
      </c>
      <c r="H235" s="278">
        <f>IF(H$72=0,0,H$72/CHI!H$11*1000)</f>
        <v>573.42232370077113</v>
      </c>
      <c r="I235" s="278">
        <f>IF(I$72=0,0,I$72/CHI!I$11*1000)</f>
        <v>482.57351434804468</v>
      </c>
      <c r="J235" s="278">
        <f>IF(J$72=0,0,J$72/CHI!J$11*1000)</f>
        <v>445.44141501942437</v>
      </c>
      <c r="K235" s="278">
        <f>IF(K$72=0,0,K$72/CHI!K$11*1000)</f>
        <v>365.0497787307109</v>
      </c>
      <c r="L235" s="278">
        <f>IF(L$72=0,0,L$72/CHI!L$11*1000)</f>
        <v>333.4495108742305</v>
      </c>
      <c r="M235" s="278">
        <f>IF(M$72=0,0,M$72/CHI!M$11*1000)</f>
        <v>319.54245838757566</v>
      </c>
      <c r="N235" s="278">
        <f>IF(N$72=0,0,N$72/CHI!N$11*1000)</f>
        <v>288.72933346901686</v>
      </c>
      <c r="O235" s="278">
        <f>IF(O$72=0,0,O$72/CHI!O$11*1000)</f>
        <v>296.40031127003067</v>
      </c>
      <c r="P235" s="278">
        <f>IF(P$72=0,0,P$72/CHI!P$11*1000)</f>
        <v>230.28664327024478</v>
      </c>
      <c r="Q235" s="278">
        <f>IF(Q$72=0,0,Q$72/CHI!Q$11*1000)</f>
        <v>236.23149145689584</v>
      </c>
      <c r="R235" s="278">
        <f>IF(R$72=0,0,R$72/CHI!R$11*1000)</f>
        <v>331.22853866630106</v>
      </c>
      <c r="S235" s="278">
        <f>IF(S$72=0,0,S$72/CHI!S$11*1000)</f>
        <v>238.16554505347625</v>
      </c>
      <c r="T235" s="278">
        <f>IF(T$72=0,0,T$72/CHI!T$11*1000)</f>
        <v>247.37759434689167</v>
      </c>
      <c r="U235" s="278">
        <f>IF(U$72=0,0,U$72/CHI!U$11*1000)</f>
        <v>225.86392491137144</v>
      </c>
      <c r="V235" s="278">
        <f>IF(V$72=0,0,V$72/CHI!V$11*1000)</f>
        <v>317.71791464474342</v>
      </c>
      <c r="W235" s="278">
        <f>IF(W$72=0,0,W$72/CHI!W$11*1000)</f>
        <v>284.67747696724223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261.23106746456949</v>
      </c>
      <c r="C236" s="278">
        <f>IF(C$85=0,0,C$85/CHI!C$11*1000)</f>
        <v>233.20256282676297</v>
      </c>
      <c r="D236" s="278">
        <f>IF(D$85=0,0,D$85/CHI!D$11*1000)</f>
        <v>228.89609599519156</v>
      </c>
      <c r="E236" s="278">
        <f>IF(E$85=0,0,E$85/CHI!E$11*1000)</f>
        <v>275.29087061292267</v>
      </c>
      <c r="F236" s="278">
        <f>IF(F$85=0,0,F$85/CHI!F$11*1000)</f>
        <v>315.88697180189257</v>
      </c>
      <c r="G236" s="278">
        <f>IF(G$85=0,0,G$85/CHI!G$11*1000)</f>
        <v>314.74848154278737</v>
      </c>
      <c r="H236" s="278">
        <f>IF(H$85=0,0,H$85/CHI!H$11*1000)</f>
        <v>288.53360229048548</v>
      </c>
      <c r="I236" s="278">
        <f>IF(I$85=0,0,I$85/CHI!I$11*1000)</f>
        <v>236.45056826114234</v>
      </c>
      <c r="J236" s="278">
        <f>IF(J$85=0,0,J$85/CHI!J$11*1000)</f>
        <v>217.28936295540188</v>
      </c>
      <c r="K236" s="278">
        <f>IF(K$85=0,0,K$85/CHI!K$11*1000)</f>
        <v>181.98899492950343</v>
      </c>
      <c r="L236" s="278">
        <f>IF(L$85=0,0,L$85/CHI!L$11*1000)</f>
        <v>141.27427373176016</v>
      </c>
      <c r="M236" s="278">
        <f>IF(M$85=0,0,M$85/CHI!M$11*1000)</f>
        <v>132.947781046719</v>
      </c>
      <c r="N236" s="278">
        <f>IF(N$85=0,0,N$85/CHI!N$11*1000)</f>
        <v>121.65578451113085</v>
      </c>
      <c r="O236" s="278">
        <f>IF(O$85=0,0,O$85/CHI!O$11*1000)</f>
        <v>126.68941764226868</v>
      </c>
      <c r="P236" s="278">
        <f>IF(P$85=0,0,P$85/CHI!P$11*1000)</f>
        <v>97.010224807341018</v>
      </c>
      <c r="Q236" s="278">
        <f>IF(Q$85=0,0,Q$85/CHI!Q$11*1000)</f>
        <v>100.97338092392788</v>
      </c>
      <c r="R236" s="278">
        <f>IF(R$85=0,0,R$85/CHI!R$11*1000)</f>
        <v>145.70702168959275</v>
      </c>
      <c r="S236" s="278">
        <f>IF(S$85=0,0,S$85/CHI!S$11*1000)</f>
        <v>108.75902125006398</v>
      </c>
      <c r="T236" s="278">
        <f>IF(T$85=0,0,T$85/CHI!T$11*1000)</f>
        <v>111.09010725795122</v>
      </c>
      <c r="U236" s="278">
        <f>IF(U$85=0,0,U$85/CHI!U$11*1000)</f>
        <v>100.46124219142264</v>
      </c>
      <c r="V236" s="278">
        <f>IF(V$85=0,0,V$85/CHI!V$11*1000)</f>
        <v>140.63264097372544</v>
      </c>
      <c r="W236" s="278">
        <f>IF(W$85=0,0,W$85/CHI!W$11*1000)</f>
        <v>123.6687375088526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38.299596633673552</v>
      </c>
      <c r="C237" s="278">
        <f>IF(C$93=0,0,C$93/CHI!C$11*1000)</f>
        <v>37.486216815811837</v>
      </c>
      <c r="D237" s="278">
        <f>IF(D$93=0,0,D$93/CHI!D$11*1000)</f>
        <v>36.492796305655958</v>
      </c>
      <c r="E237" s="278">
        <f>IF(E$93=0,0,E$93/CHI!E$11*1000)</f>
        <v>42.060987260600442</v>
      </c>
      <c r="F237" s="278">
        <f>IF(F$93=0,0,F$93/CHI!F$11*1000)</f>
        <v>46.10804606588885</v>
      </c>
      <c r="G237" s="278">
        <f>IF(G$93=0,0,G$93/CHI!G$11*1000)</f>
        <v>47.84593894416561</v>
      </c>
      <c r="H237" s="278">
        <f>IF(H$93=0,0,H$93/CHI!H$11*1000)</f>
        <v>44.625291759670873</v>
      </c>
      <c r="I237" s="278">
        <f>IF(I$93=0,0,I$93/CHI!I$11*1000)</f>
        <v>39.302321224309644</v>
      </c>
      <c r="J237" s="278">
        <f>IF(J$93=0,0,J$93/CHI!J$11*1000)</f>
        <v>34.360015823156147</v>
      </c>
      <c r="K237" s="278">
        <f>IF(K$93=0,0,K$93/CHI!K$11*1000)</f>
        <v>26.526803996422327</v>
      </c>
      <c r="L237" s="278">
        <f>IF(L$93=0,0,L$93/CHI!L$11*1000)</f>
        <v>25.51904995676885</v>
      </c>
      <c r="M237" s="278">
        <f>IF(M$93=0,0,M$93/CHI!M$11*1000)</f>
        <v>24.643000250279904</v>
      </c>
      <c r="N237" s="278">
        <f>IF(N$93=0,0,N$93/CHI!N$11*1000)</f>
        <v>23.004005771963111</v>
      </c>
      <c r="O237" s="278">
        <f>IF(O$93=0,0,O$93/CHI!O$11*1000)</f>
        <v>23.684783385760845</v>
      </c>
      <c r="P237" s="278">
        <f>IF(P$93=0,0,P$93/CHI!P$11*1000)</f>
        <v>18.987202710173079</v>
      </c>
      <c r="Q237" s="278">
        <f>IF(Q$93=0,0,Q$93/CHI!Q$11*1000)</f>
        <v>19.624362837054814</v>
      </c>
      <c r="R237" s="278">
        <f>IF(R$93=0,0,R$93/CHI!R$11*1000)</f>
        <v>27.579550556848119</v>
      </c>
      <c r="S237" s="278">
        <f>IF(S$93=0,0,S$93/CHI!S$11*1000)</f>
        <v>19.597818402242439</v>
      </c>
      <c r="T237" s="278">
        <f>IF(T$93=0,0,T$93/CHI!T$11*1000)</f>
        <v>20.080291292523398</v>
      </c>
      <c r="U237" s="278">
        <f>IF(U$93=0,0,U$93/CHI!U$11*1000)</f>
        <v>18.510165524208809</v>
      </c>
      <c r="V237" s="278">
        <f>IF(V$93=0,0,V$93/CHI!V$11*1000)</f>
        <v>25.899410749344455</v>
      </c>
      <c r="W237" s="278">
        <f>IF(W$93=0,0,W$93/CHI!W$11*1000)</f>
        <v>22.874271952786955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12.228857149745917</v>
      </c>
      <c r="C238" s="279">
        <f>IF(C$107=0,0,C$107/CHI!C$11*1000)</f>
        <v>16.10023435498838</v>
      </c>
      <c r="D238" s="279">
        <f>IF(D$107=0,0,D$107/CHI!D$11*1000)</f>
        <v>14.585084270023744</v>
      </c>
      <c r="E238" s="279">
        <f>IF(E$107=0,0,E$107/CHI!E$11*1000)</f>
        <v>15.894381600104971</v>
      </c>
      <c r="F238" s="279">
        <f>IF(F$107=0,0,F$107/CHI!F$11*1000)</f>
        <v>14.281028039909591</v>
      </c>
      <c r="G238" s="279">
        <f>IF(G$107=0,0,G$107/CHI!G$11*1000)</f>
        <v>14.995979823375009</v>
      </c>
      <c r="H238" s="279">
        <f>IF(H$107=0,0,H$107/CHI!H$11*1000)</f>
        <v>15.055081906598234</v>
      </c>
      <c r="I238" s="279">
        <f>IF(I$107=0,0,I$107/CHI!I$11*1000)</f>
        <v>16.850141325797047</v>
      </c>
      <c r="J238" s="279">
        <f>IF(J$107=0,0,J$107/CHI!J$11*1000)</f>
        <v>15.260591531116509</v>
      </c>
      <c r="K238" s="279">
        <f>IF(K$107=0,0,K$107/CHI!K$11*1000)</f>
        <v>9.6592741939155111</v>
      </c>
      <c r="L238" s="279">
        <f>IF(L$107=0,0,L$107/CHI!L$11*1000)</f>
        <v>13.6008306718744</v>
      </c>
      <c r="M238" s="279">
        <f>IF(M$107=0,0,M$107/CHI!M$11*1000)</f>
        <v>13.597691080076409</v>
      </c>
      <c r="N238" s="279">
        <f>IF(N$107=0,0,N$107/CHI!N$11*1000)</f>
        <v>12.721267168885309</v>
      </c>
      <c r="O238" s="279">
        <f>IF(O$107=0,0,O$107/CHI!O$11*1000)</f>
        <v>12.607548591307514</v>
      </c>
      <c r="P238" s="279">
        <f>IF(P$107=0,0,P$107/CHI!P$11*1000)</f>
        <v>11.464617079049498</v>
      </c>
      <c r="Q238" s="279">
        <f>IF(Q$107=0,0,Q$107/CHI!Q$11*1000)</f>
        <v>11.673967199347608</v>
      </c>
      <c r="R238" s="279">
        <f>IF(R$107=0,0,R$107/CHI!R$11*1000)</f>
        <v>16.048832698635007</v>
      </c>
      <c r="S238" s="279">
        <f>IF(S$107=0,0,S$107/CHI!S$11*1000)</f>
        <v>10.031434907958781</v>
      </c>
      <c r="T238" s="279">
        <f>IF(T$107=0,0,T$107/CHI!T$11*1000)</f>
        <v>10.168771796197971</v>
      </c>
      <c r="U238" s="279">
        <f>IF(U$107=0,0,U$107/CHI!U$11*1000)</f>
        <v>9.2769799120998968</v>
      </c>
      <c r="V238" s="279">
        <f>IF(V$107=0,0,V$107/CHI!V$11*1000)</f>
        <v>11.372843770854093</v>
      </c>
      <c r="W238" s="279">
        <f>IF(W$107=0,0,W$107/CHI!W$11*1000)</f>
        <v>10.545122111761529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213.39877944459496</v>
      </c>
      <c r="C240" s="322">
        <f t="shared" si="58"/>
        <v>217.06013680508408</v>
      </c>
      <c r="D240" s="322">
        <f t="shared" si="58"/>
        <v>212.94084112818103</v>
      </c>
      <c r="E240" s="322">
        <f t="shared" si="58"/>
        <v>219.06921642100713</v>
      </c>
      <c r="F240" s="322">
        <f t="shared" si="58"/>
        <v>214.16200359101848</v>
      </c>
      <c r="G240" s="322">
        <f t="shared" si="58"/>
        <v>216.16593211531392</v>
      </c>
      <c r="H240" s="322">
        <f t="shared" si="58"/>
        <v>198.21502568100422</v>
      </c>
      <c r="I240" s="322">
        <f t="shared" si="58"/>
        <v>206.64931186253531</v>
      </c>
      <c r="J240" s="322">
        <f t="shared" si="58"/>
        <v>207.01737857292659</v>
      </c>
      <c r="K240" s="322">
        <f t="shared" si="58"/>
        <v>115.27651076351</v>
      </c>
      <c r="L240" s="322">
        <f t="shared" si="58"/>
        <v>158.81414323330537</v>
      </c>
      <c r="M240" s="322">
        <f t="shared" si="58"/>
        <v>166.98945967019884</v>
      </c>
      <c r="N240" s="322">
        <f t="shared" si="58"/>
        <v>169.37006160009065</v>
      </c>
      <c r="O240" s="322">
        <f t="shared" si="58"/>
        <v>152.11640806509882</v>
      </c>
      <c r="P240" s="322">
        <f t="shared" si="58"/>
        <v>174.94838261009471</v>
      </c>
      <c r="Q240" s="322">
        <f t="shared" si="58"/>
        <v>160.82238468390324</v>
      </c>
      <c r="R240" s="322">
        <f t="shared" si="58"/>
        <v>235.51985439990162</v>
      </c>
      <c r="S240" s="322">
        <f t="shared" si="58"/>
        <v>183.67659962263716</v>
      </c>
      <c r="T240" s="322">
        <f t="shared" si="58"/>
        <v>203.40323552326976</v>
      </c>
      <c r="U240" s="322">
        <f t="shared" si="58"/>
        <v>169.24401187885374</v>
      </c>
      <c r="V240" s="322">
        <f t="shared" si="58"/>
        <v>132.39748377952748</v>
      </c>
      <c r="W240" s="322">
        <f t="shared" si="58"/>
        <v>107.18014046302241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0.48595699342057963</v>
      </c>
      <c r="C241" s="275">
        <f>IF(C$111=0,0,C$111/CHI!C$12*1000)</f>
        <v>0.66974045665987902</v>
      </c>
      <c r="D241" s="275">
        <f>IF(D$111=0,0,D$111/CHI!D$12*1000)</f>
        <v>0.6172165013444042</v>
      </c>
      <c r="E241" s="275">
        <f>IF(E$111=0,0,E$111/CHI!E$12*1000)</f>
        <v>0.59483107292973147</v>
      </c>
      <c r="F241" s="275">
        <f>IF(F$111=0,0,F$111/CHI!F$12*1000)</f>
        <v>0.47749823674076153</v>
      </c>
      <c r="G241" s="275">
        <f>IF(G$111=0,0,G$111/CHI!G$12*1000)</f>
        <v>0.50003764879101187</v>
      </c>
      <c r="H241" s="275">
        <f>IF(H$111=0,0,H$111/CHI!H$12*1000)</f>
        <v>0.49443552541006691</v>
      </c>
      <c r="I241" s="275">
        <f>IF(I$111=0,0,I$111/CHI!I$12*1000)</f>
        <v>0.65469929533451254</v>
      </c>
      <c r="J241" s="275">
        <f>IF(J$111=0,0,J$111/CHI!J$12*1000)</f>
        <v>0.65315092372586847</v>
      </c>
      <c r="K241" s="275">
        <f>IF(K$111=0,0,K$111/CHI!K$12*1000)</f>
        <v>0.29405529744742587</v>
      </c>
      <c r="L241" s="275">
        <f>IF(L$111=0,0,L$111/CHI!L$12*1000)</f>
        <v>0.59591332955496168</v>
      </c>
      <c r="M241" s="275">
        <f>IF(M$111=0,0,M$111/CHI!M$12*1000)</f>
        <v>0.64925785755503485</v>
      </c>
      <c r="N241" s="275">
        <f>IF(N$111=0,0,N$111/CHI!N$12*1000)</f>
        <v>0.67084642175655607</v>
      </c>
      <c r="O241" s="275">
        <f>IF(O$111=0,0,O$111/CHI!O$12*1000)</f>
        <v>0.58388168689254505</v>
      </c>
      <c r="P241" s="275">
        <f>IF(P$111=0,0,P$111/CHI!P$12*1000)</f>
        <v>0.75659064374029816</v>
      </c>
      <c r="Q241" s="275">
        <f>IF(Q$111=0,0,Q$111/CHI!Q$12*1000)</f>
        <v>0.7703246960479474</v>
      </c>
      <c r="R241" s="275">
        <f>IF(R$111=0,0,R$111/CHI!R$12*1000)</f>
        <v>1.0465053969879896</v>
      </c>
      <c r="S241" s="275">
        <f>IF(S$111=0,0,S$111/CHI!S$12*1000)</f>
        <v>0.71083770815168368</v>
      </c>
      <c r="T241" s="275">
        <f>IF(T$111=0,0,T$111/CHI!T$12*1000)</f>
        <v>0.80733182961751726</v>
      </c>
      <c r="U241" s="275">
        <f>IF(U$111=0,0,U$111/CHI!U$12*1000)</f>
        <v>0.69484196979975899</v>
      </c>
      <c r="V241" s="275">
        <f>IF(V$111=0,0,V$111/CHI!V$12*1000)</f>
        <v>0.51912499180864358</v>
      </c>
      <c r="W241" s="275">
        <f>IF(W$111=0,0,W$111/CHI!W$12*1000)</f>
        <v>0.43438846285478516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3.8779970780403152</v>
      </c>
      <c r="C242" s="276">
        <f>IF(C$112=0,0,C$112/CHI!C$12*1000)</f>
        <v>5.3446119083310766</v>
      </c>
      <c r="D242" s="276">
        <f>IF(D$112=0,0,D$112/CHI!D$12*1000)</f>
        <v>4.9254642306594301</v>
      </c>
      <c r="E242" s="276">
        <f>IF(E$112=0,0,E$112/CHI!E$12*1000)</f>
        <v>4.7468257355701144</v>
      </c>
      <c r="F242" s="276">
        <f>IF(F$112=0,0,F$112/CHI!F$12*1000)</f>
        <v>3.8104951506428026</v>
      </c>
      <c r="G242" s="276">
        <f>IF(G$112=0,0,G$112/CHI!G$12*1000)</f>
        <v>3.9903624542417648</v>
      </c>
      <c r="H242" s="276">
        <f>IF(H$112=0,0,H$112/CHI!H$12*1000)</f>
        <v>3.9456568148616049</v>
      </c>
      <c r="I242" s="276">
        <f>IF(I$112=0,0,I$112/CHI!I$12*1000)</f>
        <v>5.2245815754830405</v>
      </c>
      <c r="J242" s="276">
        <f>IF(J$112=0,0,J$112/CHI!J$12*1000)</f>
        <v>5.2122253780101406</v>
      </c>
      <c r="K242" s="276">
        <f>IF(K$112=0,0,K$112/CHI!K$12*1000)</f>
        <v>2.3465977436741223</v>
      </c>
      <c r="L242" s="276">
        <f>IF(L$112=0,0,L$112/CHI!L$12*1000)</f>
        <v>4.7554622776657194</v>
      </c>
      <c r="M242" s="276">
        <f>IF(M$112=0,0,M$112/CHI!M$12*1000)</f>
        <v>5.1811582271315322</v>
      </c>
      <c r="N242" s="276">
        <f>IF(N$112=0,0,N$112/CHI!N$12*1000)</f>
        <v>5.3534376469692608</v>
      </c>
      <c r="O242" s="276">
        <f>IF(O$112=0,0,O$112/CHI!O$12*1000)</f>
        <v>4.6594482770018919</v>
      </c>
      <c r="P242" s="276">
        <f>IF(P$112=0,0,P$112/CHI!P$12*1000)</f>
        <v>6.0376871727786598</v>
      </c>
      <c r="Q242" s="276">
        <f>IF(Q$112=0,0,Q$112/CHI!Q$12*1000)</f>
        <v>6.1472866135518478</v>
      </c>
      <c r="R242" s="276">
        <f>IF(R$112=0,0,R$112/CHI!R$12*1000)</f>
        <v>8.351242860210224</v>
      </c>
      <c r="S242" s="276">
        <f>IF(S$112=0,0,S$112/CHI!S$12*1000)</f>
        <v>5.6725730722992882</v>
      </c>
      <c r="T242" s="276">
        <f>IF(T$112=0,0,T$112/CHI!T$12*1000)</f>
        <v>6.4426081292260475</v>
      </c>
      <c r="U242" s="276">
        <f>IF(U$112=0,0,U$112/CHI!U$12*1000)</f>
        <v>5.5449250963884369</v>
      </c>
      <c r="V242" s="276">
        <f>IF(V$112=0,0,V$112/CHI!V$12*1000)</f>
        <v>4.1426818188194989</v>
      </c>
      <c r="W242" s="276">
        <f>IF(W$112=0,0,W$112/CHI!W$12*1000)</f>
        <v>3.4664738083671378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4.7547793246673971</v>
      </c>
      <c r="C243" s="276">
        <f>IF(C$113=0,0,C$113/CHI!C$12*1000)</f>
        <v>6.5529833284313712</v>
      </c>
      <c r="D243" s="276">
        <f>IF(D$113=0,0,D$113/CHI!D$12*1000)</f>
        <v>6.0390699159997707</v>
      </c>
      <c r="E243" s="276">
        <f>IF(E$113=0,0,E$113/CHI!E$12*1000)</f>
        <v>5.820042772361588</v>
      </c>
      <c r="F243" s="276">
        <f>IF(F$113=0,0,F$113/CHI!F$12*1000)</f>
        <v>4.6720157840287637</v>
      </c>
      <c r="G243" s="276">
        <f>IF(G$113=0,0,G$113/CHI!G$12*1000)</f>
        <v>4.8925495593580113</v>
      </c>
      <c r="H243" s="276">
        <f>IF(H$113=0,0,H$113/CHI!H$12*1000)</f>
        <v>4.8377363541020033</v>
      </c>
      <c r="I243" s="276">
        <f>IF(I$113=0,0,I$113/CHI!I$12*1000)</f>
        <v>6.4058151554096483</v>
      </c>
      <c r="J243" s="276">
        <f>IF(J$113=0,0,J$113/CHI!J$12*1000)</f>
        <v>6.3906653264919449</v>
      </c>
      <c r="K243" s="276">
        <f>IF(K$113=0,0,K$113/CHI!K$12*1000)</f>
        <v>2.8771435899511233</v>
      </c>
      <c r="L243" s="276">
        <f>IF(L$113=0,0,L$113/CHI!L$12*1000)</f>
        <v>5.8306319633708714</v>
      </c>
      <c r="M243" s="276">
        <f>IF(M$113=0,0,M$113/CHI!M$12*1000)</f>
        <v>6.3525741563076252</v>
      </c>
      <c r="N243" s="276">
        <f>IF(N$113=0,0,N$113/CHI!N$12*1000)</f>
        <v>6.5638044917167679</v>
      </c>
      <c r="O243" s="276">
        <f>IF(O$113=0,0,O$113/CHI!O$12*1000)</f>
        <v>5.7129100115364766</v>
      </c>
      <c r="P243" s="276">
        <f>IF(P$113=0,0,P$113/CHI!P$12*1000)</f>
        <v>7.4027570315871909</v>
      </c>
      <c r="Q243" s="276">
        <f>IF(Q$113=0,0,Q$113/CHI!Q$12*1000)</f>
        <v>7.5371359763095516</v>
      </c>
      <c r="R243" s="276">
        <f>IF(R$113=0,0,R$113/CHI!R$12*1000)</f>
        <v>10.239388036638172</v>
      </c>
      <c r="S243" s="276">
        <f>IF(S$113=0,0,S$113/CHI!S$12*1000)</f>
        <v>6.9550937298445481</v>
      </c>
      <c r="T243" s="276">
        <f>IF(T$113=0,0,T$113/CHI!T$12*1000)</f>
        <v>7.8992271817951156</v>
      </c>
      <c r="U243" s="276">
        <f>IF(U$113=0,0,U$113/CHI!U$12*1000)</f>
        <v>6.7985856292754612</v>
      </c>
      <c r="V243" s="276">
        <f>IF(V$113=0,0,V$113/CHI!V$12*1000)</f>
        <v>5.0793070403117264</v>
      </c>
      <c r="W243" s="276">
        <f>IF(W$113=0,0,W$113/CHI!W$12*1000)</f>
        <v>4.250214134213377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8.8045659600777135</v>
      </c>
      <c r="C244" s="276">
        <f>IF(C$114=0,0,C$114/CHI!C$12*1000)</f>
        <v>12.134353670451263</v>
      </c>
      <c r="D244" s="276">
        <f>IF(D$114=0,0,D$114/CHI!D$12*1000)</f>
        <v>11.182724955728695</v>
      </c>
      <c r="E244" s="276">
        <f>IF(E$114=0,0,E$114/CHI!E$12*1000)</f>
        <v>10.77714589484459</v>
      </c>
      <c r="F244" s="276">
        <f>IF(F$114=0,0,F$114/CHI!F$12*1000)</f>
        <v>8.6513102561038195</v>
      </c>
      <c r="G244" s="276">
        <f>IF(G$114=0,0,G$114/CHI!G$12*1000)</f>
        <v>9.059679191595297</v>
      </c>
      <c r="H244" s="276">
        <f>IF(H$114=0,0,H$114/CHI!H$12*1000)</f>
        <v>8.9581799529963462</v>
      </c>
      <c r="I244" s="276">
        <f>IF(I$114=0,0,I$114/CHI!I$12*1000)</f>
        <v>11.861837997668792</v>
      </c>
      <c r="J244" s="276">
        <f>IF(J$114=0,0,J$114/CHI!J$12*1000)</f>
        <v>11.83378460993368</v>
      </c>
      <c r="K244" s="276">
        <f>IF(K$114=0,0,K$114/CHI!K$12*1000)</f>
        <v>5.3276921565884621</v>
      </c>
      <c r="L244" s="276">
        <f>IF(L$114=0,0,L$114/CHI!L$12*1000)</f>
        <v>10.796754214040691</v>
      </c>
      <c r="M244" s="276">
        <f>IF(M$114=0,0,M$114/CHI!M$12*1000)</f>
        <v>11.763250059855938</v>
      </c>
      <c r="N244" s="276">
        <f>IF(N$114=0,0,N$114/CHI!N$12*1000)</f>
        <v>12.15439153959416</v>
      </c>
      <c r="O244" s="276">
        <f>IF(O$114=0,0,O$114/CHI!O$12*1000)</f>
        <v>10.578764982763902</v>
      </c>
      <c r="P244" s="276">
        <f>IF(P$114=0,0,P$114/CHI!P$12*1000)</f>
        <v>13.707904851209433</v>
      </c>
      <c r="Q244" s="276">
        <f>IF(Q$114=0,0,Q$114/CHI!Q$12*1000)</f>
        <v>13.956738330465898</v>
      </c>
      <c r="R244" s="276">
        <f>IF(R$114=0,0,R$114/CHI!R$12*1000)</f>
        <v>18.960578652242241</v>
      </c>
      <c r="S244" s="276">
        <f>IF(S$114=0,0,S$114/CHI!S$12*1000)</f>
        <v>12.87895343223375</v>
      </c>
      <c r="T244" s="276">
        <f>IF(T$114=0,0,T$114/CHI!T$12*1000)</f>
        <v>14.627233359693083</v>
      </c>
      <c r="U244" s="276">
        <f>IF(U$114=0,0,U$114/CHI!U$12*1000)</f>
        <v>12.589142738475973</v>
      </c>
      <c r="V244" s="276">
        <f>IF(V$114=0,0,V$114/CHI!V$12*1000)</f>
        <v>9.4055035605758661</v>
      </c>
      <c r="W244" s="276">
        <f>IF(W$114=0,0,W$114/CHI!W$12*1000)</f>
        <v>7.8702476253730103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9.3509677960993773</v>
      </c>
      <c r="C245" s="277">
        <f>IF(C$115=0,0,C$115/CHI!C$12*1000)</f>
        <v>9.8480613893718374</v>
      </c>
      <c r="D245" s="277">
        <f>IF(D$115=0,0,D$115/CHI!D$12*1000)</f>
        <v>9.7570037291299059</v>
      </c>
      <c r="E245" s="277">
        <f>IF(E$115=0,0,E$115/CHI!E$12*1000)</f>
        <v>9.8781037652206187</v>
      </c>
      <c r="F245" s="277">
        <f>IF(F$115=0,0,F$115/CHI!F$12*1000)</f>
        <v>9.5559216873063519</v>
      </c>
      <c r="G245" s="277">
        <f>IF(G$115=0,0,G$115/CHI!G$12*1000)</f>
        <v>10.050208529194892</v>
      </c>
      <c r="H245" s="277">
        <f>IF(H$115=0,0,H$115/CHI!H$12*1000)</f>
        <v>9.3043418956207393</v>
      </c>
      <c r="I245" s="277">
        <f>IF(I$115=0,0,I$115/CHI!I$12*1000)</f>
        <v>9.8334338020828156</v>
      </c>
      <c r="J245" s="277">
        <f>IF(J$115=0,0,J$115/CHI!J$12*1000)</f>
        <v>9.2852208084237713</v>
      </c>
      <c r="K245" s="277">
        <f>IF(K$115=0,0,K$115/CHI!K$12*1000)</f>
        <v>4.9861112835744761</v>
      </c>
      <c r="L245" s="277">
        <f>IF(L$115=0,0,L$115/CHI!L$12*1000)</f>
        <v>7.0756830500850807</v>
      </c>
      <c r="M245" s="277">
        <f>IF(M$115=0,0,M$115/CHI!M$12*1000)</f>
        <v>7.502338634699953</v>
      </c>
      <c r="N245" s="277">
        <f>IF(N$115=0,0,N$115/CHI!N$12*1000)</f>
        <v>7.8562739343988053</v>
      </c>
      <c r="O245" s="277">
        <f>IF(O$115=0,0,O$115/CHI!O$12*1000)</f>
        <v>7.1471033253098133</v>
      </c>
      <c r="P245" s="277">
        <f>IF(P$115=0,0,P$115/CHI!P$12*1000)</f>
        <v>8.2870523490234191</v>
      </c>
      <c r="Q245" s="277">
        <f>IF(Q$115=0,0,Q$115/CHI!Q$12*1000)</f>
        <v>7.4351450831743691</v>
      </c>
      <c r="R245" s="277">
        <f>IF(R$115=0,0,R$115/CHI!R$12*1000)</f>
        <v>11.172426882838216</v>
      </c>
      <c r="S245" s="277">
        <f>IF(S$115=0,0,S$115/CHI!S$12*1000)</f>
        <v>8.8814511377676553</v>
      </c>
      <c r="T245" s="277">
        <f>IF(T$115=0,0,T$115/CHI!T$12*1000)</f>
        <v>9.7281796371161651</v>
      </c>
      <c r="U245" s="277">
        <f>IF(U$115=0,0,U$115/CHI!U$12*1000)</f>
        <v>8.181628199172561</v>
      </c>
      <c r="V245" s="277">
        <f>IF(V$115=0,0,V$115/CHI!V$12*1000)</f>
        <v>6.5005641614209351</v>
      </c>
      <c r="W245" s="277">
        <f>IF(W$115=0,0,W$115/CHI!W$12*1000)</f>
        <v>5.1888306561351003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95.009299286445355</v>
      </c>
      <c r="C246" s="278">
        <f>IF(C$121=0,0,C$121/CHI!C$12*1000)</f>
        <v>91.148670143824873</v>
      </c>
      <c r="D246" s="278">
        <f>IF(D$121=0,0,D$121/CHI!D$12*1000)</f>
        <v>90.314812383722511</v>
      </c>
      <c r="E246" s="278">
        <f>IF(E$121=0,0,E$121/CHI!E$12*1000)</f>
        <v>93.768247026916157</v>
      </c>
      <c r="F246" s="278">
        <f>IF(F$121=0,0,F$121/CHI!F$12*1000)</f>
        <v>94.748461966282832</v>
      </c>
      <c r="G246" s="278">
        <f>IF(G$121=0,0,G$121/CHI!G$12*1000)</f>
        <v>94.408786290863318</v>
      </c>
      <c r="H246" s="278">
        <f>IF(H$121=0,0,H$121/CHI!H$12*1000)</f>
        <v>85.280189510695578</v>
      </c>
      <c r="I246" s="278">
        <f>IF(I$121=0,0,I$121/CHI!I$12*1000)</f>
        <v>84.912815753752596</v>
      </c>
      <c r="J246" s="278">
        <f>IF(J$121=0,0,J$121/CHI!J$12*1000)</f>
        <v>86.338072909416738</v>
      </c>
      <c r="K246" s="278">
        <f>IF(K$121=0,0,K$121/CHI!K$12*1000)</f>
        <v>50.325047955749092</v>
      </c>
      <c r="L246" s="278">
        <f>IF(L$121=0,0,L$121/CHI!L$12*1000)</f>
        <v>66.166130108743516</v>
      </c>
      <c r="M246" s="278">
        <f>IF(M$121=0,0,M$121/CHI!M$12*1000)</f>
        <v>69.099288528183749</v>
      </c>
      <c r="N246" s="278">
        <f>IF(N$121=0,0,N$121/CHI!N$12*1000)</f>
        <v>68.957394957929495</v>
      </c>
      <c r="O246" s="278">
        <f>IF(O$121=0,0,O$121/CHI!O$12*1000)</f>
        <v>62.167838472137156</v>
      </c>
      <c r="P246" s="278">
        <f>IF(P$121=0,0,P$121/CHI!P$12*1000)</f>
        <v>68.830908504670006</v>
      </c>
      <c r="Q246" s="278">
        <f>IF(Q$121=0,0,Q$121/CHI!Q$12*1000)</f>
        <v>60.858200266188099</v>
      </c>
      <c r="R246" s="278">
        <f>IF(R$121=0,0,R$121/CHI!R$12*1000)</f>
        <v>90.630931649418017</v>
      </c>
      <c r="S246" s="278">
        <f>IF(S$121=0,0,S$121/CHI!S$12*1000)</f>
        <v>73.060172284957005</v>
      </c>
      <c r="T246" s="278">
        <f>IF(T$121=0,0,T$121/CHI!T$12*1000)</f>
        <v>80.947119305472341</v>
      </c>
      <c r="U246" s="278">
        <f>IF(U$121=0,0,U$121/CHI!U$12*1000)</f>
        <v>66.695922482141043</v>
      </c>
      <c r="V246" s="278">
        <f>IF(V$121=0,0,V$121/CHI!V$12*1000)</f>
        <v>52.949139339640034</v>
      </c>
      <c r="W246" s="278">
        <f>IF(W$121=0,0,W$121/CHI!W$12*1000)</f>
        <v>42.815165764066812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52.771935149420543</v>
      </c>
      <c r="C247" s="278">
        <f>IF(C$134=0,0,C$134/CHI!C$12*1000)</f>
        <v>49.314414992539241</v>
      </c>
      <c r="D247" s="278">
        <f>IF(D$134=0,0,D$134/CHI!D$12*1000)</f>
        <v>49.241718559592933</v>
      </c>
      <c r="E247" s="278">
        <f>IF(E$134=0,0,E$134/CHI!E$12*1000)</f>
        <v>52.373072319465187</v>
      </c>
      <c r="F247" s="278">
        <f>IF(F$134=0,0,F$134/CHI!F$12*1000)</f>
        <v>53.692082064448307</v>
      </c>
      <c r="G247" s="278">
        <f>IF(G$134=0,0,G$134/CHI!G$12*1000)</f>
        <v>53.352863206450976</v>
      </c>
      <c r="H247" s="278">
        <f>IF(H$134=0,0,H$134/CHI!H$12*1000)</f>
        <v>48.171389435393415</v>
      </c>
      <c r="I247" s="278">
        <f>IF(I$134=0,0,I$134/CHI!I$12*1000)</f>
        <v>46.703015007373594</v>
      </c>
      <c r="J247" s="278">
        <f>IF(J$134=0,0,J$134/CHI!J$12*1000)</f>
        <v>47.27666951992429</v>
      </c>
      <c r="K247" s="278">
        <f>IF(K$134=0,0,K$134/CHI!K$12*1000)</f>
        <v>28.164099517449181</v>
      </c>
      <c r="L247" s="278">
        <f>IF(L$134=0,0,L$134/CHI!L$12*1000)</f>
        <v>31.466394264236065</v>
      </c>
      <c r="M247" s="278">
        <f>IF(M$134=0,0,M$134/CHI!M$12*1000)</f>
        <v>32.2700298767367</v>
      </c>
      <c r="N247" s="278">
        <f>IF(N$134=0,0,N$134/CHI!N$12*1000)</f>
        <v>32.613073409992772</v>
      </c>
      <c r="O247" s="278">
        <f>IF(O$134=0,0,O$134/CHI!O$12*1000)</f>
        <v>29.826395587944642</v>
      </c>
      <c r="P247" s="278">
        <f>IF(P$134=0,0,P$134/CHI!P$12*1000)</f>
        <v>32.545065803471758</v>
      </c>
      <c r="Q247" s="278">
        <f>IF(Q$134=0,0,Q$134/CHI!Q$12*1000)</f>
        <v>29.197262546314533</v>
      </c>
      <c r="R247" s="278">
        <f>IF(R$134=0,0,R$134/CHI!R$12*1000)</f>
        <v>44.749256182389765</v>
      </c>
      <c r="S247" s="278">
        <f>IF(S$134=0,0,S$134/CHI!S$12*1000)</f>
        <v>37.449113678611248</v>
      </c>
      <c r="T247" s="278">
        <f>IF(T$134=0,0,T$134/CHI!T$12*1000)</f>
        <v>40.803157578546063</v>
      </c>
      <c r="U247" s="278">
        <f>IF(U$134=0,0,U$134/CHI!U$12*1000)</f>
        <v>33.29878597869201</v>
      </c>
      <c r="V247" s="278">
        <f>IF(V$134=0,0,V$134/CHI!V$12*1000)</f>
        <v>26.308473820188969</v>
      </c>
      <c r="W247" s="278">
        <f>IF(W$134=0,0,W$134/CHI!W$12*1000)</f>
        <v>20.878209663618158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30.114233510132646</v>
      </c>
      <c r="C248" s="278">
        <f>IF(C$142=0,0,C$142/CHI!C$12*1000)</f>
        <v>30.706124653011599</v>
      </c>
      <c r="D248" s="278">
        <f>IF(D$142=0,0,D$142/CHI!D$12*1000)</f>
        <v>30.411078887133694</v>
      </c>
      <c r="E248" s="278">
        <f>IF(E$142=0,0,E$142/CHI!E$12*1000)</f>
        <v>31.038263740326549</v>
      </c>
      <c r="F248" s="278">
        <f>IF(F$142=0,0,F$142/CHI!F$12*1000)</f>
        <v>30.468412049805522</v>
      </c>
      <c r="G248" s="278">
        <f>IF(G$142=0,0,G$142/CHI!G$12*1000)</f>
        <v>31.443963456744736</v>
      </c>
      <c r="H248" s="278">
        <f>IF(H$142=0,0,H$142/CHI!H$12*1000)</f>
        <v>28.85047902606799</v>
      </c>
      <c r="I248" s="278">
        <f>IF(I$142=0,0,I$142/CHI!I$12*1000)</f>
        <v>29.966639353384213</v>
      </c>
      <c r="J248" s="278">
        <f>IF(J$142=0,0,J$142/CHI!J$12*1000)</f>
        <v>28.967334817442104</v>
      </c>
      <c r="K248" s="278">
        <f>IF(K$142=0,0,K$142/CHI!K$12*1000)</f>
        <v>15.976322413164281</v>
      </c>
      <c r="L248" s="278">
        <f>IF(L$142=0,0,L$142/CHI!L$12*1000)</f>
        <v>22.036163335677617</v>
      </c>
      <c r="M248" s="278">
        <f>IF(M$142=0,0,M$142/CHI!M$12*1000)</f>
        <v>23.17723201997946</v>
      </c>
      <c r="N248" s="278">
        <f>IF(N$142=0,0,N$142/CHI!N$12*1000)</f>
        <v>23.840934866841504</v>
      </c>
      <c r="O248" s="278">
        <f>IF(O$142=0,0,O$142/CHI!O$12*1000)</f>
        <v>21.552795120454135</v>
      </c>
      <c r="P248" s="278">
        <f>IF(P$142=0,0,P$142/CHI!P$12*1000)</f>
        <v>24.568545977802565</v>
      </c>
      <c r="Q248" s="278">
        <f>IF(Q$142=0,0,Q$142/CHI!Q$12*1000)</f>
        <v>21.875852732551696</v>
      </c>
      <c r="R248" s="278">
        <f>IF(R$142=0,0,R$142/CHI!R$12*1000)</f>
        <v>32.648328343112581</v>
      </c>
      <c r="S248" s="278">
        <f>IF(S$142=0,0,S$142/CHI!S$12*1000)</f>
        <v>26.031300261737222</v>
      </c>
      <c r="T248" s="278">
        <f>IF(T$142=0,0,T$142/CHI!T$12*1000)</f>
        <v>28.47727279071627</v>
      </c>
      <c r="U248" s="278">
        <f>IF(U$142=0,0,U$142/CHI!U$12*1000)</f>
        <v>23.673942318298369</v>
      </c>
      <c r="V248" s="278">
        <f>IF(V$142=0,0,V$142/CHI!V$12*1000)</f>
        <v>18.7019881479189</v>
      </c>
      <c r="W248" s="278">
        <f>IF(W$142=0,0,W$142/CHI!W$12*1000)</f>
        <v>14.920811434609229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8.2290443462910314</v>
      </c>
      <c r="C249" s="279">
        <f>IF(C$156=0,0,C$156/CHI!C$12*1000)</f>
        <v>11.341176262462973</v>
      </c>
      <c r="D249" s="279">
        <f>IF(D$156=0,0,D$156/CHI!D$12*1000)</f>
        <v>10.451751964869674</v>
      </c>
      <c r="E249" s="279">
        <f>IF(E$156=0,0,E$156/CHI!E$12*1000)</f>
        <v>10.072684093372583</v>
      </c>
      <c r="F249" s="279">
        <f>IF(F$156=0,0,F$156/CHI!F$12*1000)</f>
        <v>8.0858063956593238</v>
      </c>
      <c r="G249" s="279">
        <f>IF(G$156=0,0,G$156/CHI!G$12*1000)</f>
        <v>8.4674817780739016</v>
      </c>
      <c r="H249" s="279">
        <f>IF(H$156=0,0,H$156/CHI!H$12*1000)</f>
        <v>8.3726171658564734</v>
      </c>
      <c r="I249" s="279">
        <f>IF(I$156=0,0,I$156/CHI!I$12*1000)</f>
        <v>11.086473922046121</v>
      </c>
      <c r="J249" s="279">
        <f>IF(J$156=0,0,J$156/CHI!J$12*1000)</f>
        <v>11.060254279558041</v>
      </c>
      <c r="K249" s="279">
        <f>IF(K$156=0,0,K$156/CHI!K$12*1000)</f>
        <v>4.9794408059118425</v>
      </c>
      <c r="L249" s="279">
        <f>IF(L$156=0,0,L$156/CHI!L$12*1000)</f>
        <v>10.091010689930844</v>
      </c>
      <c r="M249" s="279">
        <f>IF(M$156=0,0,M$156/CHI!M$12*1000)</f>
        <v>10.994330309748824</v>
      </c>
      <c r="N249" s="279">
        <f>IF(N$156=0,0,N$156/CHI!N$12*1000)</f>
        <v>11.359904330891297</v>
      </c>
      <c r="O249" s="279">
        <f>IF(O$156=0,0,O$156/CHI!O$12*1000)</f>
        <v>9.8872706010582814</v>
      </c>
      <c r="P249" s="279">
        <f>IF(P$156=0,0,P$156/CHI!P$12*1000)</f>
        <v>12.811870275811387</v>
      </c>
      <c r="Q249" s="279">
        <f>IF(Q$156=0,0,Q$156/CHI!Q$12*1000)</f>
        <v>13.044438439299284</v>
      </c>
      <c r="R249" s="279">
        <f>IF(R$156=0,0,R$156/CHI!R$12*1000)</f>
        <v>17.721196396064407</v>
      </c>
      <c r="S249" s="279">
        <f>IF(S$156=0,0,S$156/CHI!S$12*1000)</f>
        <v>12.037104317034752</v>
      </c>
      <c r="T249" s="279">
        <f>IF(T$156=0,0,T$156/CHI!T$12*1000)</f>
        <v>13.671105711087147</v>
      </c>
      <c r="U249" s="279">
        <f>IF(U$156=0,0,U$156/CHI!U$12*1000)</f>
        <v>11.766237466610123</v>
      </c>
      <c r="V249" s="279">
        <f>IF(V$156=0,0,V$156/CHI!V$12*1000)</f>
        <v>8.7907008988429283</v>
      </c>
      <c r="W249" s="279">
        <f>IF(W$156=0,0,W$156/CHI!W$12*1000)</f>
        <v>7.3557989137847946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CZ: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1834.3318114085116</v>
      </c>
      <c r="C5" s="225">
        <f t="shared" si="0"/>
        <v>1836.7783980263093</v>
      </c>
      <c r="D5" s="225">
        <f t="shared" si="0"/>
        <v>1755.1951391275061</v>
      </c>
      <c r="E5" s="225">
        <f t="shared" si="0"/>
        <v>1778.5440295064027</v>
      </c>
      <c r="F5" s="225">
        <f t="shared" si="0"/>
        <v>2391.4729516290386</v>
      </c>
      <c r="G5" s="225">
        <f t="shared" si="0"/>
        <v>2579.6074067686495</v>
      </c>
      <c r="H5" s="225">
        <f t="shared" si="0"/>
        <v>2374.6742743086234</v>
      </c>
      <c r="I5" s="225">
        <f t="shared" si="0"/>
        <v>2036.1988828852034</v>
      </c>
      <c r="J5" s="225">
        <f t="shared" si="0"/>
        <v>2286.0914683941683</v>
      </c>
      <c r="K5" s="225">
        <f t="shared" si="0"/>
        <v>2125.8731506490121</v>
      </c>
      <c r="L5" s="225">
        <f t="shared" si="0"/>
        <v>2481.6696192167997</v>
      </c>
      <c r="M5" s="225">
        <f t="shared" si="0"/>
        <v>2285.6410044015201</v>
      </c>
      <c r="N5" s="225">
        <f t="shared" si="0"/>
        <v>2409.4078650714728</v>
      </c>
      <c r="O5" s="225">
        <f t="shared" si="0"/>
        <v>2312.9170401058086</v>
      </c>
      <c r="P5" s="225">
        <f t="shared" si="0"/>
        <v>2431.9381288056861</v>
      </c>
      <c r="Q5" s="225">
        <f t="shared" si="0"/>
        <v>1884.2493096157848</v>
      </c>
      <c r="R5" s="225">
        <f t="shared" si="0"/>
        <v>1325.1888134030739</v>
      </c>
      <c r="S5" s="225">
        <f t="shared" si="0"/>
        <v>2610.6254330998609</v>
      </c>
      <c r="T5" s="225">
        <f t="shared" si="0"/>
        <v>2481.1937739999626</v>
      </c>
      <c r="U5" s="225">
        <f t="shared" si="0"/>
        <v>2535.8285075665713</v>
      </c>
      <c r="V5" s="225">
        <f t="shared" si="0"/>
        <v>2034.9871706835104</v>
      </c>
      <c r="W5" s="225">
        <f t="shared" si="0"/>
        <v>2432.7542698392967</v>
      </c>
      <c r="DA5" s="89"/>
    </row>
    <row r="6" spans="1:105" ht="12" customHeight="1" x14ac:dyDescent="0.25">
      <c r="A6" s="55" t="s">
        <v>92</v>
      </c>
      <c r="B6" s="261">
        <v>1.4209404514086501</v>
      </c>
      <c r="C6" s="261">
        <v>1.5267179964973041</v>
      </c>
      <c r="D6" s="261">
        <v>1.8612735377209271</v>
      </c>
      <c r="E6" s="261">
        <v>2.0570356858492271</v>
      </c>
      <c r="F6" s="261">
        <v>2.267355696438611</v>
      </c>
      <c r="G6" s="261">
        <v>2.3511527584248531</v>
      </c>
      <c r="H6" s="261">
        <v>2.2901395449124609</v>
      </c>
      <c r="I6" s="261">
        <v>2.137598802972227</v>
      </c>
      <c r="J6" s="261">
        <v>1.9293366723237539</v>
      </c>
      <c r="K6" s="261">
        <v>1.8214726711606011</v>
      </c>
      <c r="L6" s="261">
        <v>1.9664545325620979</v>
      </c>
      <c r="M6" s="261">
        <v>1.959364931798443</v>
      </c>
      <c r="N6" s="261">
        <v>2.0137051935896371</v>
      </c>
      <c r="O6" s="261">
        <v>1.8296517408637509</v>
      </c>
      <c r="P6" s="261">
        <v>1.951291931908727</v>
      </c>
      <c r="Q6" s="261">
        <v>1.849462664014986</v>
      </c>
      <c r="R6" s="261">
        <v>1.6295131436171379</v>
      </c>
      <c r="S6" s="261">
        <v>1.899439220696004</v>
      </c>
      <c r="T6" s="261">
        <v>1.8993599933362471</v>
      </c>
      <c r="U6" s="261">
        <v>1.9139289171220351</v>
      </c>
      <c r="V6" s="261">
        <v>1.6617121364925569</v>
      </c>
      <c r="W6" s="261">
        <v>1.9047434796145719</v>
      </c>
      <c r="DA6" s="67" t="s">
        <v>1136</v>
      </c>
    </row>
    <row r="7" spans="1:105" ht="12" customHeight="1" x14ac:dyDescent="0.25">
      <c r="A7" s="202" t="s">
        <v>93</v>
      </c>
      <c r="B7" s="226">
        <v>2.9458544332816299</v>
      </c>
      <c r="C7" s="226">
        <v>3.1651495134042</v>
      </c>
      <c r="D7" s="226">
        <v>3.858740805928472</v>
      </c>
      <c r="E7" s="226">
        <v>4.2645894756322491</v>
      </c>
      <c r="F7" s="226">
        <v>4.7006191030444038</v>
      </c>
      <c r="G7" s="226">
        <v>4.8743448536931604</v>
      </c>
      <c r="H7" s="226">
        <v>4.7478539473810351</v>
      </c>
      <c r="I7" s="226">
        <v>4.4316107012582098</v>
      </c>
      <c r="J7" s="226">
        <v>3.9998474136079212</v>
      </c>
      <c r="K7" s="226">
        <v>3.77622675047389</v>
      </c>
      <c r="L7" s="226">
        <v>4.0767991345816288</v>
      </c>
      <c r="M7" s="226">
        <v>4.062101170413527</v>
      </c>
      <c r="N7" s="226">
        <v>4.1747578978256987</v>
      </c>
      <c r="O7" s="226">
        <v>3.7931833715069949</v>
      </c>
      <c r="P7" s="226">
        <v>4.0453644503831949</v>
      </c>
      <c r="Q7" s="226">
        <v>3.834254829311305</v>
      </c>
      <c r="R7" s="226">
        <v>3.3782615685663968</v>
      </c>
      <c r="S7" s="226">
        <v>3.9378648440117661</v>
      </c>
      <c r="T7" s="226">
        <v>3.9377005920413559</v>
      </c>
      <c r="U7" s="226">
        <v>3.9679044817820972</v>
      </c>
      <c r="V7" s="226">
        <v>3.4450156298046601</v>
      </c>
      <c r="W7" s="226">
        <v>3.948861486858442</v>
      </c>
      <c r="DA7" s="174" t="s">
        <v>1137</v>
      </c>
    </row>
    <row r="8" spans="1:105" ht="12" customHeight="1" x14ac:dyDescent="0.25">
      <c r="A8" s="202" t="s">
        <v>94</v>
      </c>
      <c r="B8" s="226">
        <v>17.62155037794345</v>
      </c>
      <c r="C8" s="226">
        <v>18.933332541500739</v>
      </c>
      <c r="D8" s="226">
        <v>23.082265959539349</v>
      </c>
      <c r="E8" s="226">
        <v>25.509976812529342</v>
      </c>
      <c r="F8" s="226">
        <v>28.11822451102811</v>
      </c>
      <c r="G8" s="226">
        <v>29.157419466629779</v>
      </c>
      <c r="H8" s="226">
        <v>28.40077451746037</v>
      </c>
      <c r="I8" s="226">
        <v>26.509066553116099</v>
      </c>
      <c r="J8" s="226">
        <v>23.92633930131483</v>
      </c>
      <c r="K8" s="226">
        <v>22.58868230901879</v>
      </c>
      <c r="L8" s="226">
        <v>24.386650107065361</v>
      </c>
      <c r="M8" s="226">
        <v>24.29872963376727</v>
      </c>
      <c r="N8" s="226">
        <v>24.972621111594421</v>
      </c>
      <c r="O8" s="226">
        <v>22.690113645339679</v>
      </c>
      <c r="P8" s="226">
        <v>24.198613704125929</v>
      </c>
      <c r="Q8" s="226">
        <v>22.935795426020189</v>
      </c>
      <c r="R8" s="226">
        <v>20.208129005901831</v>
      </c>
      <c r="S8" s="226">
        <v>23.555571160040341</v>
      </c>
      <c r="T8" s="226">
        <v>23.55458863546664</v>
      </c>
      <c r="U8" s="226">
        <v>23.73526265610499</v>
      </c>
      <c r="V8" s="226">
        <v>20.60743931796366</v>
      </c>
      <c r="W8" s="226">
        <v>23.6213510212995</v>
      </c>
      <c r="DA8" s="174" t="s">
        <v>1138</v>
      </c>
    </row>
    <row r="9" spans="1:105" ht="12" customHeight="1" x14ac:dyDescent="0.25">
      <c r="A9" s="202" t="s">
        <v>95</v>
      </c>
      <c r="B9" s="226">
        <v>20.35204025635198</v>
      </c>
      <c r="C9" s="226">
        <v>21.867085347599971</v>
      </c>
      <c r="D9" s="226">
        <v>26.65890321457589</v>
      </c>
      <c r="E9" s="226">
        <v>29.462792086503921</v>
      </c>
      <c r="F9" s="226">
        <v>32.475192302141437</v>
      </c>
      <c r="G9" s="226">
        <v>33.675412323478248</v>
      </c>
      <c r="H9" s="226">
        <v>32.801523923480488</v>
      </c>
      <c r="I9" s="226">
        <v>30.616692520008389</v>
      </c>
      <c r="J9" s="226">
        <v>27.633767188669239</v>
      </c>
      <c r="K9" s="226">
        <v>26.088837918968011</v>
      </c>
      <c r="L9" s="226">
        <v>28.16540395434194</v>
      </c>
      <c r="M9" s="226">
        <v>28.063860050795309</v>
      </c>
      <c r="N9" s="226">
        <v>28.842172185141749</v>
      </c>
      <c r="O9" s="226">
        <v>26.205986217260879</v>
      </c>
      <c r="P9" s="226">
        <v>27.94823098373471</v>
      </c>
      <c r="Q9" s="226">
        <v>26.489736817146849</v>
      </c>
      <c r="R9" s="226">
        <v>23.33941374128209</v>
      </c>
      <c r="S9" s="226">
        <v>27.20554787906546</v>
      </c>
      <c r="T9" s="226">
        <v>27.20441311060026</v>
      </c>
      <c r="U9" s="226">
        <v>27.413082884964229</v>
      </c>
      <c r="V9" s="226">
        <v>23.800597880677159</v>
      </c>
      <c r="W9" s="226">
        <v>27.28152044423085</v>
      </c>
      <c r="DA9" s="174" t="s">
        <v>1139</v>
      </c>
    </row>
    <row r="10" spans="1:105" ht="12" customHeight="1" x14ac:dyDescent="0.25">
      <c r="A10" s="56" t="s">
        <v>96</v>
      </c>
      <c r="B10" s="262">
        <v>11.560857252569519</v>
      </c>
      <c r="C10" s="262">
        <v>9.7468363399844833</v>
      </c>
      <c r="D10" s="262">
        <v>12.65557519491985</v>
      </c>
      <c r="E10" s="262">
        <v>14.64806906400992</v>
      </c>
      <c r="F10" s="262">
        <v>19.166580459541709</v>
      </c>
      <c r="G10" s="262">
        <v>19.927354153200191</v>
      </c>
      <c r="H10" s="262">
        <v>18.266902288227499</v>
      </c>
      <c r="I10" s="262">
        <v>13.845301634620689</v>
      </c>
      <c r="J10" s="262">
        <v>12.005704410413401</v>
      </c>
      <c r="K10" s="262">
        <v>13.277559101955919</v>
      </c>
      <c r="L10" s="262">
        <v>10.601739041398449</v>
      </c>
      <c r="M10" s="262">
        <v>10.381824157148079</v>
      </c>
      <c r="N10" s="262">
        <v>10.735850603817919</v>
      </c>
      <c r="O10" s="262">
        <v>10.117864002848609</v>
      </c>
      <c r="P10" s="262">
        <v>9.9946836072922522</v>
      </c>
      <c r="Q10" s="262">
        <v>9.6352240465063481</v>
      </c>
      <c r="R10" s="262">
        <v>8.7185693445236101</v>
      </c>
      <c r="S10" s="262">
        <v>11.212611531917879</v>
      </c>
      <c r="T10" s="262">
        <v>11.394080591436749</v>
      </c>
      <c r="U10" s="262">
        <v>11.71762500199198</v>
      </c>
      <c r="V10" s="262">
        <v>11.51597675409861</v>
      </c>
      <c r="W10" s="262">
        <v>12.736140607673191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1141</v>
      </c>
    </row>
    <row r="12" spans="1:105" ht="12" customHeight="1" x14ac:dyDescent="0.25">
      <c r="A12" s="37" t="s">
        <v>162</v>
      </c>
      <c r="B12" s="228">
        <v>9.4862998520962094</v>
      </c>
      <c r="C12" s="228">
        <v>6.7561509132137969</v>
      </c>
      <c r="D12" s="228">
        <v>9.350218317889448</v>
      </c>
      <c r="E12" s="228">
        <v>11.052026513877641</v>
      </c>
      <c r="F12" s="228">
        <v>15.88001816382984</v>
      </c>
      <c r="G12" s="228">
        <v>16.689013561008519</v>
      </c>
      <c r="H12" s="228">
        <v>14.867753239691879</v>
      </c>
      <c r="I12" s="228">
        <v>10.053220497979289</v>
      </c>
      <c r="J12" s="228">
        <v>7.8827004041208699</v>
      </c>
      <c r="K12" s="228">
        <v>9.9058076020883679</v>
      </c>
      <c r="L12" s="228">
        <v>5.2355152387634361</v>
      </c>
      <c r="M12" s="228">
        <v>4.7229352529820643</v>
      </c>
      <c r="N12" s="228">
        <v>5.2750958564271526</v>
      </c>
      <c r="O12" s="228">
        <v>5.3910717984995111</v>
      </c>
      <c r="P12" s="228">
        <v>3.8060292125386059</v>
      </c>
      <c r="Q12" s="228">
        <v>3.9372581327526208</v>
      </c>
      <c r="R12" s="228">
        <v>3.7048982058488429</v>
      </c>
      <c r="S12" s="228">
        <v>6.2115205413922858</v>
      </c>
      <c r="T12" s="228">
        <v>6.2441333482910668</v>
      </c>
      <c r="U12" s="228">
        <v>6.5769510947816743</v>
      </c>
      <c r="V12" s="228">
        <v>7.3469020044185287</v>
      </c>
      <c r="W12" s="228">
        <v>7.5480804082723836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1.032396130147026E-2</v>
      </c>
      <c r="C14" s="228">
        <v>1.506772517628323E-2</v>
      </c>
      <c r="D14" s="228">
        <v>4.241096576279392E-2</v>
      </c>
      <c r="E14" s="228">
        <v>7.6066441273138941E-2</v>
      </c>
      <c r="F14" s="228">
        <v>0.13843956745687969</v>
      </c>
      <c r="G14" s="228">
        <v>0.17488807208619811</v>
      </c>
      <c r="H14" s="228">
        <v>0.21652713002031371</v>
      </c>
      <c r="I14" s="228">
        <v>3.6796022612069879E-2</v>
      </c>
      <c r="J14" s="228">
        <v>6.8222672025320369E-2</v>
      </c>
      <c r="K14" s="228">
        <v>0.17082075717146111</v>
      </c>
      <c r="L14" s="228">
        <v>0.2099358090568279</v>
      </c>
      <c r="M14" s="228">
        <v>0.32362285792064471</v>
      </c>
      <c r="N14" s="228">
        <v>0.41808302359709831</v>
      </c>
      <c r="O14" s="228">
        <v>0.52812115740703403</v>
      </c>
      <c r="P14" s="228">
        <v>0.58486719003990295</v>
      </c>
      <c r="Q14" s="228">
        <v>0.67062752400558734</v>
      </c>
      <c r="R14" s="228">
        <v>0.73394246261569551</v>
      </c>
      <c r="S14" s="228">
        <v>1.031753539568478</v>
      </c>
      <c r="T14" s="228">
        <v>1.2486433896624469</v>
      </c>
      <c r="U14" s="228">
        <v>1.4955601298395409</v>
      </c>
      <c r="V14" s="228">
        <v>1.7191526095115059</v>
      </c>
      <c r="W14" s="228">
        <v>2.0842303920406389</v>
      </c>
      <c r="DA14" s="69" t="s">
        <v>1144</v>
      </c>
    </row>
    <row r="15" spans="1:105" ht="12" customHeight="1" x14ac:dyDescent="0.25">
      <c r="A15" s="37" t="s">
        <v>38</v>
      </c>
      <c r="B15" s="228">
        <v>2.0642334391718391</v>
      </c>
      <c r="C15" s="228">
        <v>2.9756177015944032</v>
      </c>
      <c r="D15" s="228">
        <v>3.26294591126761</v>
      </c>
      <c r="E15" s="228">
        <v>3.5199761088591401</v>
      </c>
      <c r="F15" s="228">
        <v>3.148122728254986</v>
      </c>
      <c r="G15" s="228">
        <v>3.063452520105479</v>
      </c>
      <c r="H15" s="228">
        <v>3.1826219185153048</v>
      </c>
      <c r="I15" s="228">
        <v>3.7552851140293302</v>
      </c>
      <c r="J15" s="228">
        <v>4.054781334267207</v>
      </c>
      <c r="K15" s="228">
        <v>3.2009307426960958</v>
      </c>
      <c r="L15" s="228">
        <v>5.1562879935781867</v>
      </c>
      <c r="M15" s="228">
        <v>5.3352660462453727</v>
      </c>
      <c r="N15" s="228">
        <v>5.0426717237936636</v>
      </c>
      <c r="O15" s="228">
        <v>4.1986710469420681</v>
      </c>
      <c r="P15" s="228">
        <v>5.6037872047137434</v>
      </c>
      <c r="Q15" s="228">
        <v>5.027338389748139</v>
      </c>
      <c r="R15" s="228">
        <v>4.2797286760590714</v>
      </c>
      <c r="S15" s="228">
        <v>3.9693374509571151</v>
      </c>
      <c r="T15" s="228">
        <v>3.9013038534832338</v>
      </c>
      <c r="U15" s="228">
        <v>3.6451137773707658</v>
      </c>
      <c r="V15" s="228">
        <v>2.4499221401685798</v>
      </c>
      <c r="W15" s="228">
        <v>3.1038298073601629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1417.8384302338411</v>
      </c>
      <c r="C16" s="316">
        <f>CHI_fec!C16</f>
        <v>1502.3859615155391</v>
      </c>
      <c r="D16" s="316">
        <f>CHI_fec!D16</f>
        <v>1324.786262568661</v>
      </c>
      <c r="E16" s="316">
        <f>CHI_fec!E16</f>
        <v>1276.863503102767</v>
      </c>
      <c r="F16" s="316">
        <f>CHI_fec!F16</f>
        <v>1719.912567618828</v>
      </c>
      <c r="G16" s="316">
        <f>CHI_fec!G16</f>
        <v>1908.3935590878859</v>
      </c>
      <c r="H16" s="316">
        <f>CHI_fec!H16</f>
        <v>1769.551615695771</v>
      </c>
      <c r="I16" s="316">
        <f>CHI_fec!I16</f>
        <v>1585.9593181217281</v>
      </c>
      <c r="J16" s="316">
        <f>CHI_fec!J16</f>
        <v>1877.308576642017</v>
      </c>
      <c r="K16" s="316">
        <f>CHI_fec!K16</f>
        <v>1651.9045122804589</v>
      </c>
      <c r="L16" s="316">
        <f>CHI_fec!L16</f>
        <v>2120.9049810576721</v>
      </c>
      <c r="M16" s="316">
        <f>CHI_fec!M16</f>
        <v>1936.5667996703589</v>
      </c>
      <c r="N16" s="316">
        <f>CHI_fec!N16</f>
        <v>2058.092657474132</v>
      </c>
      <c r="O16" s="316">
        <f>CHI_fec!O16</f>
        <v>1982.0183384282409</v>
      </c>
      <c r="P16" s="316">
        <f>CHI_fec!P16</f>
        <v>2117.5480651017601</v>
      </c>
      <c r="Q16" s="316">
        <f>CHI_fec!Q16</f>
        <v>1581.5747952038639</v>
      </c>
      <c r="R16" s="316">
        <f>CHI_fec!R16</f>
        <v>1051.458389974794</v>
      </c>
      <c r="S16" s="316">
        <f>CHI_fec!S16</f>
        <v>2261.650565383221</v>
      </c>
      <c r="T16" s="316">
        <f>CHI_fec!T16</f>
        <v>2128.7161669140778</v>
      </c>
      <c r="U16" s="316">
        <f>CHI_fec!U16</f>
        <v>2179.943171542418</v>
      </c>
      <c r="V16" s="316">
        <f>CHI_fec!V16</f>
        <v>1689.6998156471891</v>
      </c>
      <c r="W16" s="316">
        <f>CHI_fec!W16</f>
        <v>2049.5730081718252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322.0034393809114</v>
      </c>
      <c r="M17" s="317">
        <f>CHI_fec!M17</f>
        <v>307.49638865004289</v>
      </c>
      <c r="N17" s="317">
        <f>CHI_fec!N17</f>
        <v>345.67661220980222</v>
      </c>
      <c r="O17" s="317">
        <f>CHI_fec!O17</f>
        <v>361.75047291487527</v>
      </c>
      <c r="P17" s="317">
        <f>CHI_fec!P17</f>
        <v>341.85296646603609</v>
      </c>
      <c r="Q17" s="317">
        <f>CHI_fec!Q17</f>
        <v>376.2020636285468</v>
      </c>
      <c r="R17" s="317">
        <f>CHI_fec!R17</f>
        <v>363.25339638865</v>
      </c>
      <c r="S17" s="317">
        <f>CHI_fec!S17</f>
        <v>342.23852106620808</v>
      </c>
      <c r="T17" s="317">
        <f>CHI_fec!T17</f>
        <v>328.80687876182282</v>
      </c>
      <c r="U17" s="317">
        <f>CHI_fec!U17</f>
        <v>324.95365434221839</v>
      </c>
      <c r="V17" s="317">
        <f>CHI_fec!V17</f>
        <v>264.61057609630262</v>
      </c>
      <c r="W17" s="317">
        <f>CHI_fec!W17</f>
        <v>302.04875322441961</v>
      </c>
      <c r="DA17" s="137"/>
    </row>
    <row r="18" spans="1:105" ht="12" customHeight="1" x14ac:dyDescent="0.25">
      <c r="A18" s="135" t="s">
        <v>32</v>
      </c>
      <c r="B18" s="317">
        <f>CHI_fec!B18</f>
        <v>58.259759243336198</v>
      </c>
      <c r="C18" s="317">
        <f>CHI_fec!C18</f>
        <v>45.068873602751488</v>
      </c>
      <c r="D18" s="317">
        <f>CHI_fec!D18</f>
        <v>18.68710232158211</v>
      </c>
      <c r="E18" s="317">
        <f>CHI_fec!E18</f>
        <v>16.488650042992258</v>
      </c>
      <c r="F18" s="317">
        <f>CHI_fec!F18</f>
        <v>12.091659501289771</v>
      </c>
      <c r="G18" s="317">
        <f>CHI_fec!G18</f>
        <v>14.29011177987962</v>
      </c>
      <c r="H18" s="317">
        <f>CHI_fec!H18</f>
        <v>13.190885640584691</v>
      </c>
      <c r="I18" s="317">
        <f>CHI_fec!I18</f>
        <v>13.190885640584691</v>
      </c>
      <c r="J18" s="317">
        <f>CHI_fec!J18</f>
        <v>16.488650042992258</v>
      </c>
      <c r="K18" s="317">
        <f>CHI_fec!K18</f>
        <v>14.29011177987962</v>
      </c>
      <c r="L18" s="317">
        <f>CHI_fec!L18</f>
        <v>9.8932072226999139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91.191401547721412</v>
      </c>
      <c r="C19" s="317">
        <f>CHI_fec!C19</f>
        <v>77.276956147893372</v>
      </c>
      <c r="D19" s="317">
        <f>CHI_fec!D19</f>
        <v>69.896818572656912</v>
      </c>
      <c r="E19" s="317">
        <f>CHI_fec!E19</f>
        <v>77.358899398108335</v>
      </c>
      <c r="F19" s="317">
        <f>CHI_fec!F19</f>
        <v>116.48684436801371</v>
      </c>
      <c r="G19" s="317">
        <f>CHI_fec!G19</f>
        <v>112.25090283748921</v>
      </c>
      <c r="H19" s="317">
        <f>CHI_fec!H19</f>
        <v>117.0564918314703</v>
      </c>
      <c r="I19" s="317">
        <f>CHI_fec!I19</f>
        <v>108.3046431642304</v>
      </c>
      <c r="J19" s="317">
        <f>CHI_fec!J19</f>
        <v>115.1442820292347</v>
      </c>
      <c r="K19" s="317">
        <f>CHI_fec!K19</f>
        <v>99.422355975924319</v>
      </c>
      <c r="L19" s="317">
        <f>CHI_fec!L19</f>
        <v>97.340326741186573</v>
      </c>
      <c r="M19" s="317">
        <f>CHI_fec!M19</f>
        <v>94.183147033533956</v>
      </c>
      <c r="N19" s="317">
        <f>CHI_fec!N19</f>
        <v>97.29148753224419</v>
      </c>
      <c r="O19" s="317">
        <f>CHI_fec!O19</f>
        <v>117.168271711092</v>
      </c>
      <c r="P19" s="317">
        <f>CHI_fec!P19</f>
        <v>163.19862424763539</v>
      </c>
      <c r="Q19" s="317">
        <f>CHI_fec!Q19</f>
        <v>109.8452278589854</v>
      </c>
      <c r="R19" s="317">
        <f>CHI_fec!R19</f>
        <v>108.79905417024931</v>
      </c>
      <c r="S19" s="317">
        <f>CHI_fec!S19</f>
        <v>269.9054170249355</v>
      </c>
      <c r="T19" s="317">
        <f>CHI_fec!T19</f>
        <v>253.16706792777299</v>
      </c>
      <c r="U19" s="317">
        <f>CHI_fec!U19</f>
        <v>299.19750644883919</v>
      </c>
      <c r="V19" s="317">
        <f>CHI_fec!V19</f>
        <v>207.13671539122959</v>
      </c>
      <c r="W19" s="317">
        <f>CHI_fec!W19</f>
        <v>260.49011177987961</v>
      </c>
      <c r="DA19" s="137"/>
    </row>
    <row r="20" spans="1:105" ht="12" customHeight="1" x14ac:dyDescent="0.25">
      <c r="A20" s="135" t="s">
        <v>83</v>
      </c>
      <c r="B20" s="317">
        <f>CHI_fec!B20</f>
        <v>235.54075666380049</v>
      </c>
      <c r="C20" s="317">
        <f>CHI_fec!C20</f>
        <v>202.25090283748921</v>
      </c>
      <c r="D20" s="317">
        <f>CHI_fec!D20</f>
        <v>114.1960447119518</v>
      </c>
      <c r="E20" s="317">
        <f>CHI_fec!E20</f>
        <v>111.16173688736031</v>
      </c>
      <c r="F20" s="317">
        <f>CHI_fec!F20</f>
        <v>264.03155631986237</v>
      </c>
      <c r="G20" s="317">
        <f>CHI_fec!G20</f>
        <v>49.953396388650027</v>
      </c>
      <c r="H20" s="317">
        <f>CHI_fec!H20</f>
        <v>30.652794496990541</v>
      </c>
      <c r="I20" s="317">
        <f>CHI_fec!I20</f>
        <v>22.462940670679281</v>
      </c>
      <c r="J20" s="317">
        <f>CHI_fec!J20</f>
        <v>20.478675838349101</v>
      </c>
      <c r="K20" s="317">
        <f>CHI_fec!K20</f>
        <v>16.423387790197761</v>
      </c>
      <c r="L20" s="317">
        <f>CHI_fec!L20</f>
        <v>25.698022355975919</v>
      </c>
      <c r="M20" s="317">
        <f>CHI_fec!M20</f>
        <v>9.2401547721410129</v>
      </c>
      <c r="N20" s="317">
        <f>CHI_fec!N20</f>
        <v>1.026053310404127</v>
      </c>
      <c r="O20" s="317">
        <f>CHI_fec!O20</f>
        <v>6.1567497850386923</v>
      </c>
      <c r="P20" s="317">
        <f>CHI_fec!P20</f>
        <v>7.187790197764401</v>
      </c>
      <c r="Q20" s="317">
        <f>CHI_fec!Q20</f>
        <v>5.1283748925193464</v>
      </c>
      <c r="R20" s="317">
        <f>CHI_fec!R20</f>
        <v>6.1560619088564046</v>
      </c>
      <c r="S20" s="317">
        <f>CHI_fec!S20</f>
        <v>2.0516766981943251</v>
      </c>
      <c r="T20" s="317">
        <f>CHI_fec!T20</f>
        <v>0</v>
      </c>
      <c r="U20" s="317">
        <f>CHI_fec!U20</f>
        <v>4.104041272570937</v>
      </c>
      <c r="V20" s="317">
        <f>CHI_fec!V20</f>
        <v>0</v>
      </c>
      <c r="W20" s="317">
        <f>CHI_fec!W20</f>
        <v>6.1936371453138426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449.80051105929289</v>
      </c>
      <c r="C22" s="317">
        <f>CHI_fec!C22</f>
        <v>476.9354886006634</v>
      </c>
      <c r="D22" s="317">
        <f>CHI_fec!D22</f>
        <v>502.70062198396602</v>
      </c>
      <c r="E22" s="317">
        <f>CHI_fec!E22</f>
        <v>437.00520559631821</v>
      </c>
      <c r="F22" s="317">
        <f>CHI_fec!F22</f>
        <v>512.80371121298117</v>
      </c>
      <c r="G22" s="317">
        <f>CHI_fec!G22</f>
        <v>825.30877834841885</v>
      </c>
      <c r="H22" s="317">
        <f>CHI_fec!H22</f>
        <v>794.15264751004418</v>
      </c>
      <c r="I22" s="317">
        <f>CHI_fec!I22</f>
        <v>710.59035853445403</v>
      </c>
      <c r="J22" s="317">
        <f>CHI_fec!J22</f>
        <v>736.60548119919736</v>
      </c>
      <c r="K22" s="317">
        <f>CHI_fec!K22</f>
        <v>645.12265501476679</v>
      </c>
      <c r="L22" s="317">
        <f>CHI_fec!L22</f>
        <v>612.52252190032061</v>
      </c>
      <c r="M22" s="317">
        <f>CHI_fec!M22</f>
        <v>544.26215650612869</v>
      </c>
      <c r="N22" s="317">
        <f>CHI_fec!N22</f>
        <v>549.38431697542183</v>
      </c>
      <c r="O22" s="317">
        <f>CHI_fec!O22</f>
        <v>494.22478726744981</v>
      </c>
      <c r="P22" s="317">
        <f>CHI_fec!P22</f>
        <v>419.43645719118382</v>
      </c>
      <c r="Q22" s="317">
        <f>CHI_fec!Q22</f>
        <v>316.5527831660313</v>
      </c>
      <c r="R22" s="317">
        <f>CHI_fec!R22</f>
        <v>287.60662729207678</v>
      </c>
      <c r="S22" s="317">
        <f>CHI_fec!S22</f>
        <v>577.75013546060643</v>
      </c>
      <c r="T22" s="317">
        <f>CHI_fec!T22</f>
        <v>462.06388832422482</v>
      </c>
      <c r="U22" s="317">
        <f>CHI_fec!U22</f>
        <v>449.52743637474799</v>
      </c>
      <c r="V22" s="317">
        <f>CHI_fec!V22</f>
        <v>301.1077262232854</v>
      </c>
      <c r="W22" s="317">
        <f>CHI_fec!W22</f>
        <v>330.10146904886682</v>
      </c>
      <c r="DA22" s="137"/>
    </row>
    <row r="23" spans="1:105" ht="12" customHeight="1" x14ac:dyDescent="0.25">
      <c r="A23" s="135" t="s">
        <v>84</v>
      </c>
      <c r="B23" s="317">
        <f>CHI_fec!B23</f>
        <v>583.04600171969037</v>
      </c>
      <c r="C23" s="317">
        <f>CHI_fec!C23</f>
        <v>700.8537403267411</v>
      </c>
      <c r="D23" s="317">
        <f>CHI_fec!D23</f>
        <v>619.30567497850382</v>
      </c>
      <c r="E23" s="317">
        <f>CHI_fec!E23</f>
        <v>634.8490111779879</v>
      </c>
      <c r="F23" s="317">
        <f>CHI_fec!F23</f>
        <v>814.49879621668083</v>
      </c>
      <c r="G23" s="317">
        <f>CHI_fec!G23</f>
        <v>906.59036973344803</v>
      </c>
      <c r="H23" s="317">
        <f>CHI_fec!H23</f>
        <v>814.49879621668083</v>
      </c>
      <c r="I23" s="317">
        <f>CHI_fec!I23</f>
        <v>731.41049011177984</v>
      </c>
      <c r="J23" s="317">
        <f>CHI_fec!J23</f>
        <v>892.28882201203771</v>
      </c>
      <c r="K23" s="317">
        <f>CHI_fec!K23</f>
        <v>817.68211521926048</v>
      </c>
      <c r="L23" s="317">
        <f>CHI_fec!L23</f>
        <v>962.84127257093712</v>
      </c>
      <c r="M23" s="317">
        <f>CHI_fec!M23</f>
        <v>886.39355116079093</v>
      </c>
      <c r="N23" s="317">
        <f>CHI_fec!N23</f>
        <v>967.74514187446255</v>
      </c>
      <c r="O23" s="317">
        <f>CHI_fec!O23</f>
        <v>910.15571797076529</v>
      </c>
      <c r="P23" s="317">
        <f>CHI_fec!P23</f>
        <v>1091.353740326741</v>
      </c>
      <c r="Q23" s="317">
        <f>CHI_fec!Q23</f>
        <v>677.93061049011169</v>
      </c>
      <c r="R23" s="317">
        <f>CHI_fec!R23</f>
        <v>185.36354256233881</v>
      </c>
      <c r="S23" s="317">
        <f>CHI_fec!S23</f>
        <v>980.96878761822859</v>
      </c>
      <c r="T23" s="317">
        <f>CHI_fec!T23</f>
        <v>995.54789337919169</v>
      </c>
      <c r="U23" s="317">
        <f>CHI_fec!U23</f>
        <v>1004.920206362855</v>
      </c>
      <c r="V23" s="317">
        <f>CHI_fec!V23</f>
        <v>821.63946689595866</v>
      </c>
      <c r="W23" s="317">
        <f>CHI_fec!W23</f>
        <v>1068.443680137575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96.302665520206361</v>
      </c>
      <c r="K24" s="317">
        <f>CHI_fec!K24</f>
        <v>58.963886500429922</v>
      </c>
      <c r="L24" s="317">
        <f>CHI_fec!L24</f>
        <v>90.606190885640572</v>
      </c>
      <c r="M24" s="317">
        <f>CHI_fec!M24</f>
        <v>94.991401547721409</v>
      </c>
      <c r="N24" s="317">
        <f>CHI_fec!N24</f>
        <v>96.969045571797068</v>
      </c>
      <c r="O24" s="317">
        <f>CHI_fec!O24</f>
        <v>92.562338779019768</v>
      </c>
      <c r="P24" s="317">
        <f>CHI_fec!P24</f>
        <v>94.518486672398964</v>
      </c>
      <c r="Q24" s="317">
        <f>CHI_fec!Q24</f>
        <v>95.915735167669808</v>
      </c>
      <c r="R24" s="317">
        <f>CHI_fec!R24</f>
        <v>100.27970765262251</v>
      </c>
      <c r="S24" s="317">
        <f>CHI_fec!S24</f>
        <v>88.736027515047283</v>
      </c>
      <c r="T24" s="317">
        <f>CHI_fec!T24</f>
        <v>89.130438521066196</v>
      </c>
      <c r="U24" s="317">
        <f>CHI_fec!U24</f>
        <v>97.240326741186578</v>
      </c>
      <c r="V24" s="317">
        <f>CHI_fec!V24</f>
        <v>95.20533104041273</v>
      </c>
      <c r="W24" s="317">
        <f>CHI_fec!W24</f>
        <v>82.295356835769553</v>
      </c>
      <c r="DA24" s="137"/>
    </row>
    <row r="25" spans="1:105" ht="12" customHeight="1" x14ac:dyDescent="0.25">
      <c r="A25" s="57" t="s">
        <v>1000</v>
      </c>
      <c r="B25" s="296">
        <v>241.41109180453671</v>
      </c>
      <c r="C25" s="296">
        <v>184.5376579624257</v>
      </c>
      <c r="D25" s="296">
        <v>241.172310399064</v>
      </c>
      <c r="E25" s="296">
        <v>280.9194355061104</v>
      </c>
      <c r="F25" s="296">
        <v>385.3212028844269</v>
      </c>
      <c r="G25" s="296">
        <v>382.72599191943448</v>
      </c>
      <c r="H25" s="296">
        <v>340.84713507794538</v>
      </c>
      <c r="I25" s="296">
        <v>246.04238870696889</v>
      </c>
      <c r="J25" s="296">
        <v>224.89831880020151</v>
      </c>
      <c r="K25" s="296">
        <v>268.88060503654839</v>
      </c>
      <c r="L25" s="296">
        <v>199.12992479248351</v>
      </c>
      <c r="M25" s="296">
        <v>191.3329895674145</v>
      </c>
      <c r="N25" s="296">
        <v>190.87562180274449</v>
      </c>
      <c r="O25" s="296">
        <v>180.1197441141091</v>
      </c>
      <c r="P25" s="296">
        <v>164.70982603618711</v>
      </c>
      <c r="Q25" s="296">
        <v>157.92111011475129</v>
      </c>
      <c r="R25" s="296">
        <v>142.08998843416299</v>
      </c>
      <c r="S25" s="296">
        <v>186.75028667132679</v>
      </c>
      <c r="T25" s="296">
        <v>191.64774462747101</v>
      </c>
      <c r="U25" s="296">
        <v>193.4086749528893</v>
      </c>
      <c r="V25" s="296">
        <v>191.9844450905257</v>
      </c>
      <c r="W25" s="296">
        <v>212.67636337017319</v>
      </c>
      <c r="DA25" s="70" t="s">
        <v>1146</v>
      </c>
    </row>
    <row r="26" spans="1:105" ht="12" customHeight="1" x14ac:dyDescent="0.25">
      <c r="A26" s="46" t="s">
        <v>30</v>
      </c>
      <c r="B26" s="231">
        <v>128.78347220720121</v>
      </c>
      <c r="C26" s="231">
        <v>79.905738999647369</v>
      </c>
      <c r="D26" s="231">
        <v>110.0957058350419</v>
      </c>
      <c r="E26" s="231">
        <v>154.6791597324424</v>
      </c>
      <c r="F26" s="231">
        <v>206.30401377736641</v>
      </c>
      <c r="G26" s="231">
        <v>195.73522957722381</v>
      </c>
      <c r="H26" s="231">
        <v>186.94145665673449</v>
      </c>
      <c r="I26" s="231">
        <v>102.63987011435439</v>
      </c>
      <c r="J26" s="231">
        <v>102.0408767751351</v>
      </c>
      <c r="K26" s="231">
        <v>152.56615669395589</v>
      </c>
      <c r="L26" s="231">
        <v>40.001242209508561</v>
      </c>
      <c r="M26" s="231">
        <v>35.851041879958679</v>
      </c>
      <c r="N26" s="231">
        <v>33.692731856900643</v>
      </c>
      <c r="O26" s="231">
        <v>33.658203521039603</v>
      </c>
      <c r="P26" s="231">
        <v>28.59301217323528</v>
      </c>
      <c r="Q26" s="231">
        <v>27.784700639222908</v>
      </c>
      <c r="R26" s="231">
        <v>30.034183196391702</v>
      </c>
      <c r="S26" s="231">
        <v>49.192156264140593</v>
      </c>
      <c r="T26" s="231">
        <v>46.981087959127308</v>
      </c>
      <c r="U26" s="231">
        <v>40.859817085651173</v>
      </c>
      <c r="V26" s="231">
        <v>36.693198105741082</v>
      </c>
      <c r="W26" s="231">
        <v>38.025809443715559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0.53502784267733572</v>
      </c>
      <c r="Q28" s="231">
        <v>0.36679074379439081</v>
      </c>
      <c r="R28" s="231">
        <v>0.55924063741595165</v>
      </c>
      <c r="S28" s="231">
        <v>1.475233301535009</v>
      </c>
      <c r="T28" s="231">
        <v>1.250803749459493</v>
      </c>
      <c r="U28" s="231">
        <v>1.242966029881954</v>
      </c>
      <c r="V28" s="231">
        <v>0.78781771445257576</v>
      </c>
      <c r="W28" s="231">
        <v>1.0159116109131689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1150</v>
      </c>
    </row>
    <row r="30" spans="1:105" ht="12" customHeight="1" x14ac:dyDescent="0.25">
      <c r="A30" s="46" t="s">
        <v>70</v>
      </c>
      <c r="B30" s="231">
        <v>6.6823657906307696</v>
      </c>
      <c r="C30" s="231">
        <v>2.5967397050714398</v>
      </c>
      <c r="D30" s="231">
        <v>2.6524589740830451</v>
      </c>
      <c r="E30" s="231">
        <v>2.5370136465732069</v>
      </c>
      <c r="F30" s="231">
        <v>36.219980121224722</v>
      </c>
      <c r="G30" s="231">
        <v>32.230895432979899</v>
      </c>
      <c r="H30" s="231">
        <v>11.309450486290229</v>
      </c>
      <c r="I30" s="231">
        <v>8.8394358014164389</v>
      </c>
      <c r="J30" s="231">
        <v>8.5360533954614155</v>
      </c>
      <c r="K30" s="231">
        <v>6.2873858641490461</v>
      </c>
      <c r="L30" s="231">
        <v>4.2081928452735484</v>
      </c>
      <c r="M30" s="231">
        <v>1.683360601233834</v>
      </c>
      <c r="N30" s="231">
        <v>0.86082189723027802</v>
      </c>
      <c r="O30" s="231">
        <v>0.143532399641705</v>
      </c>
      <c r="P30" s="231">
        <v>0.1415836179665661</v>
      </c>
      <c r="Q30" s="231">
        <v>0.29119384713233981</v>
      </c>
      <c r="R30" s="231">
        <v>0.29598202726444062</v>
      </c>
      <c r="S30" s="231">
        <v>0.33461764688209672</v>
      </c>
      <c r="T30" s="231">
        <v>0.16549916292993991</v>
      </c>
      <c r="U30" s="231">
        <v>0</v>
      </c>
      <c r="V30" s="231">
        <v>0.15637244750772711</v>
      </c>
      <c r="W30" s="231">
        <v>0.32260877229137508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30.18364276629481</v>
      </c>
      <c r="M31" s="231">
        <v>27.481628392470459</v>
      </c>
      <c r="N31" s="231">
        <v>25.033830379672239</v>
      </c>
      <c r="O31" s="231">
        <v>18.440622844941259</v>
      </c>
      <c r="P31" s="231">
        <v>17.89680923449756</v>
      </c>
      <c r="Q31" s="231">
        <v>12.15280893649415</v>
      </c>
      <c r="R31" s="231">
        <v>2.7099887375838358</v>
      </c>
      <c r="S31" s="231">
        <v>9.6686158167495115</v>
      </c>
      <c r="T31" s="231">
        <v>13.336049492145399</v>
      </c>
      <c r="U31" s="231">
        <v>21.108283028330568</v>
      </c>
      <c r="V31" s="231">
        <v>28.960056467168961</v>
      </c>
      <c r="W31" s="231">
        <v>35.136041808612887</v>
      </c>
      <c r="DA31" s="73" t="s">
        <v>1152</v>
      </c>
    </row>
    <row r="32" spans="1:105" ht="12" customHeight="1" x14ac:dyDescent="0.25">
      <c r="A32" s="46" t="s">
        <v>162</v>
      </c>
      <c r="B32" s="231">
        <v>25.4813437455357</v>
      </c>
      <c r="C32" s="231">
        <v>27.805039800296449</v>
      </c>
      <c r="D32" s="231">
        <v>36.676815257991542</v>
      </c>
      <c r="E32" s="231">
        <v>38.327147412768049</v>
      </c>
      <c r="F32" s="231">
        <v>44.161387712541938</v>
      </c>
      <c r="G32" s="231">
        <v>53.829848848119667</v>
      </c>
      <c r="H32" s="231">
        <v>52.951055445598961</v>
      </c>
      <c r="I32" s="231">
        <v>49.00468972654604</v>
      </c>
      <c r="J32" s="231">
        <v>31.54762840804792</v>
      </c>
      <c r="K32" s="231">
        <v>28.67623995935816</v>
      </c>
      <c r="L32" s="231">
        <v>25.328548601692841</v>
      </c>
      <c r="M32" s="231">
        <v>24.340028891415571</v>
      </c>
      <c r="N32" s="231">
        <v>31.05995188872874</v>
      </c>
      <c r="O32" s="231">
        <v>32.068760836899479</v>
      </c>
      <c r="P32" s="231">
        <v>25.846017155669319</v>
      </c>
      <c r="Q32" s="231">
        <v>27.840806104541031</v>
      </c>
      <c r="R32" s="231">
        <v>25.879365200835871</v>
      </c>
      <c r="S32" s="231">
        <v>38.68849798944035</v>
      </c>
      <c r="T32" s="231">
        <v>37.436831566231497</v>
      </c>
      <c r="U32" s="231">
        <v>42.387760330284998</v>
      </c>
      <c r="V32" s="231">
        <v>46.138802424959579</v>
      </c>
      <c r="W32" s="231">
        <v>46.534353580980699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0.94220882114627647</v>
      </c>
      <c r="E33" s="231">
        <v>0.87610846696334244</v>
      </c>
      <c r="F33" s="231">
        <v>0.3634899471550983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11.80864796179088</v>
      </c>
      <c r="M33" s="231">
        <v>13.8738280351062</v>
      </c>
      <c r="N33" s="231">
        <v>12.319660849650189</v>
      </c>
      <c r="O33" s="231">
        <v>11.78138616256039</v>
      </c>
      <c r="P33" s="231">
        <v>10.838102019399861</v>
      </c>
      <c r="Q33" s="231">
        <v>11.25436220324778</v>
      </c>
      <c r="R33" s="231">
        <v>10.875740826257269</v>
      </c>
      <c r="S33" s="231">
        <v>11.668632386665511</v>
      </c>
      <c r="T33" s="231">
        <v>13.169394728193421</v>
      </c>
      <c r="U33" s="231">
        <v>11.03540319922525</v>
      </c>
      <c r="V33" s="231">
        <v>9.4530283971045428</v>
      </c>
      <c r="W33" s="231">
        <v>12.75592416517248</v>
      </c>
      <c r="DA33" s="73" t="s">
        <v>1154</v>
      </c>
    </row>
    <row r="34" spans="1:105" ht="12" customHeight="1" x14ac:dyDescent="0.25">
      <c r="A34" s="46" t="s">
        <v>73</v>
      </c>
      <c r="B34" s="231">
        <v>1.5030071189679659</v>
      </c>
      <c r="C34" s="231">
        <v>3.8535452295347938</v>
      </c>
      <c r="D34" s="231">
        <v>2.2690537127007819</v>
      </c>
      <c r="E34" s="231">
        <v>2.6975506950612109</v>
      </c>
      <c r="F34" s="231">
        <v>1.7183545794291859</v>
      </c>
      <c r="G34" s="231">
        <v>1.4761144154614509</v>
      </c>
      <c r="H34" s="231">
        <v>1.334520307335507</v>
      </c>
      <c r="I34" s="231">
        <v>2.265794525635616</v>
      </c>
      <c r="J34" s="231">
        <v>2.10116121646666</v>
      </c>
      <c r="K34" s="231">
        <v>1.5793482743329781</v>
      </c>
      <c r="L34" s="231">
        <v>0.88395579484938158</v>
      </c>
      <c r="M34" s="231">
        <v>1.305911411922118</v>
      </c>
      <c r="N34" s="231">
        <v>1.3139477253714771</v>
      </c>
      <c r="O34" s="231">
        <v>1.6102446795926479</v>
      </c>
      <c r="P34" s="231">
        <v>1.039790822707418</v>
      </c>
      <c r="Q34" s="231">
        <v>1.0596662004101149</v>
      </c>
      <c r="R34" s="231">
        <v>1.2236048828705059</v>
      </c>
      <c r="S34" s="231">
        <v>1.1567862902092021</v>
      </c>
      <c r="T34" s="231">
        <v>1.1353157101122771</v>
      </c>
      <c r="U34" s="231">
        <v>1.05993080808423</v>
      </c>
      <c r="V34" s="231">
        <v>0.99431483245709273</v>
      </c>
      <c r="W34" s="231">
        <v>1.2253852872102611</v>
      </c>
      <c r="DA34" s="73" t="s">
        <v>1155</v>
      </c>
    </row>
    <row r="35" spans="1:105" ht="12" customHeight="1" x14ac:dyDescent="0.25">
      <c r="A35" s="46" t="s">
        <v>79</v>
      </c>
      <c r="B35" s="231">
        <v>78.960902942201074</v>
      </c>
      <c r="C35" s="231">
        <v>70.376594227875657</v>
      </c>
      <c r="D35" s="231">
        <v>88.536067798100504</v>
      </c>
      <c r="E35" s="231">
        <v>81.802455552302177</v>
      </c>
      <c r="F35" s="231">
        <v>96.55397674670958</v>
      </c>
      <c r="G35" s="231">
        <v>99.453903645649689</v>
      </c>
      <c r="H35" s="231">
        <v>88.310652181986171</v>
      </c>
      <c r="I35" s="231">
        <v>83.292598539016325</v>
      </c>
      <c r="J35" s="231">
        <v>80.672599005090376</v>
      </c>
      <c r="K35" s="231">
        <v>79.771474244752255</v>
      </c>
      <c r="L35" s="231">
        <v>86.715694613073467</v>
      </c>
      <c r="M35" s="231">
        <v>86.797190355307634</v>
      </c>
      <c r="N35" s="231">
        <v>86.594677205190948</v>
      </c>
      <c r="O35" s="231">
        <v>82.416993669433992</v>
      </c>
      <c r="P35" s="231">
        <v>79.819483170033763</v>
      </c>
      <c r="Q35" s="231">
        <v>77.170781439908623</v>
      </c>
      <c r="R35" s="231">
        <v>70.511882925543446</v>
      </c>
      <c r="S35" s="231">
        <v>74.565746975704585</v>
      </c>
      <c r="T35" s="231">
        <v>78.172762259271622</v>
      </c>
      <c r="U35" s="231">
        <v>75.714514471431059</v>
      </c>
      <c r="V35" s="231">
        <v>68.800854701134114</v>
      </c>
      <c r="W35" s="231">
        <v>77.660328701276839</v>
      </c>
      <c r="DA35" s="73" t="s">
        <v>1156</v>
      </c>
    </row>
    <row r="36" spans="1:105" ht="12" customHeight="1" x14ac:dyDescent="0.25">
      <c r="A36" s="57" t="s">
        <v>1012</v>
      </c>
      <c r="B36" s="263">
        <v>80.163811420029816</v>
      </c>
      <c r="C36" s="263">
        <v>59.450815537211902</v>
      </c>
      <c r="D36" s="263">
        <v>78.366686831877516</v>
      </c>
      <c r="E36" s="263">
        <v>94.690342724161582</v>
      </c>
      <c r="F36" s="263">
        <v>132.7211279608255</v>
      </c>
      <c r="G36" s="263">
        <v>131.39028453611041</v>
      </c>
      <c r="H36" s="263">
        <v>117.01693166942719</v>
      </c>
      <c r="I36" s="263">
        <v>81.489494668256626</v>
      </c>
      <c r="J36" s="263">
        <v>73.569660758894742</v>
      </c>
      <c r="K36" s="263">
        <v>90.566170680629185</v>
      </c>
      <c r="L36" s="263">
        <v>56.452963328715718</v>
      </c>
      <c r="M36" s="263">
        <v>53.274202887081529</v>
      </c>
      <c r="N36" s="263">
        <v>54.293342918679272</v>
      </c>
      <c r="O36" s="263">
        <v>51.843863262543827</v>
      </c>
      <c r="P36" s="263">
        <v>46.835212900466757</v>
      </c>
      <c r="Q36" s="263">
        <v>45.498734374011462</v>
      </c>
      <c r="R36" s="263">
        <v>41.707074572454736</v>
      </c>
      <c r="S36" s="263">
        <v>57.489213766869767</v>
      </c>
      <c r="T36" s="263">
        <v>57.950927704596623</v>
      </c>
      <c r="U36" s="263">
        <v>58.572305664492212</v>
      </c>
      <c r="V36" s="263">
        <v>58.406532668036462</v>
      </c>
      <c r="W36" s="263">
        <v>63.479510726004207</v>
      </c>
      <c r="DA36" s="70" t="s">
        <v>1157</v>
      </c>
    </row>
    <row r="37" spans="1:105" ht="12" customHeight="1" x14ac:dyDescent="0.25">
      <c r="A37" s="60" t="s">
        <v>1014</v>
      </c>
      <c r="B37" s="264">
        <v>79.891356573495827</v>
      </c>
      <c r="C37" s="264">
        <v>58.804089574868748</v>
      </c>
      <c r="D37" s="264">
        <v>77.707331972395906</v>
      </c>
      <c r="E37" s="264">
        <v>94.10859467317421</v>
      </c>
      <c r="F37" s="264">
        <v>132.32121595825021</v>
      </c>
      <c r="G37" s="264">
        <v>130.93576109339719</v>
      </c>
      <c r="H37" s="264">
        <v>116.4963787168378</v>
      </c>
      <c r="I37" s="264">
        <v>80.578694355295923</v>
      </c>
      <c r="J37" s="264">
        <v>72.747061398621724</v>
      </c>
      <c r="K37" s="264">
        <v>90.125342536851733</v>
      </c>
      <c r="L37" s="264">
        <v>54.514214340389707</v>
      </c>
      <c r="M37" s="264">
        <v>51.02558646318316</v>
      </c>
      <c r="N37" s="264">
        <v>51.960120692629367</v>
      </c>
      <c r="O37" s="264">
        <v>49.963742882853687</v>
      </c>
      <c r="P37" s="264">
        <v>43.831876155693713</v>
      </c>
      <c r="Q37" s="264">
        <v>42.814681769723229</v>
      </c>
      <c r="R37" s="264">
        <v>39.635912758084068</v>
      </c>
      <c r="S37" s="264">
        <v>55.958779563840977</v>
      </c>
      <c r="T37" s="264">
        <v>56.425293833133694</v>
      </c>
      <c r="U37" s="264">
        <v>56.999036871071468</v>
      </c>
      <c r="V37" s="264">
        <v>57.360468244230717</v>
      </c>
      <c r="W37" s="264">
        <v>62.105748564470368</v>
      </c>
      <c r="DA37" s="72" t="s">
        <v>1158</v>
      </c>
    </row>
    <row r="38" spans="1:105" ht="12" customHeight="1" x14ac:dyDescent="0.25">
      <c r="A38" s="59" t="s">
        <v>30</v>
      </c>
      <c r="B38" s="232">
        <v>63.995726705325183</v>
      </c>
      <c r="C38" s="232">
        <v>42.675395040587858</v>
      </c>
      <c r="D38" s="232">
        <v>57.357530531574511</v>
      </c>
      <c r="E38" s="232">
        <v>74.549209219487551</v>
      </c>
      <c r="F38" s="232">
        <v>95.303607242133381</v>
      </c>
      <c r="G38" s="232">
        <v>91.054672210787061</v>
      </c>
      <c r="H38" s="232">
        <v>86.823403282438576</v>
      </c>
      <c r="I38" s="232">
        <v>51.646929633238713</v>
      </c>
      <c r="J38" s="232">
        <v>52.309914368204417</v>
      </c>
      <c r="K38" s="232">
        <v>73.400584648566408</v>
      </c>
      <c r="L38" s="232">
        <v>31.440367585434888</v>
      </c>
      <c r="M38" s="232">
        <v>29.650537886653801</v>
      </c>
      <c r="N38" s="232">
        <v>26.775759937291511</v>
      </c>
      <c r="O38" s="232">
        <v>25.62348934130371</v>
      </c>
      <c r="P38" s="232">
        <v>22.82135292187407</v>
      </c>
      <c r="Q38" s="232">
        <v>21.215403900882951</v>
      </c>
      <c r="R38" s="232">
        <v>21.043446717738949</v>
      </c>
      <c r="S38" s="232">
        <v>30.795634171838358</v>
      </c>
      <c r="T38" s="232">
        <v>30.98969439756997</v>
      </c>
      <c r="U38" s="232">
        <v>27.672793017877058</v>
      </c>
      <c r="V38" s="232">
        <v>25.229592692050989</v>
      </c>
      <c r="W38" s="232">
        <v>27.608038082789811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0.42281502750820971</v>
      </c>
      <c r="Q39" s="297">
        <v>0.27730423555286832</v>
      </c>
      <c r="R39" s="297">
        <v>0.38796480050183058</v>
      </c>
      <c r="S39" s="297">
        <v>0.91442176169866274</v>
      </c>
      <c r="T39" s="297">
        <v>0.8169132712235383</v>
      </c>
      <c r="U39" s="297">
        <v>0.83350534551751199</v>
      </c>
      <c r="V39" s="297">
        <v>0.53634343461208989</v>
      </c>
      <c r="W39" s="297">
        <v>0.73030715406631441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1161</v>
      </c>
    </row>
    <row r="41" spans="1:105" ht="12" customHeight="1" x14ac:dyDescent="0.25">
      <c r="A41" s="59" t="s">
        <v>70</v>
      </c>
      <c r="B41" s="297">
        <v>3.3280886831400252</v>
      </c>
      <c r="C41" s="297">
        <v>1.3899583809298399</v>
      </c>
      <c r="D41" s="297">
        <v>1.38497693410562</v>
      </c>
      <c r="E41" s="297">
        <v>1.225484550464137</v>
      </c>
      <c r="F41" s="297">
        <v>16.76963729364898</v>
      </c>
      <c r="G41" s="297">
        <v>15.027246390286891</v>
      </c>
      <c r="H41" s="297">
        <v>5.2643709838565966</v>
      </c>
      <c r="I41" s="297">
        <v>4.4578634438022888</v>
      </c>
      <c r="J41" s="297">
        <v>4.3857184813669852</v>
      </c>
      <c r="K41" s="297">
        <v>3.0316930478175079</v>
      </c>
      <c r="L41" s="297">
        <v>3.3150002900318669</v>
      </c>
      <c r="M41" s="297">
        <v>1.395345491990051</v>
      </c>
      <c r="N41" s="297">
        <v>0.68563453751397307</v>
      </c>
      <c r="O41" s="297">
        <v>0.10951436376500211</v>
      </c>
      <c r="P41" s="297">
        <v>0.1132578425036926</v>
      </c>
      <c r="Q41" s="297">
        <v>0.22284432408705701</v>
      </c>
      <c r="R41" s="297">
        <v>0.20784529126680429</v>
      </c>
      <c r="S41" s="297">
        <v>0.20995002634638951</v>
      </c>
      <c r="T41" s="297">
        <v>0.109411715043188</v>
      </c>
      <c r="U41" s="297">
        <v>0</v>
      </c>
      <c r="V41" s="297">
        <v>0.10776027914659771</v>
      </c>
      <c r="W41" s="297">
        <v>0.2347507836128471</v>
      </c>
      <c r="DA41" s="122" t="s">
        <v>1162</v>
      </c>
    </row>
    <row r="42" spans="1:105" ht="12" customHeight="1" x14ac:dyDescent="0.25">
      <c r="A42" s="59" t="s">
        <v>162</v>
      </c>
      <c r="B42" s="297">
        <v>12.56754118503062</v>
      </c>
      <c r="C42" s="297">
        <v>14.73873615335105</v>
      </c>
      <c r="D42" s="297">
        <v>18.964824506715772</v>
      </c>
      <c r="E42" s="297">
        <v>18.333900903222531</v>
      </c>
      <c r="F42" s="297">
        <v>20.24797142246787</v>
      </c>
      <c r="G42" s="297">
        <v>24.853842492323249</v>
      </c>
      <c r="H42" s="297">
        <v>24.408604450542629</v>
      </c>
      <c r="I42" s="297">
        <v>24.473901278254921</v>
      </c>
      <c r="J42" s="297">
        <v>16.051428549050311</v>
      </c>
      <c r="K42" s="297">
        <v>13.693064840467811</v>
      </c>
      <c r="L42" s="297">
        <v>19.758846464922961</v>
      </c>
      <c r="M42" s="297">
        <v>19.979703084539299</v>
      </c>
      <c r="N42" s="297">
        <v>24.49872621782389</v>
      </c>
      <c r="O42" s="297">
        <v>24.230739177784979</v>
      </c>
      <c r="P42" s="297">
        <v>20.47445036380773</v>
      </c>
      <c r="Q42" s="297">
        <v>21.09912930920035</v>
      </c>
      <c r="R42" s="297">
        <v>17.9966559485765</v>
      </c>
      <c r="S42" s="297">
        <v>24.038773603957569</v>
      </c>
      <c r="T42" s="297">
        <v>24.509274449296999</v>
      </c>
      <c r="U42" s="297">
        <v>28.492738507676901</v>
      </c>
      <c r="V42" s="297">
        <v>31.486771838421049</v>
      </c>
      <c r="W42" s="297">
        <v>33.532652544001401</v>
      </c>
      <c r="DA42" s="122" t="s">
        <v>1163</v>
      </c>
    </row>
    <row r="43" spans="1:105" ht="12" customHeight="1" x14ac:dyDescent="0.25">
      <c r="A43" s="60" t="s">
        <v>1021</v>
      </c>
      <c r="B43" s="264">
        <v>0.27245484653398949</v>
      </c>
      <c r="C43" s="264">
        <v>0.64672596234314406</v>
      </c>
      <c r="D43" s="264">
        <v>0.65935485948161066</v>
      </c>
      <c r="E43" s="264">
        <v>0.58174805098737736</v>
      </c>
      <c r="F43" s="264">
        <v>0.39991200257525578</v>
      </c>
      <c r="G43" s="264">
        <v>0.45452344271317729</v>
      </c>
      <c r="H43" s="264">
        <v>0.52055295258938528</v>
      </c>
      <c r="I43" s="264">
        <v>0.9108003129607003</v>
      </c>
      <c r="J43" s="264">
        <v>0.82259936027301672</v>
      </c>
      <c r="K43" s="264">
        <v>0.44082814377745883</v>
      </c>
      <c r="L43" s="264">
        <v>1.9387489883260081</v>
      </c>
      <c r="M43" s="264">
        <v>2.2486164238983708</v>
      </c>
      <c r="N43" s="264">
        <v>2.3332222260498989</v>
      </c>
      <c r="O43" s="264">
        <v>1.880120379690146</v>
      </c>
      <c r="P43" s="264">
        <v>3.0033367447730481</v>
      </c>
      <c r="Q43" s="264">
        <v>2.6840526042882251</v>
      </c>
      <c r="R43" s="264">
        <v>2.0711618143706709</v>
      </c>
      <c r="S43" s="264">
        <v>1.5304342030287881</v>
      </c>
      <c r="T43" s="264">
        <v>1.5256338714629301</v>
      </c>
      <c r="U43" s="264">
        <v>1.573268793420735</v>
      </c>
      <c r="V43" s="264">
        <v>1.0460644238057379</v>
      </c>
      <c r="W43" s="264">
        <v>1.373762161533844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14.890631047640753</v>
      </c>
      <c r="C44" s="263">
        <f t="shared" si="1"/>
        <v>12.445109505501412</v>
      </c>
      <c r="D44" s="263">
        <f t="shared" si="1"/>
        <v>16.046934400228135</v>
      </c>
      <c r="E44" s="263">
        <f t="shared" si="1"/>
        <v>18.539138296585445</v>
      </c>
      <c r="F44" s="263">
        <f t="shared" si="1"/>
        <v>24.270226489865941</v>
      </c>
      <c r="G44" s="263">
        <f t="shared" si="1"/>
        <v>24.81593628193108</v>
      </c>
      <c r="H44" s="263">
        <f t="shared" si="1"/>
        <v>22.604408725359633</v>
      </c>
      <c r="I44" s="263">
        <f t="shared" si="1"/>
        <v>17.246866585268485</v>
      </c>
      <c r="J44" s="263">
        <f t="shared" si="1"/>
        <v>15.343895854766354</v>
      </c>
      <c r="K44" s="263">
        <f t="shared" si="1"/>
        <v>17.041142167463097</v>
      </c>
      <c r="L44" s="263">
        <f t="shared" si="1"/>
        <v>13.841135803758572</v>
      </c>
      <c r="M44" s="263">
        <f t="shared" si="1"/>
        <v>13.492738931606763</v>
      </c>
      <c r="N44" s="263">
        <f t="shared" si="1"/>
        <v>13.669085822677228</v>
      </c>
      <c r="O44" s="263">
        <f t="shared" si="1"/>
        <v>12.699503144685323</v>
      </c>
      <c r="P44" s="263">
        <f t="shared" si="1"/>
        <v>12.588692213152921</v>
      </c>
      <c r="Q44" s="263">
        <f t="shared" si="1"/>
        <v>11.984740534253984</v>
      </c>
      <c r="R44" s="263">
        <f t="shared" si="1"/>
        <v>10.70935393236935</v>
      </c>
      <c r="S44" s="263">
        <f t="shared" si="1"/>
        <v>13.450924555048687</v>
      </c>
      <c r="T44" s="263">
        <f t="shared" si="1"/>
        <v>13.580111941708218</v>
      </c>
      <c r="U44" s="263">
        <f t="shared" si="1"/>
        <v>13.702031819882638</v>
      </c>
      <c r="V44" s="263">
        <f t="shared" si="1"/>
        <v>13.10470916439913</v>
      </c>
      <c r="W44" s="263">
        <f t="shared" si="1"/>
        <v>14.506263044712526</v>
      </c>
      <c r="DA44" s="70"/>
    </row>
    <row r="45" spans="1:105" ht="12" customHeight="1" x14ac:dyDescent="0.25">
      <c r="A45" s="60" t="s">
        <v>1024</v>
      </c>
      <c r="B45" s="264">
        <v>7.91305259605108</v>
      </c>
      <c r="C45" s="264">
        <v>5.6371752520194889</v>
      </c>
      <c r="D45" s="264">
        <v>7.807146279398185</v>
      </c>
      <c r="E45" s="264">
        <v>9.2348623141366541</v>
      </c>
      <c r="F45" s="264">
        <v>13.27946921605646</v>
      </c>
      <c r="G45" s="264">
        <v>13.964335691484919</v>
      </c>
      <c r="H45" s="264">
        <v>12.45563954197647</v>
      </c>
      <c r="I45" s="264">
        <v>8.3918112956590232</v>
      </c>
      <c r="J45" s="264">
        <v>6.5881553035569276</v>
      </c>
      <c r="K45" s="264">
        <v>8.3027384328672902</v>
      </c>
      <c r="L45" s="264">
        <v>4.4019147750253662</v>
      </c>
      <c r="M45" s="264">
        <v>3.9905082311046578</v>
      </c>
      <c r="N45" s="264">
        <v>4.4712277051205076</v>
      </c>
      <c r="O45" s="264">
        <v>4.5947731100935449</v>
      </c>
      <c r="P45" s="264">
        <v>3.2554657104263551</v>
      </c>
      <c r="Q45" s="264">
        <v>3.383750046694435</v>
      </c>
      <c r="R45" s="264">
        <v>3.2048430311820839</v>
      </c>
      <c r="S45" s="264">
        <v>5.386583234262357</v>
      </c>
      <c r="T45" s="264">
        <v>5.45848085832215</v>
      </c>
      <c r="U45" s="264">
        <v>5.7958648764841669</v>
      </c>
      <c r="V45" s="264">
        <v>6.5331206021627493</v>
      </c>
      <c r="W45" s="264">
        <v>6.7622121048521189</v>
      </c>
      <c r="DA45" s="72" t="s">
        <v>1165</v>
      </c>
    </row>
    <row r="46" spans="1:105" ht="12" customHeight="1" x14ac:dyDescent="0.25">
      <c r="A46" s="60" t="s">
        <v>1026</v>
      </c>
      <c r="B46" s="264">
        <v>4.8015984843225414</v>
      </c>
      <c r="C46" s="264">
        <v>3.670401936172194</v>
      </c>
      <c r="D46" s="264">
        <v>4.7968491895572001</v>
      </c>
      <c r="E46" s="264">
        <v>5.5874082903987539</v>
      </c>
      <c r="F46" s="264">
        <v>7.6639299790136342</v>
      </c>
      <c r="G46" s="264">
        <v>7.6123119653471596</v>
      </c>
      <c r="H46" s="264">
        <v>6.7793533219304498</v>
      </c>
      <c r="I46" s="264">
        <v>4.8937136726551911</v>
      </c>
      <c r="J46" s="264">
        <v>4.4731640895442961</v>
      </c>
      <c r="K46" s="264">
        <v>5.3479593499893872</v>
      </c>
      <c r="L46" s="264">
        <v>3.9606380051543351</v>
      </c>
      <c r="M46" s="264">
        <v>3.8055591639991628</v>
      </c>
      <c r="N46" s="264">
        <v>3.7964622482394041</v>
      </c>
      <c r="O46" s="264">
        <v>3.5825308765643769</v>
      </c>
      <c r="P46" s="264">
        <v>3.276031955021891</v>
      </c>
      <c r="Q46" s="264">
        <v>3.1410063112736939</v>
      </c>
      <c r="R46" s="264">
        <v>2.826129768947355</v>
      </c>
      <c r="S46" s="264">
        <v>3.7144104967383771</v>
      </c>
      <c r="T46" s="264">
        <v>3.811819553312692</v>
      </c>
      <c r="U46" s="264">
        <v>3.8468439605108968</v>
      </c>
      <c r="V46" s="264">
        <v>3.8185164304983621</v>
      </c>
      <c r="W46" s="264">
        <v>4.2300728453532601</v>
      </c>
      <c r="DA46" s="72" t="s">
        <v>1166</v>
      </c>
    </row>
    <row r="47" spans="1:105" ht="12" customHeight="1" x14ac:dyDescent="0.25">
      <c r="A47" s="64" t="s">
        <v>30</v>
      </c>
      <c r="B47" s="231">
        <v>2.5614669165928969</v>
      </c>
      <c r="C47" s="231">
        <v>1.5893025974963471</v>
      </c>
      <c r="D47" s="231">
        <v>2.1897725175609462</v>
      </c>
      <c r="E47" s="231">
        <v>3.0765248331212849</v>
      </c>
      <c r="F47" s="231">
        <v>4.1033286103734969</v>
      </c>
      <c r="G47" s="231">
        <v>3.8931184753825789</v>
      </c>
      <c r="H47" s="231">
        <v>3.7182128137956418</v>
      </c>
      <c r="I47" s="231">
        <v>2.0414780492819302</v>
      </c>
      <c r="J47" s="231">
        <v>2.0295642408143242</v>
      </c>
      <c r="K47" s="231">
        <v>3.0344977990230331</v>
      </c>
      <c r="L47" s="231">
        <v>0.79561341829193333</v>
      </c>
      <c r="M47" s="231">
        <v>0.7130671050175772</v>
      </c>
      <c r="N47" s="231">
        <v>0.67013892778285211</v>
      </c>
      <c r="O47" s="231">
        <v>0.66945216892725334</v>
      </c>
      <c r="P47" s="231">
        <v>0.56870694253097454</v>
      </c>
      <c r="Q47" s="231">
        <v>0.5526298542432635</v>
      </c>
      <c r="R47" s="231">
        <v>0.59737142745050031</v>
      </c>
      <c r="S47" s="231">
        <v>0.978418104954763</v>
      </c>
      <c r="T47" s="231">
        <v>0.93444058038152855</v>
      </c>
      <c r="U47" s="231">
        <v>0.81269023026916254</v>
      </c>
      <c r="V47" s="231">
        <v>0.72981735467285624</v>
      </c>
      <c r="W47" s="231">
        <v>0.75632261809211154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1.0641552793895181E-2</v>
      </c>
      <c r="Q49" s="231">
        <v>7.2953643774274421E-3</v>
      </c>
      <c r="R49" s="231">
        <v>1.1123138447847991E-2</v>
      </c>
      <c r="S49" s="231">
        <v>2.9341974023330771E-2</v>
      </c>
      <c r="T49" s="231">
        <v>2.4878133571643909E-2</v>
      </c>
      <c r="U49" s="231">
        <v>2.4722243541228369E-2</v>
      </c>
      <c r="V49" s="231">
        <v>1.5669472000485959E-2</v>
      </c>
      <c r="W49" s="231">
        <v>2.020619522783116E-2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1170</v>
      </c>
    </row>
    <row r="51" spans="1:105" ht="12" customHeight="1" x14ac:dyDescent="0.25">
      <c r="A51" s="64" t="s">
        <v>70</v>
      </c>
      <c r="B51" s="231">
        <v>0.13291036966089609</v>
      </c>
      <c r="C51" s="231">
        <v>5.1648419875200101E-2</v>
      </c>
      <c r="D51" s="231">
        <v>5.2756660410603083E-2</v>
      </c>
      <c r="E51" s="231">
        <v>5.0460485427714669E-2</v>
      </c>
      <c r="F51" s="231">
        <v>0.72040518251364294</v>
      </c>
      <c r="G51" s="231">
        <v>0.64106341387436716</v>
      </c>
      <c r="H51" s="231">
        <v>0.2249417783896186</v>
      </c>
      <c r="I51" s="231">
        <v>0.17581388340148321</v>
      </c>
      <c r="J51" s="231">
        <v>0.1697796929684138</v>
      </c>
      <c r="K51" s="231">
        <v>0.1250543303954425</v>
      </c>
      <c r="L51" s="231">
        <v>8.3699768045300341E-2</v>
      </c>
      <c r="M51" s="231">
        <v>3.3481567276109583E-2</v>
      </c>
      <c r="N51" s="231">
        <v>1.712150459250307E-2</v>
      </c>
      <c r="O51" s="231">
        <v>2.8548189207843028E-3</v>
      </c>
      <c r="P51" s="231">
        <v>2.8160582032560519E-3</v>
      </c>
      <c r="Q51" s="231">
        <v>5.7917634379731379E-3</v>
      </c>
      <c r="R51" s="231">
        <v>5.8869989894679026E-3</v>
      </c>
      <c r="S51" s="231">
        <v>6.6554505598174721E-3</v>
      </c>
      <c r="T51" s="231">
        <v>3.291731643069912E-3</v>
      </c>
      <c r="U51" s="231">
        <v>0</v>
      </c>
      <c r="V51" s="231">
        <v>3.110203849087593E-3</v>
      </c>
      <c r="W51" s="231">
        <v>6.4165974333840097E-3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0.60034413611500259</v>
      </c>
      <c r="M52" s="231">
        <v>0.54660183278919949</v>
      </c>
      <c r="N52" s="231">
        <v>0.49791582113859961</v>
      </c>
      <c r="O52" s="231">
        <v>0.36677878402507441</v>
      </c>
      <c r="P52" s="231">
        <v>0.3559624847898486</v>
      </c>
      <c r="Q52" s="231">
        <v>0.24171593994934731</v>
      </c>
      <c r="R52" s="231">
        <v>5.3900911170433483E-2</v>
      </c>
      <c r="S52" s="231">
        <v>0.19230603989310549</v>
      </c>
      <c r="T52" s="231">
        <v>0.26525026066400659</v>
      </c>
      <c r="U52" s="231">
        <v>0.41983779219865403</v>
      </c>
      <c r="V52" s="231">
        <v>0.57600734994911473</v>
      </c>
      <c r="W52" s="231">
        <v>0.69884595538769934</v>
      </c>
      <c r="DA52" s="73" t="s">
        <v>1172</v>
      </c>
    </row>
    <row r="53" spans="1:105" ht="12" customHeight="1" x14ac:dyDescent="0.25">
      <c r="A53" s="64" t="s">
        <v>162</v>
      </c>
      <c r="B53" s="231">
        <v>0.50681673568723173</v>
      </c>
      <c r="C53" s="231">
        <v>0.55303439441684532</v>
      </c>
      <c r="D53" s="231">
        <v>0.72949150445472799</v>
      </c>
      <c r="E53" s="231">
        <v>0.76231614525217617</v>
      </c>
      <c r="F53" s="231">
        <v>0.87835753826012286</v>
      </c>
      <c r="G53" s="231">
        <v>1.0706605015883759</v>
      </c>
      <c r="H53" s="231">
        <v>1.0531815488276119</v>
      </c>
      <c r="I53" s="231">
        <v>0.9746894484293035</v>
      </c>
      <c r="J53" s="231">
        <v>0.62747342558187702</v>
      </c>
      <c r="K53" s="231">
        <v>0.57036231970819529</v>
      </c>
      <c r="L53" s="231">
        <v>0.5037776833984422</v>
      </c>
      <c r="M53" s="231">
        <v>0.48411630534364553</v>
      </c>
      <c r="N53" s="231">
        <v>0.61777367724596144</v>
      </c>
      <c r="O53" s="231">
        <v>0.63783860251637758</v>
      </c>
      <c r="P53" s="231">
        <v>0.51406998689570571</v>
      </c>
      <c r="Q53" s="231">
        <v>0.55374577611420972</v>
      </c>
      <c r="R53" s="231">
        <v>0.51473327010249548</v>
      </c>
      <c r="S53" s="231">
        <v>0.76950330624088359</v>
      </c>
      <c r="T53" s="231">
        <v>0.74460801433183121</v>
      </c>
      <c r="U53" s="231">
        <v>0.84308059018479087</v>
      </c>
      <c r="V53" s="231">
        <v>0.91768775881895825</v>
      </c>
      <c r="W53" s="231">
        <v>0.92555515967873636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1.8740267539961761E-2</v>
      </c>
      <c r="E54" s="231">
        <v>1.7425550150278041E-2</v>
      </c>
      <c r="F54" s="231">
        <v>7.2297124638313753E-3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0.23487067529250949</v>
      </c>
      <c r="M54" s="231">
        <v>0.27594652411022991</v>
      </c>
      <c r="N54" s="231">
        <v>0.24503457741263751</v>
      </c>
      <c r="O54" s="231">
        <v>0.2343284457997114</v>
      </c>
      <c r="P54" s="231">
        <v>0.21556679040836629</v>
      </c>
      <c r="Q54" s="231">
        <v>0.22384608798706371</v>
      </c>
      <c r="R54" s="231">
        <v>0.21631541565423759</v>
      </c>
      <c r="S54" s="231">
        <v>0.2320858050188277</v>
      </c>
      <c r="T54" s="231">
        <v>0.26193554444274503</v>
      </c>
      <c r="U54" s="231">
        <v>0.2194910551922383</v>
      </c>
      <c r="V54" s="231">
        <v>0.18801806696001239</v>
      </c>
      <c r="W54" s="231">
        <v>0.25371173163500182</v>
      </c>
      <c r="DA54" s="73" t="s">
        <v>1174</v>
      </c>
    </row>
    <row r="55" spans="1:105" ht="12" customHeight="1" x14ac:dyDescent="0.25">
      <c r="A55" s="64" t="s">
        <v>73</v>
      </c>
      <c r="B55" s="231">
        <v>2.9894387413672899E-2</v>
      </c>
      <c r="C55" s="231">
        <v>7.6645927057834129E-2</v>
      </c>
      <c r="D55" s="231">
        <v>4.5130837967345468E-2</v>
      </c>
      <c r="E55" s="231">
        <v>5.3653522014955372E-2</v>
      </c>
      <c r="F55" s="231">
        <v>3.4177587626323058E-2</v>
      </c>
      <c r="G55" s="231">
        <v>2.935949913065743E-2</v>
      </c>
      <c r="H55" s="231">
        <v>2.654323228109191E-2</v>
      </c>
      <c r="I55" s="231">
        <v>4.5066013656435623E-2</v>
      </c>
      <c r="J55" s="231">
        <v>4.1791503600308158E-2</v>
      </c>
      <c r="K55" s="231">
        <v>3.1412791448682448E-2</v>
      </c>
      <c r="L55" s="231">
        <v>1.7581631287237959E-2</v>
      </c>
      <c r="M55" s="231">
        <v>2.59742094253969E-2</v>
      </c>
      <c r="N55" s="231">
        <v>2.6134049431875219E-2</v>
      </c>
      <c r="O55" s="231">
        <v>3.2027312229633002E-2</v>
      </c>
      <c r="P55" s="231">
        <v>2.0681146011165181E-2</v>
      </c>
      <c r="Q55" s="231">
        <v>2.1076461664390742E-2</v>
      </c>
      <c r="R55" s="231">
        <v>2.43371557913242E-2</v>
      </c>
      <c r="S55" s="231">
        <v>2.300815284100885E-2</v>
      </c>
      <c r="T55" s="231">
        <v>2.2581109062364289E-2</v>
      </c>
      <c r="U55" s="231">
        <v>2.1081724636350621E-2</v>
      </c>
      <c r="V55" s="231">
        <v>1.9776641399439101E-2</v>
      </c>
      <c r="W55" s="231">
        <v>2.4372567531171559E-2</v>
      </c>
      <c r="DA55" s="73" t="s">
        <v>1175</v>
      </c>
    </row>
    <row r="56" spans="1:105" ht="12" customHeight="1" x14ac:dyDescent="0.25">
      <c r="A56" s="64" t="s">
        <v>79</v>
      </c>
      <c r="B56" s="231">
        <v>1.5705100749678429</v>
      </c>
      <c r="C56" s="231">
        <v>1.399770597325968</v>
      </c>
      <c r="D56" s="231">
        <v>1.7609574016236149</v>
      </c>
      <c r="E56" s="231">
        <v>1.627027754432345</v>
      </c>
      <c r="F56" s="231">
        <v>1.9204313477762169</v>
      </c>
      <c r="G56" s="231">
        <v>1.9781100753711811</v>
      </c>
      <c r="H56" s="231">
        <v>1.756473948636486</v>
      </c>
      <c r="I56" s="231">
        <v>1.656666277886039</v>
      </c>
      <c r="J56" s="231">
        <v>1.604555226579373</v>
      </c>
      <c r="K56" s="231">
        <v>1.5866321094140341</v>
      </c>
      <c r="L56" s="231">
        <v>1.7247506927239089</v>
      </c>
      <c r="M56" s="231">
        <v>1.726371620037005</v>
      </c>
      <c r="N56" s="231">
        <v>1.7223436906349749</v>
      </c>
      <c r="O56" s="231">
        <v>1.6392507441455431</v>
      </c>
      <c r="P56" s="231">
        <v>1.587586993388679</v>
      </c>
      <c r="Q56" s="231">
        <v>1.534905063500019</v>
      </c>
      <c r="R56" s="231">
        <v>1.4024614513410489</v>
      </c>
      <c r="S56" s="231">
        <v>1.48309166320664</v>
      </c>
      <c r="T56" s="231">
        <v>1.554834179215502</v>
      </c>
      <c r="U56" s="231">
        <v>1.505940324488473</v>
      </c>
      <c r="V56" s="231">
        <v>1.368429582848407</v>
      </c>
      <c r="W56" s="231">
        <v>1.5446420203673239</v>
      </c>
      <c r="DA56" s="73" t="s">
        <v>1176</v>
      </c>
    </row>
    <row r="57" spans="1:105" ht="12" customHeight="1" x14ac:dyDescent="0.25">
      <c r="A57" s="60" t="s">
        <v>1038</v>
      </c>
      <c r="B57" s="264">
        <v>2.1759799672671312</v>
      </c>
      <c r="C57" s="264">
        <v>3.1375323173097289</v>
      </c>
      <c r="D57" s="264">
        <v>3.4429389312727481</v>
      </c>
      <c r="E57" s="264">
        <v>3.716867692050037</v>
      </c>
      <c r="F57" s="264">
        <v>3.326827294795847</v>
      </c>
      <c r="G57" s="264">
        <v>3.2392886250990021</v>
      </c>
      <c r="H57" s="264">
        <v>3.3694158614527119</v>
      </c>
      <c r="I57" s="264">
        <v>3.961341616954273</v>
      </c>
      <c r="J57" s="264">
        <v>4.2825764616651298</v>
      </c>
      <c r="K57" s="264">
        <v>3.3904443846064169</v>
      </c>
      <c r="L57" s="264">
        <v>5.4785830235788699</v>
      </c>
      <c r="M57" s="264">
        <v>5.6966715365029428</v>
      </c>
      <c r="N57" s="264">
        <v>5.4013958693173167</v>
      </c>
      <c r="O57" s="264">
        <v>4.5221991580274006</v>
      </c>
      <c r="P57" s="264">
        <v>6.0571945477046762</v>
      </c>
      <c r="Q57" s="264">
        <v>5.4599841762858539</v>
      </c>
      <c r="R57" s="264">
        <v>4.6783811322399114</v>
      </c>
      <c r="S57" s="264">
        <v>4.3499308240479522</v>
      </c>
      <c r="T57" s="264">
        <v>4.3098115300733753</v>
      </c>
      <c r="U57" s="264">
        <v>4.0593229828875739</v>
      </c>
      <c r="V57" s="264">
        <v>2.7530721317380191</v>
      </c>
      <c r="W57" s="264">
        <v>3.5139780945071459</v>
      </c>
      <c r="DA57" s="72" t="s">
        <v>1177</v>
      </c>
    </row>
    <row r="58" spans="1:105" ht="12" customHeight="1" x14ac:dyDescent="0.25">
      <c r="A58" s="132" t="s">
        <v>1040</v>
      </c>
      <c r="B58" s="318">
        <v>26.126604130908269</v>
      </c>
      <c r="C58" s="318">
        <v>22.719731766644419</v>
      </c>
      <c r="D58" s="318">
        <v>26.706186214991039</v>
      </c>
      <c r="E58" s="318">
        <v>31.589146752253569</v>
      </c>
      <c r="F58" s="318">
        <v>42.519854602898249</v>
      </c>
      <c r="G58" s="318">
        <v>42.295951387861308</v>
      </c>
      <c r="H58" s="318">
        <v>38.146988918658323</v>
      </c>
      <c r="I58" s="318">
        <v>27.920544591005569</v>
      </c>
      <c r="J58" s="318">
        <v>25.476021351959531</v>
      </c>
      <c r="K58" s="318">
        <v>29.92794173233543</v>
      </c>
      <c r="L58" s="318">
        <v>22.143567464220169</v>
      </c>
      <c r="M58" s="318">
        <v>22.208393401135869</v>
      </c>
      <c r="N58" s="318">
        <v>21.738050061270918</v>
      </c>
      <c r="O58" s="318">
        <v>21.598792178409369</v>
      </c>
      <c r="P58" s="318">
        <v>22.118147876674239</v>
      </c>
      <c r="Q58" s="318">
        <v>22.525455605904359</v>
      </c>
      <c r="R58" s="318">
        <v>21.950119685401749</v>
      </c>
      <c r="S58" s="318">
        <v>23.473408087663461</v>
      </c>
      <c r="T58" s="318">
        <v>21.308679889227228</v>
      </c>
      <c r="U58" s="318">
        <v>21.454519644924169</v>
      </c>
      <c r="V58" s="318">
        <v>20.760926394323359</v>
      </c>
      <c r="W58" s="318">
        <v>23.0265074869051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269.49426617554479</v>
      </c>
      <c r="C61" s="225">
        <v>223.62219475045481</v>
      </c>
      <c r="D61" s="225">
        <v>117.5796962042355</v>
      </c>
      <c r="E61" s="225">
        <v>149.9290599632287</v>
      </c>
      <c r="F61" s="225">
        <v>129.8471716481279</v>
      </c>
      <c r="G61" s="225">
        <v>131.41815475264059</v>
      </c>
      <c r="H61" s="225">
        <v>150.43177101948191</v>
      </c>
      <c r="I61" s="225">
        <v>174.0358862777484</v>
      </c>
      <c r="J61" s="225">
        <v>176.28178562232119</v>
      </c>
      <c r="K61" s="225">
        <v>194.26681517315089</v>
      </c>
      <c r="L61" s="225">
        <v>146.6217715573153</v>
      </c>
      <c r="M61" s="225">
        <v>144.42590948917231</v>
      </c>
      <c r="N61" s="225">
        <v>145.15808194388509</v>
      </c>
      <c r="O61" s="225">
        <v>146.08839442990609</v>
      </c>
      <c r="P61" s="225">
        <v>134.20280154939951</v>
      </c>
      <c r="Q61" s="225">
        <v>134.10298400547481</v>
      </c>
      <c r="R61" s="225">
        <v>129.1700723498632</v>
      </c>
      <c r="S61" s="225">
        <v>148.72142216535761</v>
      </c>
      <c r="T61" s="225">
        <v>150.7531911173518</v>
      </c>
      <c r="U61" s="225">
        <v>156.26905150788201</v>
      </c>
      <c r="V61" s="225">
        <v>176.78121543090731</v>
      </c>
      <c r="W61" s="225">
        <v>165.26654529906219</v>
      </c>
      <c r="DA61" s="89" t="s">
        <v>1179</v>
      </c>
    </row>
    <row r="62" spans="1:105" ht="12" customHeight="1" x14ac:dyDescent="0.25">
      <c r="A62" s="55" t="s">
        <v>92</v>
      </c>
      <c r="B62" s="261">
        <v>1.025219908739204</v>
      </c>
      <c r="C62" s="261">
        <v>1.1326263197054249</v>
      </c>
      <c r="D62" s="261">
        <v>0.56185661185418123</v>
      </c>
      <c r="E62" s="261">
        <v>0.68198344085894391</v>
      </c>
      <c r="F62" s="261">
        <v>0.48976836063581702</v>
      </c>
      <c r="G62" s="261">
        <v>0.51337048833788956</v>
      </c>
      <c r="H62" s="261">
        <v>0.63342066287905219</v>
      </c>
      <c r="I62" s="261">
        <v>0.91007154106794064</v>
      </c>
      <c r="J62" s="261">
        <v>0.91686454306862297</v>
      </c>
      <c r="K62" s="261">
        <v>0.82973630260836917</v>
      </c>
      <c r="L62" s="261">
        <v>0.87277243398373305</v>
      </c>
      <c r="M62" s="261">
        <v>0.88579528477865066</v>
      </c>
      <c r="N62" s="261">
        <v>0.90679938467747423</v>
      </c>
      <c r="O62" s="261">
        <v>0.88494656696324514</v>
      </c>
      <c r="P62" s="261">
        <v>0.90884746632683666</v>
      </c>
      <c r="Q62" s="261">
        <v>0.90143056849878722</v>
      </c>
      <c r="R62" s="261">
        <v>0.85213527634207498</v>
      </c>
      <c r="S62" s="261">
        <v>0.89013523517065285</v>
      </c>
      <c r="T62" s="261">
        <v>0.88729244441042665</v>
      </c>
      <c r="U62" s="261">
        <v>0.91796630032245818</v>
      </c>
      <c r="V62" s="261">
        <v>0.93362347617289998</v>
      </c>
      <c r="W62" s="261">
        <v>0.8998467300647669</v>
      </c>
      <c r="DA62" s="67" t="s">
        <v>1180</v>
      </c>
    </row>
    <row r="63" spans="1:105" ht="12" customHeight="1" x14ac:dyDescent="0.25">
      <c r="A63" s="202" t="s">
        <v>93</v>
      </c>
      <c r="B63" s="226">
        <v>2.1642385610504689</v>
      </c>
      <c r="C63" s="226">
        <v>2.3909734247959409</v>
      </c>
      <c r="D63" s="226">
        <v>1.186078942469414</v>
      </c>
      <c r="E63" s="226">
        <v>1.439666600427155</v>
      </c>
      <c r="F63" s="226">
        <v>1.0339006909981341</v>
      </c>
      <c r="G63" s="226">
        <v>1.083724767238013</v>
      </c>
      <c r="H63" s="226">
        <v>1.3371506076729121</v>
      </c>
      <c r="I63" s="226">
        <v>1.921160431732206</v>
      </c>
      <c r="J63" s="226">
        <v>1.9355004545408241</v>
      </c>
      <c r="K63" s="226">
        <v>1.7546940963886479</v>
      </c>
      <c r="L63" s="226">
        <v>1.8424220409184091</v>
      </c>
      <c r="M63" s="226">
        <v>1.8699132704828341</v>
      </c>
      <c r="N63" s="226">
        <v>1.9142529117185301</v>
      </c>
      <c r="O63" s="226">
        <v>1.8681216277260999</v>
      </c>
      <c r="P63" s="226">
        <v>1.931223032196598</v>
      </c>
      <c r="Q63" s="226">
        <v>1.9029193442545549</v>
      </c>
      <c r="R63" s="226">
        <v>1.7988570145491101</v>
      </c>
      <c r="S63" s="226">
        <v>1.879074902939784</v>
      </c>
      <c r="T63" s="226">
        <v>1.8730737734924969</v>
      </c>
      <c r="U63" s="226">
        <v>1.93782626338763</v>
      </c>
      <c r="V63" s="226">
        <v>1.9708785514321989</v>
      </c>
      <c r="W63" s="226">
        <v>1.902477131039978</v>
      </c>
      <c r="DA63" s="174" t="s">
        <v>1181</v>
      </c>
    </row>
    <row r="64" spans="1:105" ht="12" customHeight="1" x14ac:dyDescent="0.25">
      <c r="A64" s="202" t="s">
        <v>94</v>
      </c>
      <c r="B64" s="226">
        <v>12.883963414316881</v>
      </c>
      <c r="C64" s="226">
        <v>14.23374238130325</v>
      </c>
      <c r="D64" s="226">
        <v>7.0608656440583673</v>
      </c>
      <c r="E64" s="226">
        <v>8.5705024125040765</v>
      </c>
      <c r="F64" s="226">
        <v>6.1549308456972183</v>
      </c>
      <c r="G64" s="226">
        <v>6.4515393559508896</v>
      </c>
      <c r="H64" s="226">
        <v>7.9602128058966892</v>
      </c>
      <c r="I64" s="226">
        <v>11.43689108998079</v>
      </c>
      <c r="J64" s="226">
        <v>11.52225891058603</v>
      </c>
      <c r="K64" s="226">
        <v>10.40654329578239</v>
      </c>
      <c r="L64" s="226">
        <v>10.968152308219709</v>
      </c>
      <c r="M64" s="226">
        <v>11.131810789450499</v>
      </c>
      <c r="N64" s="226">
        <v>11.39576982140091</v>
      </c>
      <c r="O64" s="226">
        <v>11.121144932116319</v>
      </c>
      <c r="P64" s="226">
        <v>11.399457863960309</v>
      </c>
      <c r="Q64" s="226">
        <v>11.328299778501091</v>
      </c>
      <c r="R64" s="226">
        <v>10.70880464849898</v>
      </c>
      <c r="S64" s="226">
        <v>11.186351051099599</v>
      </c>
      <c r="T64" s="226">
        <v>11.150625630790159</v>
      </c>
      <c r="U64" s="226">
        <v>11.536104720669179</v>
      </c>
      <c r="V64" s="226">
        <v>11.73286882865135</v>
      </c>
      <c r="W64" s="226">
        <v>11.28824252183275</v>
      </c>
      <c r="DA64" s="174" t="s">
        <v>1182</v>
      </c>
    </row>
    <row r="65" spans="1:105" ht="12" customHeight="1" x14ac:dyDescent="0.25">
      <c r="A65" s="202" t="s">
        <v>95</v>
      </c>
      <c r="B65" s="226">
        <v>15.24776820513425</v>
      </c>
      <c r="C65" s="226">
        <v>16.845189445395128</v>
      </c>
      <c r="D65" s="226">
        <v>8.3563139079207307</v>
      </c>
      <c r="E65" s="226">
        <v>10.142921862242421</v>
      </c>
      <c r="F65" s="226">
        <v>7.2841683755121212</v>
      </c>
      <c r="G65" s="226">
        <v>7.6351952813315336</v>
      </c>
      <c r="H65" s="226">
        <v>9.4206631783026946</v>
      </c>
      <c r="I65" s="226">
        <v>13.535203315899709</v>
      </c>
      <c r="J65" s="226">
        <v>13.636233464690701</v>
      </c>
      <c r="K65" s="226">
        <v>12.362393561486719</v>
      </c>
      <c r="L65" s="226">
        <v>12.98046561111021</v>
      </c>
      <c r="M65" s="226">
        <v>13.1741503109471</v>
      </c>
      <c r="N65" s="226">
        <v>13.48653757916607</v>
      </c>
      <c r="O65" s="226">
        <v>13.161527601994059</v>
      </c>
      <c r="P65" s="226">
        <v>13.60609762588162</v>
      </c>
      <c r="Q65" s="226">
        <v>13.40668889116189</v>
      </c>
      <c r="R65" s="226">
        <v>12.67353575786556</v>
      </c>
      <c r="S65" s="226">
        <v>13.238697006768099</v>
      </c>
      <c r="T65" s="226">
        <v>13.196417087895931</v>
      </c>
      <c r="U65" s="226">
        <v>13.652619548380271</v>
      </c>
      <c r="V65" s="226">
        <v>13.88548372325584</v>
      </c>
      <c r="W65" s="226">
        <v>13.403573354494879</v>
      </c>
      <c r="DA65" s="174" t="s">
        <v>1183</v>
      </c>
    </row>
    <row r="66" spans="1:105" ht="12" customHeight="1" x14ac:dyDescent="0.25">
      <c r="A66" s="56" t="s">
        <v>96</v>
      </c>
      <c r="B66" s="262">
        <v>8.3163805014630352</v>
      </c>
      <c r="C66" s="262">
        <v>7.2093258909187856</v>
      </c>
      <c r="D66" s="262">
        <v>3.808906757102017</v>
      </c>
      <c r="E66" s="262">
        <v>4.8418969511273477</v>
      </c>
      <c r="F66" s="262">
        <v>4.1278020817030168</v>
      </c>
      <c r="G66" s="262">
        <v>4.3381328840262174</v>
      </c>
      <c r="H66" s="262">
        <v>5.0373061393575416</v>
      </c>
      <c r="I66" s="262">
        <v>5.8769895351371302</v>
      </c>
      <c r="J66" s="262">
        <v>5.6883716685707828</v>
      </c>
      <c r="K66" s="262">
        <v>6.0410448284293778</v>
      </c>
      <c r="L66" s="262">
        <v>4.6913450978606406</v>
      </c>
      <c r="M66" s="262">
        <v>4.679450541787979</v>
      </c>
      <c r="N66" s="262">
        <v>4.820087759128759</v>
      </c>
      <c r="O66" s="262">
        <v>4.8791100371158116</v>
      </c>
      <c r="P66" s="262">
        <v>4.6719081285170478</v>
      </c>
      <c r="Q66" s="262">
        <v>4.6822186464991784</v>
      </c>
      <c r="R66" s="262">
        <v>4.5456821205035034</v>
      </c>
      <c r="S66" s="262">
        <v>5.2389050422783434</v>
      </c>
      <c r="T66" s="262">
        <v>5.3069127033163541</v>
      </c>
      <c r="U66" s="262">
        <v>5.603297592805637</v>
      </c>
      <c r="V66" s="262">
        <v>6.4508940769407586</v>
      </c>
      <c r="W66" s="262">
        <v>6.0080820413129699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0</v>
      </c>
      <c r="T67" s="228">
        <v>0</v>
      </c>
      <c r="U67" s="228">
        <v>0</v>
      </c>
      <c r="V67" s="228">
        <v>0</v>
      </c>
      <c r="W67" s="228">
        <v>0</v>
      </c>
      <c r="DA67" s="69" t="s">
        <v>1185</v>
      </c>
    </row>
    <row r="68" spans="1:105" ht="12" customHeight="1" x14ac:dyDescent="0.25">
      <c r="A68" s="37" t="s">
        <v>162</v>
      </c>
      <c r="B68" s="228">
        <v>6.8240336678726932</v>
      </c>
      <c r="C68" s="228">
        <v>4.9972413614635869</v>
      </c>
      <c r="D68" s="228">
        <v>2.8141043913740278</v>
      </c>
      <c r="E68" s="228">
        <v>3.6532305553366631</v>
      </c>
      <c r="F68" s="228">
        <v>3.419993053664717</v>
      </c>
      <c r="G68" s="228">
        <v>3.6331546061946072</v>
      </c>
      <c r="H68" s="228">
        <v>4.0999521150895726</v>
      </c>
      <c r="I68" s="228">
        <v>4.2673444913119098</v>
      </c>
      <c r="J68" s="228">
        <v>3.734868702226247</v>
      </c>
      <c r="K68" s="228">
        <v>4.5069600011945772</v>
      </c>
      <c r="L68" s="228">
        <v>2.3167528133108681</v>
      </c>
      <c r="M68" s="228">
        <v>2.1287917801208072</v>
      </c>
      <c r="N68" s="228">
        <v>2.3683661317672522</v>
      </c>
      <c r="O68" s="228">
        <v>2.5997218894685039</v>
      </c>
      <c r="P68" s="228">
        <v>1.7790877144383941</v>
      </c>
      <c r="Q68" s="228">
        <v>1.9133030385462879</v>
      </c>
      <c r="R68" s="228">
        <v>1.931657462034307</v>
      </c>
      <c r="S68" s="228">
        <v>2.902228993832753</v>
      </c>
      <c r="T68" s="228">
        <v>2.908270686811834</v>
      </c>
      <c r="U68" s="228">
        <v>3.1450583399900278</v>
      </c>
      <c r="V68" s="228">
        <v>4.1155073196287759</v>
      </c>
      <c r="W68" s="228">
        <v>3.5606929716216951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7.4266110712787707E-3</v>
      </c>
      <c r="C70" s="228">
        <v>1.114496411363777E-2</v>
      </c>
      <c r="D70" s="228">
        <v>1.276428859068947E-2</v>
      </c>
      <c r="E70" s="228">
        <v>2.5143646474772619E-2</v>
      </c>
      <c r="F70" s="228">
        <v>2.981497591314405E-2</v>
      </c>
      <c r="G70" s="228">
        <v>3.8072675916147353E-2</v>
      </c>
      <c r="H70" s="228">
        <v>5.9709819660650892E-2</v>
      </c>
      <c r="I70" s="228">
        <v>1.561900531549729E-2</v>
      </c>
      <c r="J70" s="228">
        <v>3.2324293638815831E-2</v>
      </c>
      <c r="K70" s="228">
        <v>7.7720298119179937E-2</v>
      </c>
      <c r="L70" s="228">
        <v>9.2898091986448661E-2</v>
      </c>
      <c r="M70" s="228">
        <v>0.14586811863780769</v>
      </c>
      <c r="N70" s="228">
        <v>0.1877072379922336</v>
      </c>
      <c r="O70" s="228">
        <v>0.25467442922660471</v>
      </c>
      <c r="P70" s="228">
        <v>0.27338992274419971</v>
      </c>
      <c r="Q70" s="228">
        <v>0.32589015912848279</v>
      </c>
      <c r="R70" s="228">
        <v>0.38266245274358979</v>
      </c>
      <c r="S70" s="228">
        <v>0.48206957009499429</v>
      </c>
      <c r="T70" s="228">
        <v>0.5815687727794161</v>
      </c>
      <c r="U70" s="228">
        <v>0.71516783256004379</v>
      </c>
      <c r="V70" s="228">
        <v>0.96301613166316913</v>
      </c>
      <c r="W70" s="228">
        <v>0.9832042197173726</v>
      </c>
      <c r="DA70" s="69" t="s">
        <v>1188</v>
      </c>
    </row>
    <row r="71" spans="1:105" ht="12" customHeight="1" x14ac:dyDescent="0.25">
      <c r="A71" s="37" t="s">
        <v>38</v>
      </c>
      <c r="B71" s="228">
        <v>1.4849202225190641</v>
      </c>
      <c r="C71" s="228">
        <v>2.200939565341562</v>
      </c>
      <c r="D71" s="228">
        <v>0.98203807713730018</v>
      </c>
      <c r="E71" s="228">
        <v>1.1635227493159119</v>
      </c>
      <c r="F71" s="228">
        <v>0.67799405212515573</v>
      </c>
      <c r="G71" s="228">
        <v>0.66690560191546244</v>
      </c>
      <c r="H71" s="228">
        <v>0.87764420460731751</v>
      </c>
      <c r="I71" s="228">
        <v>1.5940260385097229</v>
      </c>
      <c r="J71" s="228">
        <v>1.9211786727057201</v>
      </c>
      <c r="K71" s="228">
        <v>1.4563645291156211</v>
      </c>
      <c r="L71" s="228">
        <v>2.2816941925633238</v>
      </c>
      <c r="M71" s="228">
        <v>2.4047906430293642</v>
      </c>
      <c r="N71" s="228">
        <v>2.2640143893692728</v>
      </c>
      <c r="O71" s="228">
        <v>2.024713718420704</v>
      </c>
      <c r="P71" s="228">
        <v>2.6194304913344539</v>
      </c>
      <c r="Q71" s="228">
        <v>2.443025448824407</v>
      </c>
      <c r="R71" s="228">
        <v>2.2313622057256062</v>
      </c>
      <c r="S71" s="228">
        <v>1.8546064783505949</v>
      </c>
      <c r="T71" s="228">
        <v>1.817073243725104</v>
      </c>
      <c r="U71" s="228">
        <v>1.7430714202555651</v>
      </c>
      <c r="V71" s="228">
        <v>1.3723706256488151</v>
      </c>
      <c r="W71" s="228">
        <v>1.464184849973903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164.73277660543687</v>
      </c>
      <c r="C72" s="263">
        <f t="shared" si="2"/>
        <v>129.60490612366223</v>
      </c>
      <c r="D72" s="263">
        <f t="shared" si="2"/>
        <v>68.903463849503083</v>
      </c>
      <c r="E72" s="263">
        <f t="shared" si="2"/>
        <v>88.041989678331774</v>
      </c>
      <c r="F72" s="263">
        <f t="shared" si="2"/>
        <v>78.624708033087387</v>
      </c>
      <c r="G72" s="263">
        <f t="shared" si="2"/>
        <v>78.953674942469959</v>
      </c>
      <c r="H72" s="263">
        <f t="shared" si="2"/>
        <v>89.070479900343457</v>
      </c>
      <c r="I72" s="263">
        <f t="shared" si="2"/>
        <v>99.103631463529013</v>
      </c>
      <c r="J72" s="263">
        <f t="shared" si="2"/>
        <v>101.1455951792766</v>
      </c>
      <c r="K72" s="263">
        <f t="shared" si="2"/>
        <v>115.83529325063991</v>
      </c>
      <c r="L72" s="263">
        <f t="shared" si="2"/>
        <v>83.746682134680157</v>
      </c>
      <c r="M72" s="263">
        <f t="shared" si="2"/>
        <v>81.988610050680919</v>
      </c>
      <c r="N72" s="263">
        <f t="shared" si="2"/>
        <v>81.474079892073831</v>
      </c>
      <c r="O72" s="263">
        <f t="shared" si="2"/>
        <v>82.580951546560811</v>
      </c>
      <c r="P72" s="263">
        <f t="shared" si="2"/>
        <v>72.9042388845441</v>
      </c>
      <c r="Q72" s="263">
        <f t="shared" si="2"/>
        <v>73.003832436399378</v>
      </c>
      <c r="R72" s="263">
        <f t="shared" si="2"/>
        <v>70.481923238557215</v>
      </c>
      <c r="S72" s="263">
        <f t="shared" si="2"/>
        <v>82.883777644761054</v>
      </c>
      <c r="T72" s="263">
        <f t="shared" si="2"/>
        <v>84.799310612238827</v>
      </c>
      <c r="U72" s="263">
        <f t="shared" si="2"/>
        <v>87.840527906066342</v>
      </c>
      <c r="V72" s="263">
        <f t="shared" si="2"/>
        <v>102.08108613304086</v>
      </c>
      <c r="W72" s="263">
        <f t="shared" si="2"/>
        <v>95.098191232854191</v>
      </c>
      <c r="DA72" s="70"/>
    </row>
    <row r="73" spans="1:105" ht="12" customHeight="1" x14ac:dyDescent="0.25">
      <c r="A73" s="60" t="s">
        <v>1054</v>
      </c>
      <c r="B73" s="264">
        <v>164.6758677559198</v>
      </c>
      <c r="C73" s="264">
        <v>129.54203526031111</v>
      </c>
      <c r="D73" s="264">
        <v>68.872275795992209</v>
      </c>
      <c r="E73" s="264">
        <v>88.004133514324295</v>
      </c>
      <c r="F73" s="264">
        <v>78.597521520519635</v>
      </c>
      <c r="G73" s="264">
        <v>78.925178301292505</v>
      </c>
      <c r="H73" s="264">
        <v>89.035319403675857</v>
      </c>
      <c r="I73" s="264">
        <v>99.05311437549851</v>
      </c>
      <c r="J73" s="264">
        <v>101.094701019044</v>
      </c>
      <c r="K73" s="264">
        <v>115.7891534100156</v>
      </c>
      <c r="L73" s="264">
        <v>83.698235479787058</v>
      </c>
      <c r="M73" s="264">
        <v>81.9394405114097</v>
      </c>
      <c r="N73" s="264">
        <v>81.423744437909434</v>
      </c>
      <c r="O73" s="264">
        <v>82.531829118698596</v>
      </c>
      <c r="P73" s="264">
        <v>72.85345719952052</v>
      </c>
      <c r="Q73" s="264">
        <v>72.953794999420751</v>
      </c>
      <c r="R73" s="264">
        <v>70.434622129989037</v>
      </c>
      <c r="S73" s="264">
        <v>82.834367199532323</v>
      </c>
      <c r="T73" s="264">
        <v>84.750057967253937</v>
      </c>
      <c r="U73" s="264">
        <v>87.78957258847889</v>
      </c>
      <c r="V73" s="264">
        <v>102.0292617025375</v>
      </c>
      <c r="W73" s="264">
        <v>95.048165423912195</v>
      </c>
      <c r="DA73" s="72" t="s">
        <v>1190</v>
      </c>
    </row>
    <row r="74" spans="1:105" ht="12" customHeight="1" x14ac:dyDescent="0.25">
      <c r="A74" s="64" t="s">
        <v>30</v>
      </c>
      <c r="B74" s="231">
        <v>87.401587056290069</v>
      </c>
      <c r="C74" s="231">
        <v>55.760137008241323</v>
      </c>
      <c r="D74" s="231">
        <v>31.261060612044361</v>
      </c>
      <c r="E74" s="231">
        <v>48.237172529007132</v>
      </c>
      <c r="F74" s="231">
        <v>41.917636038923362</v>
      </c>
      <c r="G74" s="231">
        <v>40.201021369997797</v>
      </c>
      <c r="H74" s="231">
        <v>48.635561947370697</v>
      </c>
      <c r="I74" s="231">
        <v>41.103941160322421</v>
      </c>
      <c r="J74" s="231">
        <v>45.6130775709101</v>
      </c>
      <c r="K74" s="231">
        <v>65.488779561748188</v>
      </c>
      <c r="L74" s="231">
        <v>16.699698297711109</v>
      </c>
      <c r="M74" s="231">
        <v>15.245365820491029</v>
      </c>
      <c r="N74" s="231">
        <v>14.27149887348717</v>
      </c>
      <c r="O74" s="231">
        <v>15.31290481872756</v>
      </c>
      <c r="P74" s="231">
        <v>12.609562781839131</v>
      </c>
      <c r="Q74" s="231">
        <v>12.738270594532789</v>
      </c>
      <c r="R74" s="231">
        <v>14.773538809537991</v>
      </c>
      <c r="S74" s="231">
        <v>21.684254018530169</v>
      </c>
      <c r="T74" s="231">
        <v>20.644320949560669</v>
      </c>
      <c r="U74" s="231">
        <v>18.433821904882411</v>
      </c>
      <c r="V74" s="231">
        <v>19.391864719035141</v>
      </c>
      <c r="W74" s="231">
        <v>16.92354547267297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0.23594810967789179</v>
      </c>
      <c r="Q76" s="231">
        <v>0.168160161474879</v>
      </c>
      <c r="R76" s="231">
        <v>0.27508533216005399</v>
      </c>
      <c r="S76" s="231">
        <v>0.65029338163814554</v>
      </c>
      <c r="T76" s="231">
        <v>0.54962528903588448</v>
      </c>
      <c r="U76" s="231">
        <v>0.56076155163966646</v>
      </c>
      <c r="V76" s="231">
        <v>0.41635113128864892</v>
      </c>
      <c r="W76" s="231">
        <v>0.45213570979872691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1194</v>
      </c>
    </row>
    <row r="78" spans="1:105" ht="12" customHeight="1" x14ac:dyDescent="0.25">
      <c r="A78" s="64" t="s">
        <v>70</v>
      </c>
      <c r="B78" s="231">
        <v>4.5351267936937294</v>
      </c>
      <c r="C78" s="231">
        <v>1.8120671123530021</v>
      </c>
      <c r="D78" s="231">
        <v>0.75315090748416136</v>
      </c>
      <c r="E78" s="231">
        <v>0.79117552222214249</v>
      </c>
      <c r="F78" s="231">
        <v>7.3593136471739582</v>
      </c>
      <c r="G78" s="231">
        <v>6.6197327832810444</v>
      </c>
      <c r="H78" s="231">
        <v>2.9423194274488109</v>
      </c>
      <c r="I78" s="231">
        <v>3.5399075297646498</v>
      </c>
      <c r="J78" s="231">
        <v>3.8156832632340638</v>
      </c>
      <c r="K78" s="231">
        <v>2.6988503597352569</v>
      </c>
      <c r="L78" s="231">
        <v>1.7568342134622461</v>
      </c>
      <c r="M78" s="231">
        <v>0.7158354911843664</v>
      </c>
      <c r="N78" s="231">
        <v>0.36462518945547762</v>
      </c>
      <c r="O78" s="231">
        <v>6.5300513520963666E-2</v>
      </c>
      <c r="P78" s="231">
        <v>6.2438595444676268E-2</v>
      </c>
      <c r="Q78" s="231">
        <v>0.13350174502144649</v>
      </c>
      <c r="R78" s="231">
        <v>0.14559084021443541</v>
      </c>
      <c r="S78" s="231">
        <v>0.14750184999236449</v>
      </c>
      <c r="T78" s="231">
        <v>7.2723259184242564E-2</v>
      </c>
      <c r="U78" s="231">
        <v>0</v>
      </c>
      <c r="V78" s="231">
        <v>8.264074826935898E-2</v>
      </c>
      <c r="W78" s="231">
        <v>0.14357838288327601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12.60105186441425</v>
      </c>
      <c r="M79" s="231">
        <v>11.686340374398281</v>
      </c>
      <c r="N79" s="231">
        <v>10.60377898651719</v>
      </c>
      <c r="O79" s="231">
        <v>8.3896189600887112</v>
      </c>
      <c r="P79" s="231">
        <v>7.8925206714749851</v>
      </c>
      <c r="Q79" s="231">
        <v>5.5716190981083882</v>
      </c>
      <c r="R79" s="231">
        <v>1.333018565090047</v>
      </c>
      <c r="S79" s="231">
        <v>4.2619949459464452</v>
      </c>
      <c r="T79" s="231">
        <v>5.8600960061757847</v>
      </c>
      <c r="U79" s="231">
        <v>9.5229581974497144</v>
      </c>
      <c r="V79" s="231">
        <v>15.30500273234815</v>
      </c>
      <c r="W79" s="231">
        <v>15.637442305020331</v>
      </c>
      <c r="DA79" s="73" t="s">
        <v>1196</v>
      </c>
    </row>
    <row r="80" spans="1:105" ht="12" customHeight="1" x14ac:dyDescent="0.25">
      <c r="A80" s="64" t="s">
        <v>162</v>
      </c>
      <c r="B80" s="231">
        <v>17.293444923611538</v>
      </c>
      <c r="C80" s="231">
        <v>19.40302221334785</v>
      </c>
      <c r="D80" s="231">
        <v>10.414176794095219</v>
      </c>
      <c r="E80" s="231">
        <v>11.952439006601461</v>
      </c>
      <c r="F80" s="231">
        <v>8.9728791176393674</v>
      </c>
      <c r="G80" s="231">
        <v>11.05582734677427</v>
      </c>
      <c r="H80" s="231">
        <v>13.775993743495389</v>
      </c>
      <c r="I80" s="231">
        <v>19.624789868260979</v>
      </c>
      <c r="J80" s="231">
        <v>14.10203897919842</v>
      </c>
      <c r="K80" s="231">
        <v>12.309230290996769</v>
      </c>
      <c r="L80" s="231">
        <v>10.57414961644962</v>
      </c>
      <c r="M80" s="231">
        <v>10.350400576179259</v>
      </c>
      <c r="N80" s="231">
        <v>13.1563112861616</v>
      </c>
      <c r="O80" s="231">
        <v>14.58978290516951</v>
      </c>
      <c r="P80" s="231">
        <v>11.3981337121932</v>
      </c>
      <c r="Q80" s="231">
        <v>12.76399290150793</v>
      </c>
      <c r="R80" s="231">
        <v>12.72982200517071</v>
      </c>
      <c r="S80" s="231">
        <v>17.054166389733371</v>
      </c>
      <c r="T80" s="231">
        <v>16.45040589226668</v>
      </c>
      <c r="U80" s="231">
        <v>19.123150337099979</v>
      </c>
      <c r="V80" s="231">
        <v>24.383740341867831</v>
      </c>
      <c r="W80" s="231">
        <v>20.71030861380709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0.26753493102799741</v>
      </c>
      <c r="E81" s="231">
        <v>0.27321712471244358</v>
      </c>
      <c r="F81" s="231">
        <v>7.3855273242999342E-2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4.9298683584109542</v>
      </c>
      <c r="M81" s="231">
        <v>5.8997332471951562</v>
      </c>
      <c r="N81" s="231">
        <v>5.2183369007971034</v>
      </c>
      <c r="O81" s="231">
        <v>5.3599784322175532</v>
      </c>
      <c r="P81" s="231">
        <v>4.7796198253475799</v>
      </c>
      <c r="Q81" s="231">
        <v>5.1597140806143313</v>
      </c>
      <c r="R81" s="231">
        <v>5.349677003984306</v>
      </c>
      <c r="S81" s="231">
        <v>5.1436165424964306</v>
      </c>
      <c r="T81" s="231">
        <v>5.7868649554646767</v>
      </c>
      <c r="U81" s="231">
        <v>4.978599311804679</v>
      </c>
      <c r="V81" s="231">
        <v>4.9957991487574267</v>
      </c>
      <c r="W81" s="231">
        <v>5.6770773801619008</v>
      </c>
      <c r="DA81" s="73" t="s">
        <v>1198</v>
      </c>
    </row>
    <row r="82" spans="1:105" ht="12" customHeight="1" x14ac:dyDescent="0.25">
      <c r="A82" s="64" t="s">
        <v>73</v>
      </c>
      <c r="B82" s="231">
        <v>1.020047101567098</v>
      </c>
      <c r="C82" s="231">
        <v>2.689096085667428</v>
      </c>
      <c r="D82" s="231">
        <v>0.6442851254435259</v>
      </c>
      <c r="E82" s="231">
        <v>0.84123949540772536</v>
      </c>
      <c r="F82" s="231">
        <v>0.34914183455519471</v>
      </c>
      <c r="G82" s="231">
        <v>0.30317131611259368</v>
      </c>
      <c r="H82" s="231">
        <v>0.34719503227483828</v>
      </c>
      <c r="I82" s="231">
        <v>0.90737726732647273</v>
      </c>
      <c r="J82" s="231">
        <v>0.93923565324593195</v>
      </c>
      <c r="K82" s="231">
        <v>0.67793272918644132</v>
      </c>
      <c r="L82" s="231">
        <v>0.36903341664197409</v>
      </c>
      <c r="M82" s="231">
        <v>0.55532827387747818</v>
      </c>
      <c r="N82" s="231">
        <v>0.55655930668083942</v>
      </c>
      <c r="O82" s="231">
        <v>0.73258584636138868</v>
      </c>
      <c r="P82" s="231">
        <v>0.45854936791802209</v>
      </c>
      <c r="Q82" s="231">
        <v>0.48581825573636889</v>
      </c>
      <c r="R82" s="231">
        <v>0.60188000141117071</v>
      </c>
      <c r="S82" s="231">
        <v>0.50991966335769112</v>
      </c>
      <c r="T82" s="231">
        <v>0.49887780204295618</v>
      </c>
      <c r="U82" s="231">
        <v>0.4781855901793598</v>
      </c>
      <c r="V82" s="231">
        <v>0.52548209789653644</v>
      </c>
      <c r="W82" s="231">
        <v>0.54536284521024414</v>
      </c>
      <c r="DA82" s="73" t="s">
        <v>1199</v>
      </c>
    </row>
    <row r="83" spans="1:105" ht="12" customHeight="1" x14ac:dyDescent="0.25">
      <c r="A83" s="64" t="s">
        <v>79</v>
      </c>
      <c r="B83" s="231">
        <v>54.425661880757367</v>
      </c>
      <c r="C83" s="231">
        <v>49.877712840701541</v>
      </c>
      <c r="D83" s="231">
        <v>25.53206742589693</v>
      </c>
      <c r="E83" s="231">
        <v>25.90888983637339</v>
      </c>
      <c r="F83" s="231">
        <v>19.924695608984749</v>
      </c>
      <c r="G83" s="231">
        <v>20.745425485126781</v>
      </c>
      <c r="H83" s="231">
        <v>23.33424925308611</v>
      </c>
      <c r="I83" s="231">
        <v>33.877098549823998</v>
      </c>
      <c r="J83" s="231">
        <v>36.624665552455461</v>
      </c>
      <c r="K83" s="231">
        <v>34.61436046834892</v>
      </c>
      <c r="L83" s="231">
        <v>36.767599712696907</v>
      </c>
      <c r="M83" s="231">
        <v>37.486436728084129</v>
      </c>
      <c r="N83" s="231">
        <v>37.25263389481006</v>
      </c>
      <c r="O83" s="231">
        <v>38.081657642612903</v>
      </c>
      <c r="P83" s="231">
        <v>35.416684135625033</v>
      </c>
      <c r="Q83" s="231">
        <v>35.932718162424642</v>
      </c>
      <c r="R83" s="231">
        <v>35.226009572420331</v>
      </c>
      <c r="S83" s="231">
        <v>33.382620407837699</v>
      </c>
      <c r="T83" s="231">
        <v>34.887143813523053</v>
      </c>
      <c r="U83" s="231">
        <v>34.692095695423077</v>
      </c>
      <c r="V83" s="231">
        <v>36.928380783074367</v>
      </c>
      <c r="W83" s="231">
        <v>34.958714714357662</v>
      </c>
      <c r="DA83" s="73" t="s">
        <v>1200</v>
      </c>
    </row>
    <row r="84" spans="1:105" ht="12" customHeight="1" x14ac:dyDescent="0.25">
      <c r="A84" s="60" t="s">
        <v>1066</v>
      </c>
      <c r="B84" s="264">
        <v>5.6908849517062453E-2</v>
      </c>
      <c r="C84" s="264">
        <v>6.287086335111032E-2</v>
      </c>
      <c r="D84" s="264">
        <v>3.1188053510878382E-2</v>
      </c>
      <c r="E84" s="264">
        <v>3.7856164007484948E-2</v>
      </c>
      <c r="F84" s="264">
        <v>2.718651256774627E-2</v>
      </c>
      <c r="G84" s="264">
        <v>2.8496641177452629E-2</v>
      </c>
      <c r="H84" s="264">
        <v>3.5160496667599947E-2</v>
      </c>
      <c r="I84" s="264">
        <v>5.0517088030497058E-2</v>
      </c>
      <c r="J84" s="264">
        <v>5.08941602325979E-2</v>
      </c>
      <c r="K84" s="264">
        <v>4.6139840624312221E-2</v>
      </c>
      <c r="L84" s="264">
        <v>4.8446654893096963E-2</v>
      </c>
      <c r="M84" s="264">
        <v>4.9169539271222737E-2</v>
      </c>
      <c r="N84" s="264">
        <v>5.0335454164402563E-2</v>
      </c>
      <c r="O84" s="264">
        <v>4.9122427862219022E-2</v>
      </c>
      <c r="P84" s="264">
        <v>5.0781685023584718E-2</v>
      </c>
      <c r="Q84" s="264">
        <v>5.0037436978632707E-2</v>
      </c>
      <c r="R84" s="264">
        <v>4.7301108568178887E-2</v>
      </c>
      <c r="S84" s="264">
        <v>4.9410445228729637E-2</v>
      </c>
      <c r="T84" s="264">
        <v>4.9252644984895948E-2</v>
      </c>
      <c r="U84" s="264">
        <v>5.0955317587452573E-2</v>
      </c>
      <c r="V84" s="264">
        <v>5.182443050336423E-2</v>
      </c>
      <c r="W84" s="264">
        <v>5.0025808941994029E-2</v>
      </c>
      <c r="DA84" s="72" t="s">
        <v>1201</v>
      </c>
    </row>
    <row r="85" spans="1:105" ht="12" customHeight="1" x14ac:dyDescent="0.25">
      <c r="A85" s="57" t="s">
        <v>1012</v>
      </c>
      <c r="B85" s="263">
        <v>49.884587923331978</v>
      </c>
      <c r="C85" s="263">
        <v>38.039300239706719</v>
      </c>
      <c r="D85" s="263">
        <v>20.402982512295839</v>
      </c>
      <c r="E85" s="263">
        <v>27.07600404601946</v>
      </c>
      <c r="F85" s="263">
        <v>24.726236093361209</v>
      </c>
      <c r="G85" s="263">
        <v>24.743446009195729</v>
      </c>
      <c r="H85" s="263">
        <v>27.914243638208291</v>
      </c>
      <c r="I85" s="263">
        <v>29.922497468211411</v>
      </c>
      <c r="J85" s="263">
        <v>30.153851399861789</v>
      </c>
      <c r="K85" s="263">
        <v>35.645403819974881</v>
      </c>
      <c r="L85" s="263">
        <v>21.609799304561552</v>
      </c>
      <c r="M85" s="263">
        <v>20.77217016590361</v>
      </c>
      <c r="N85" s="263">
        <v>21.086708153866311</v>
      </c>
      <c r="O85" s="263">
        <v>21.626829191543148</v>
      </c>
      <c r="P85" s="263">
        <v>18.938320442856408</v>
      </c>
      <c r="Q85" s="263">
        <v>19.126385602851339</v>
      </c>
      <c r="R85" s="263">
        <v>18.810800748826789</v>
      </c>
      <c r="S85" s="263">
        <v>23.236132190119939</v>
      </c>
      <c r="T85" s="263">
        <v>23.348918438265262</v>
      </c>
      <c r="U85" s="263">
        <v>24.229258984141602</v>
      </c>
      <c r="V85" s="263">
        <v>28.302465836158149</v>
      </c>
      <c r="W85" s="263">
        <v>25.904505044688769</v>
      </c>
      <c r="DA85" s="70" t="s">
        <v>1202</v>
      </c>
    </row>
    <row r="86" spans="1:105" ht="12" customHeight="1" x14ac:dyDescent="0.25">
      <c r="A86" s="60" t="s">
        <v>1014</v>
      </c>
      <c r="B86" s="264">
        <v>49.715043867151209</v>
      </c>
      <c r="C86" s="264">
        <v>37.62549594060529</v>
      </c>
      <c r="D86" s="264">
        <v>20.23131766067003</v>
      </c>
      <c r="E86" s="264">
        <v>26.90965748807972</v>
      </c>
      <c r="F86" s="264">
        <v>24.651731613598479</v>
      </c>
      <c r="G86" s="264">
        <v>24.657850058898539</v>
      </c>
      <c r="H86" s="264">
        <v>27.790066378235188</v>
      </c>
      <c r="I86" s="264">
        <v>29.58805656672391</v>
      </c>
      <c r="J86" s="264">
        <v>29.81669422643694</v>
      </c>
      <c r="K86" s="264">
        <v>35.471900876413663</v>
      </c>
      <c r="L86" s="264">
        <v>20.867659759190051</v>
      </c>
      <c r="M86" s="264">
        <v>19.895411050538431</v>
      </c>
      <c r="N86" s="264">
        <v>20.18052014822959</v>
      </c>
      <c r="O86" s="264">
        <v>20.842531113578062</v>
      </c>
      <c r="P86" s="264">
        <v>17.723889032216871</v>
      </c>
      <c r="Q86" s="264">
        <v>17.998085534854791</v>
      </c>
      <c r="R86" s="264">
        <v>17.87666157440394</v>
      </c>
      <c r="S86" s="264">
        <v>22.617557519851069</v>
      </c>
      <c r="T86" s="264">
        <v>22.734227660353572</v>
      </c>
      <c r="U86" s="264">
        <v>23.578454194830272</v>
      </c>
      <c r="V86" s="264">
        <v>27.795567013975809</v>
      </c>
      <c r="W86" s="264">
        <v>25.343904806333779</v>
      </c>
      <c r="DA86" s="72" t="s">
        <v>1203</v>
      </c>
    </row>
    <row r="87" spans="1:105" ht="12" customHeight="1" x14ac:dyDescent="0.25">
      <c r="A87" s="59" t="s">
        <v>30</v>
      </c>
      <c r="B87" s="232">
        <v>39.823461472188207</v>
      </c>
      <c r="C87" s="232">
        <v>27.305633238637711</v>
      </c>
      <c r="D87" s="232">
        <v>14.933190870947429</v>
      </c>
      <c r="E87" s="232">
        <v>21.316795698315161</v>
      </c>
      <c r="F87" s="232">
        <v>17.755270237859289</v>
      </c>
      <c r="G87" s="232">
        <v>17.147435015360092</v>
      </c>
      <c r="H87" s="232">
        <v>20.71161496159462</v>
      </c>
      <c r="I87" s="232">
        <v>18.964470542894091</v>
      </c>
      <c r="J87" s="232">
        <v>21.440161179588241</v>
      </c>
      <c r="K87" s="232">
        <v>28.889302272112161</v>
      </c>
      <c r="L87" s="232">
        <v>12.035152692104869</v>
      </c>
      <c r="M87" s="232">
        <v>11.56105554122699</v>
      </c>
      <c r="N87" s="232">
        <v>10.39929768629885</v>
      </c>
      <c r="O87" s="232">
        <v>10.68891846406955</v>
      </c>
      <c r="P87" s="232">
        <v>9.2280587149772835</v>
      </c>
      <c r="Q87" s="232">
        <v>8.9183578688795162</v>
      </c>
      <c r="R87" s="232">
        <v>9.4910536721598273</v>
      </c>
      <c r="S87" s="232">
        <v>12.44705536237103</v>
      </c>
      <c r="T87" s="232">
        <v>12.486009725401409</v>
      </c>
      <c r="U87" s="232">
        <v>11.44724048742979</v>
      </c>
      <c r="V87" s="232">
        <v>12.22568183058287</v>
      </c>
      <c r="W87" s="232">
        <v>11.266195243319981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0.17096978924858949</v>
      </c>
      <c r="Q88" s="297">
        <v>0.11657088513472121</v>
      </c>
      <c r="R88" s="297">
        <v>0.17498059105344579</v>
      </c>
      <c r="S88" s="297">
        <v>0.36959324263010163</v>
      </c>
      <c r="T88" s="297">
        <v>0.32914125962166302</v>
      </c>
      <c r="U88" s="297">
        <v>0.34479122261108119</v>
      </c>
      <c r="V88" s="297">
        <v>0.25989972424546459</v>
      </c>
      <c r="W88" s="297">
        <v>0.29802128498342889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0</v>
      </c>
      <c r="T89" s="297">
        <v>0</v>
      </c>
      <c r="U89" s="297">
        <v>0</v>
      </c>
      <c r="V89" s="297">
        <v>0</v>
      </c>
      <c r="W89" s="297">
        <v>0</v>
      </c>
      <c r="DA89" s="122" t="s">
        <v>1206</v>
      </c>
    </row>
    <row r="90" spans="1:105" ht="12" customHeight="1" x14ac:dyDescent="0.25">
      <c r="A90" s="59" t="s">
        <v>70</v>
      </c>
      <c r="B90" s="297">
        <v>2.071013460935101</v>
      </c>
      <c r="C90" s="297">
        <v>0.88935776061460625</v>
      </c>
      <c r="D90" s="297">
        <v>0.36058255502254538</v>
      </c>
      <c r="E90" s="297">
        <v>0.35041825483048578</v>
      </c>
      <c r="F90" s="297">
        <v>3.1242200642326479</v>
      </c>
      <c r="G90" s="297">
        <v>2.8299341997600682</v>
      </c>
      <c r="H90" s="297">
        <v>1.2558091564084379</v>
      </c>
      <c r="I90" s="297">
        <v>1.6369031143687649</v>
      </c>
      <c r="J90" s="297">
        <v>1.797565762905583</v>
      </c>
      <c r="K90" s="297">
        <v>1.193226147639024</v>
      </c>
      <c r="L90" s="297">
        <v>1.2689589126619489</v>
      </c>
      <c r="M90" s="297">
        <v>0.54405983438697736</v>
      </c>
      <c r="N90" s="297">
        <v>0.26629002038837701</v>
      </c>
      <c r="O90" s="297">
        <v>4.5684258273194313E-2</v>
      </c>
      <c r="P90" s="297">
        <v>4.5797022820411211E-2</v>
      </c>
      <c r="Q90" s="297">
        <v>9.3677473242648385E-2</v>
      </c>
      <c r="R90" s="297">
        <v>9.3742761885866999E-2</v>
      </c>
      <c r="S90" s="297">
        <v>8.4858119390654088E-2</v>
      </c>
      <c r="T90" s="297">
        <v>4.4082904483537431E-2</v>
      </c>
      <c r="U90" s="297">
        <v>0</v>
      </c>
      <c r="V90" s="297">
        <v>5.2218159163393112E-2</v>
      </c>
      <c r="W90" s="297">
        <v>9.579630953035255E-2</v>
      </c>
      <c r="DA90" s="122" t="s">
        <v>1207</v>
      </c>
    </row>
    <row r="91" spans="1:105" ht="12" customHeight="1" x14ac:dyDescent="0.25">
      <c r="A91" s="59" t="s">
        <v>162</v>
      </c>
      <c r="B91" s="297">
        <v>7.8205689340278974</v>
      </c>
      <c r="C91" s="297">
        <v>9.4305049413529716</v>
      </c>
      <c r="D91" s="297">
        <v>4.9375442347000549</v>
      </c>
      <c r="E91" s="297">
        <v>5.2424435349340763</v>
      </c>
      <c r="F91" s="297">
        <v>3.772241311506539</v>
      </c>
      <c r="G91" s="297">
        <v>4.6804808437783763</v>
      </c>
      <c r="H91" s="297">
        <v>5.8226422602321293</v>
      </c>
      <c r="I91" s="297">
        <v>8.9866829094610505</v>
      </c>
      <c r="J91" s="297">
        <v>6.5789672839431166</v>
      </c>
      <c r="K91" s="297">
        <v>5.3893724566624712</v>
      </c>
      <c r="L91" s="297">
        <v>7.5635481544232386</v>
      </c>
      <c r="M91" s="297">
        <v>7.7902956749244616</v>
      </c>
      <c r="N91" s="297">
        <v>9.5149324415423564</v>
      </c>
      <c r="O91" s="297">
        <v>10.107928391235321</v>
      </c>
      <c r="P91" s="297">
        <v>8.2790635051705816</v>
      </c>
      <c r="Q91" s="297">
        <v>8.8694793075979099</v>
      </c>
      <c r="R91" s="297">
        <v>8.1168845493047961</v>
      </c>
      <c r="S91" s="297">
        <v>9.7160507954592816</v>
      </c>
      <c r="T91" s="297">
        <v>9.8749937708469595</v>
      </c>
      <c r="U91" s="297">
        <v>11.7864224847894</v>
      </c>
      <c r="V91" s="297">
        <v>15.257767299984071</v>
      </c>
      <c r="W91" s="297">
        <v>13.683891968500021</v>
      </c>
      <c r="DA91" s="122" t="s">
        <v>1208</v>
      </c>
    </row>
    <row r="92" spans="1:105" ht="12" customHeight="1" x14ac:dyDescent="0.25">
      <c r="A92" s="60" t="s">
        <v>1021</v>
      </c>
      <c r="B92" s="264">
        <v>0.1695440561807767</v>
      </c>
      <c r="C92" s="264">
        <v>0.41380429910142602</v>
      </c>
      <c r="D92" s="264">
        <v>0.17166485162581011</v>
      </c>
      <c r="E92" s="264">
        <v>0.1663465579397356</v>
      </c>
      <c r="F92" s="264">
        <v>7.4504479762734749E-2</v>
      </c>
      <c r="G92" s="264">
        <v>8.5595950297195439E-2</v>
      </c>
      <c r="H92" s="264">
        <v>0.1241772599730987</v>
      </c>
      <c r="I92" s="264">
        <v>0.33444090148750177</v>
      </c>
      <c r="J92" s="264">
        <v>0.33715717342484808</v>
      </c>
      <c r="K92" s="264">
        <v>0.17350294356122489</v>
      </c>
      <c r="L92" s="264">
        <v>0.74213954537149529</v>
      </c>
      <c r="M92" s="264">
        <v>0.87675911536517748</v>
      </c>
      <c r="N92" s="264">
        <v>0.90618800563672031</v>
      </c>
      <c r="O92" s="264">
        <v>0.78429807796508921</v>
      </c>
      <c r="P92" s="264">
        <v>1.2144314106395451</v>
      </c>
      <c r="Q92" s="264">
        <v>1.1283000679965469</v>
      </c>
      <c r="R92" s="264">
        <v>0.93413917442285377</v>
      </c>
      <c r="S92" s="264">
        <v>0.61857467026886559</v>
      </c>
      <c r="T92" s="264">
        <v>0.61469077791169358</v>
      </c>
      <c r="U92" s="264">
        <v>0.65080478931133512</v>
      </c>
      <c r="V92" s="264">
        <v>0.5068988221823455</v>
      </c>
      <c r="W92" s="264">
        <v>0.5606002383549884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11.239653957742743</v>
      </c>
      <c r="C93" s="263">
        <f t="shared" si="3"/>
        <v>9.7474305922141955</v>
      </c>
      <c r="D93" s="263">
        <f t="shared" si="3"/>
        <v>5.1072640854104678</v>
      </c>
      <c r="E93" s="263">
        <f t="shared" si="3"/>
        <v>6.4734818421910409</v>
      </c>
      <c r="F93" s="263">
        <f t="shared" si="3"/>
        <v>5.4949302305770296</v>
      </c>
      <c r="G93" s="263">
        <f t="shared" si="3"/>
        <v>5.6962654136449071</v>
      </c>
      <c r="H93" s="263">
        <f t="shared" si="3"/>
        <v>6.5871382915327938</v>
      </c>
      <c r="I93" s="263">
        <f t="shared" si="3"/>
        <v>7.7789911633037239</v>
      </c>
      <c r="J93" s="263">
        <f t="shared" si="3"/>
        <v>7.7061582824681887</v>
      </c>
      <c r="K93" s="263">
        <f t="shared" si="3"/>
        <v>8.1547456991924712</v>
      </c>
      <c r="L93" s="263">
        <f t="shared" si="3"/>
        <v>6.505196878536311</v>
      </c>
      <c r="M93" s="263">
        <f t="shared" si="3"/>
        <v>6.4682674492349115</v>
      </c>
      <c r="N93" s="263">
        <f t="shared" si="3"/>
        <v>6.5361617941427372</v>
      </c>
      <c r="O93" s="263">
        <f t="shared" si="3"/>
        <v>6.5133323917576202</v>
      </c>
      <c r="P93" s="263">
        <f t="shared" si="3"/>
        <v>6.2971172978968948</v>
      </c>
      <c r="Q93" s="263">
        <f t="shared" si="3"/>
        <v>6.2344693823416488</v>
      </c>
      <c r="R93" s="263">
        <f t="shared" si="3"/>
        <v>5.9739092720236666</v>
      </c>
      <c r="S93" s="263">
        <f t="shared" si="3"/>
        <v>6.6956760742854033</v>
      </c>
      <c r="T93" s="263">
        <f t="shared" si="3"/>
        <v>6.7290579516336262</v>
      </c>
      <c r="U93" s="263">
        <f t="shared" si="3"/>
        <v>6.9702002016037756</v>
      </c>
      <c r="V93" s="263">
        <f t="shared" si="3"/>
        <v>7.7815816782057805</v>
      </c>
      <c r="W93" s="263">
        <f t="shared" si="3"/>
        <v>7.2511436642642826</v>
      </c>
      <c r="DA93" s="70"/>
    </row>
    <row r="94" spans="1:105" ht="12" customHeight="1" x14ac:dyDescent="0.25">
      <c r="A94" s="60" t="s">
        <v>1024</v>
      </c>
      <c r="B94" s="264">
        <v>6.6009377234692153</v>
      </c>
      <c r="C94" s="264">
        <v>4.8351482108353139</v>
      </c>
      <c r="D94" s="264">
        <v>2.7247586472811118</v>
      </c>
      <c r="E94" s="264">
        <v>3.5398336905861578</v>
      </c>
      <c r="F94" s="264">
        <v>3.3164405449530192</v>
      </c>
      <c r="G94" s="264">
        <v>3.5252568281387422</v>
      </c>
      <c r="H94" s="264">
        <v>3.983059020925567</v>
      </c>
      <c r="I94" s="264">
        <v>4.1307173175794336</v>
      </c>
      <c r="J94" s="264">
        <v>3.6197736713830548</v>
      </c>
      <c r="K94" s="264">
        <v>4.3805883293913492</v>
      </c>
      <c r="L94" s="264">
        <v>2.2588072414071618</v>
      </c>
      <c r="M94" s="264">
        <v>2.0857712362060479</v>
      </c>
      <c r="N94" s="264">
        <v>2.3278904789836621</v>
      </c>
      <c r="O94" s="264">
        <v>2.5694082616213798</v>
      </c>
      <c r="P94" s="264">
        <v>1.7646380479759269</v>
      </c>
      <c r="Q94" s="264">
        <v>1.906801204363155</v>
      </c>
      <c r="R94" s="264">
        <v>1.9376613190389771</v>
      </c>
      <c r="S94" s="264">
        <v>2.9185315738692559</v>
      </c>
      <c r="T94" s="264">
        <v>2.9481645433125592</v>
      </c>
      <c r="U94" s="264">
        <v>3.2139536963922448</v>
      </c>
      <c r="V94" s="264">
        <v>4.2438211906986867</v>
      </c>
      <c r="W94" s="264">
        <v>3.6991681103196692</v>
      </c>
      <c r="DA94" s="72" t="s">
        <v>1210</v>
      </c>
    </row>
    <row r="95" spans="1:105" ht="12" customHeight="1" x14ac:dyDescent="0.25">
      <c r="A95" s="60" t="s">
        <v>1026</v>
      </c>
      <c r="B95" s="264">
        <v>2.8235497006130692</v>
      </c>
      <c r="C95" s="264">
        <v>2.22114132362245</v>
      </c>
      <c r="D95" s="264">
        <v>1.18089126448416</v>
      </c>
      <c r="E95" s="264">
        <v>1.508928103572422</v>
      </c>
      <c r="F95" s="264">
        <v>1.347641347711767</v>
      </c>
      <c r="G95" s="264">
        <v>1.3532593852412631</v>
      </c>
      <c r="H95" s="264">
        <v>1.5266089249874359</v>
      </c>
      <c r="I95" s="264">
        <v>1.6983750882932691</v>
      </c>
      <c r="J95" s="264">
        <v>1.733380347015832</v>
      </c>
      <c r="K95" s="264">
        <v>1.9853329689427881</v>
      </c>
      <c r="L95" s="264">
        <v>1.435098724247041</v>
      </c>
      <c r="M95" s="264">
        <v>1.4049422412475869</v>
      </c>
      <c r="N95" s="264">
        <v>1.396100062282438</v>
      </c>
      <c r="O95" s="264">
        <v>1.4150993984409921</v>
      </c>
      <c r="P95" s="264">
        <v>1.249153018396276</v>
      </c>
      <c r="Q95" s="264">
        <v>1.2508734208373209</v>
      </c>
      <c r="R95" s="264">
        <v>1.207679418593961</v>
      </c>
      <c r="S95" s="264">
        <v>1.42028674810675</v>
      </c>
      <c r="T95" s="264">
        <v>1.453133382937815</v>
      </c>
      <c r="U95" s="264">
        <v>1.5052492194335989</v>
      </c>
      <c r="V95" s="264">
        <v>1.7494044225166441</v>
      </c>
      <c r="W95" s="264">
        <v>1.629705813509285</v>
      </c>
      <c r="DA95" s="72" t="s">
        <v>1211</v>
      </c>
    </row>
    <row r="96" spans="1:105" ht="12" customHeight="1" x14ac:dyDescent="0.25">
      <c r="A96" s="64" t="s">
        <v>30</v>
      </c>
      <c r="B96" s="231">
        <v>1.498596778804729</v>
      </c>
      <c r="C96" s="231">
        <v>0.95606915755938859</v>
      </c>
      <c r="D96" s="231">
        <v>0.53600542407836671</v>
      </c>
      <c r="E96" s="231">
        <v>0.82707961955040565</v>
      </c>
      <c r="F96" s="231">
        <v>0.71872418406524496</v>
      </c>
      <c r="G96" s="231">
        <v>0.68929092890428367</v>
      </c>
      <c r="H96" s="231">
        <v>0.83391044630284217</v>
      </c>
      <c r="I96" s="231">
        <v>0.70477248633216016</v>
      </c>
      <c r="J96" s="231">
        <v>0.78208661217001041</v>
      </c>
      <c r="K96" s="231">
        <v>1.122877483172954</v>
      </c>
      <c r="L96" s="231">
        <v>0.28633477856463729</v>
      </c>
      <c r="M96" s="231">
        <v>0.26139864137219182</v>
      </c>
      <c r="N96" s="231">
        <v>0.2447006165545825</v>
      </c>
      <c r="O96" s="231">
        <v>0.26255667211980033</v>
      </c>
      <c r="P96" s="231">
        <v>0.21620488601459761</v>
      </c>
      <c r="Q96" s="231">
        <v>0.2184117236705945</v>
      </c>
      <c r="R96" s="231">
        <v>0.25330864595469549</v>
      </c>
      <c r="S96" s="231">
        <v>0.37180049376018931</v>
      </c>
      <c r="T96" s="231">
        <v>0.3539696922859949</v>
      </c>
      <c r="U96" s="231">
        <v>0.31606824381719001</v>
      </c>
      <c r="V96" s="231">
        <v>0.33249494639321558</v>
      </c>
      <c r="W96" s="231">
        <v>0.29017288570480082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4.0455910360143359E-3</v>
      </c>
      <c r="Q98" s="231">
        <v>2.8832917661693719E-3</v>
      </c>
      <c r="R98" s="231">
        <v>4.7166419576109737E-3</v>
      </c>
      <c r="S98" s="231">
        <v>1.1149998527753561E-2</v>
      </c>
      <c r="T98" s="231">
        <v>9.4239328533968214E-3</v>
      </c>
      <c r="U98" s="231">
        <v>9.6148763800309924E-3</v>
      </c>
      <c r="V98" s="231">
        <v>7.1388001661689543E-3</v>
      </c>
      <c r="W98" s="231">
        <v>7.7523663025773253E-3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0</v>
      </c>
      <c r="U99" s="231">
        <v>0</v>
      </c>
      <c r="V99" s="231">
        <v>0</v>
      </c>
      <c r="W99" s="231">
        <v>0</v>
      </c>
      <c r="DA99" s="73" t="s">
        <v>1215</v>
      </c>
    </row>
    <row r="100" spans="1:105" ht="12" customHeight="1" x14ac:dyDescent="0.25">
      <c r="A100" s="64" t="s">
        <v>70</v>
      </c>
      <c r="B100" s="231">
        <v>7.7759759672594242E-2</v>
      </c>
      <c r="C100" s="231">
        <v>3.106989276752228E-2</v>
      </c>
      <c r="D100" s="231">
        <v>1.2913604454146981E-2</v>
      </c>
      <c r="E100" s="231">
        <v>1.3565578486665749E-2</v>
      </c>
      <c r="F100" s="231">
        <v>0.12618356367791919</v>
      </c>
      <c r="G100" s="231">
        <v>0.11350263261448509</v>
      </c>
      <c r="H100" s="231">
        <v>5.0449317508955163E-2</v>
      </c>
      <c r="I100" s="231">
        <v>6.0695625789441883E-2</v>
      </c>
      <c r="J100" s="231">
        <v>6.542410544031603E-2</v>
      </c>
      <c r="K100" s="231">
        <v>4.6274771337623748E-2</v>
      </c>
      <c r="L100" s="231">
        <v>3.0122863690024791E-2</v>
      </c>
      <c r="M100" s="231">
        <v>1.2273790412433811E-2</v>
      </c>
      <c r="N100" s="231">
        <v>6.2519017422088983E-3</v>
      </c>
      <c r="O100" s="231">
        <v>1.119649453891332E-3</v>
      </c>
      <c r="P100" s="231">
        <v>1.0705787063823051E-3</v>
      </c>
      <c r="Q100" s="231">
        <v>2.289034922502038E-3</v>
      </c>
      <c r="R100" s="231">
        <v>2.496315816648833E-3</v>
      </c>
      <c r="S100" s="231">
        <v>2.5290821907379491E-3</v>
      </c>
      <c r="T100" s="231">
        <v>1.2469206295704679E-3</v>
      </c>
      <c r="U100" s="231">
        <v>0</v>
      </c>
      <c r="V100" s="231">
        <v>1.416966937622227E-3</v>
      </c>
      <c r="W100" s="231">
        <v>2.4618100121716782E-3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0.2160589569317608</v>
      </c>
      <c r="M101" s="231">
        <v>0.20037521778420081</v>
      </c>
      <c r="N101" s="231">
        <v>0.1818135066828665</v>
      </c>
      <c r="O101" s="231">
        <v>0.14384928663698901</v>
      </c>
      <c r="P101" s="231">
        <v>0.13532598724213829</v>
      </c>
      <c r="Q101" s="231">
        <v>9.5531565436845725E-2</v>
      </c>
      <c r="R101" s="231">
        <v>2.2856076131023511E-2</v>
      </c>
      <c r="S101" s="231">
        <v>7.3076612363616331E-2</v>
      </c>
      <c r="T101" s="231">
        <v>0.1004778207595428</v>
      </c>
      <c r="U101" s="231">
        <v>0.1632816400713536</v>
      </c>
      <c r="V101" s="231">
        <v>0.26242118211792648</v>
      </c>
      <c r="W101" s="231">
        <v>0.26812122589897242</v>
      </c>
      <c r="DA101" s="73" t="s">
        <v>1217</v>
      </c>
    </row>
    <row r="102" spans="1:105" ht="12" customHeight="1" x14ac:dyDescent="0.25">
      <c r="A102" s="64" t="s">
        <v>162</v>
      </c>
      <c r="B102" s="231">
        <v>0.2965152204875911</v>
      </c>
      <c r="C102" s="231">
        <v>0.33268625396095791</v>
      </c>
      <c r="D102" s="231">
        <v>0.17856256760512551</v>
      </c>
      <c r="E102" s="231">
        <v>0.20493777284177889</v>
      </c>
      <c r="F102" s="231">
        <v>0.15384992647374179</v>
      </c>
      <c r="G102" s="231">
        <v>0.18956437528104109</v>
      </c>
      <c r="H102" s="231">
        <v>0.23620463362456229</v>
      </c>
      <c r="I102" s="231">
        <v>0.33648870543225501</v>
      </c>
      <c r="J102" s="231">
        <v>0.2417950394332635</v>
      </c>
      <c r="K102" s="231">
        <v>0.21105535362616509</v>
      </c>
      <c r="L102" s="231">
        <v>0.18130547839600389</v>
      </c>
      <c r="M102" s="231">
        <v>0.17746905388355361</v>
      </c>
      <c r="N102" s="231">
        <v>0.2255794932155657</v>
      </c>
      <c r="O102" s="231">
        <v>0.25015794794510909</v>
      </c>
      <c r="P102" s="231">
        <v>0.1954335961254039</v>
      </c>
      <c r="Q102" s="231">
        <v>0.21885276104388091</v>
      </c>
      <c r="R102" s="231">
        <v>0.21826686327125999</v>
      </c>
      <c r="S102" s="231">
        <v>0.2924125256489265</v>
      </c>
      <c r="T102" s="231">
        <v>0.28206038483378992</v>
      </c>
      <c r="U102" s="231">
        <v>0.32788754141637932</v>
      </c>
      <c r="V102" s="231">
        <v>0.41808616939644289</v>
      </c>
      <c r="W102" s="231">
        <v>0.35510112369829688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4.5871819878749954E-3</v>
      </c>
      <c r="E103" s="231">
        <v>4.6846094767668328E-3</v>
      </c>
      <c r="F103" s="231">
        <v>1.2663302613534931E-3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8.4528039943804686E-2</v>
      </c>
      <c r="M103" s="231">
        <v>0.101157445051423</v>
      </c>
      <c r="N103" s="231">
        <v>8.947415182765367E-2</v>
      </c>
      <c r="O103" s="231">
        <v>9.190275238149663E-2</v>
      </c>
      <c r="P103" s="231">
        <v>8.1951862837044726E-2</v>
      </c>
      <c r="Q103" s="231">
        <v>8.8468998804130561E-2</v>
      </c>
      <c r="R103" s="231">
        <v>9.1726123012541461E-2</v>
      </c>
      <c r="S103" s="231">
        <v>8.8192988727166646E-2</v>
      </c>
      <c r="T103" s="231">
        <v>9.9222193483192792E-2</v>
      </c>
      <c r="U103" s="231">
        <v>8.5363585981851925E-2</v>
      </c>
      <c r="V103" s="231">
        <v>8.5658496190252953E-2</v>
      </c>
      <c r="W103" s="231">
        <v>9.7339764201953782E-2</v>
      </c>
      <c r="DA103" s="73" t="s">
        <v>1219</v>
      </c>
    </row>
    <row r="104" spans="1:105" ht="12" customHeight="1" x14ac:dyDescent="0.25">
      <c r="A104" s="64" t="s">
        <v>73</v>
      </c>
      <c r="B104" s="231">
        <v>1.7489834591367871E-2</v>
      </c>
      <c r="C104" s="231">
        <v>4.6107523531377252E-2</v>
      </c>
      <c r="D104" s="231">
        <v>1.1046980336863139E-2</v>
      </c>
      <c r="E104" s="231">
        <v>1.4423980621878239E-2</v>
      </c>
      <c r="F104" s="231">
        <v>5.9864225151130494E-3</v>
      </c>
      <c r="G104" s="231">
        <v>5.1982071842667553E-3</v>
      </c>
      <c r="H104" s="231">
        <v>5.9530424390232114E-3</v>
      </c>
      <c r="I104" s="231">
        <v>1.555798579607404E-2</v>
      </c>
      <c r="J104" s="231">
        <v>1.6104233022523951E-2</v>
      </c>
      <c r="K104" s="231">
        <v>1.16239056797766E-2</v>
      </c>
      <c r="L104" s="231">
        <v>6.327485667906591E-3</v>
      </c>
      <c r="M104" s="231">
        <v>9.521716829649798E-3</v>
      </c>
      <c r="N104" s="231">
        <v>9.54282424721342E-3</v>
      </c>
      <c r="O104" s="231">
        <v>1.256099375916429E-2</v>
      </c>
      <c r="P104" s="231">
        <v>7.8623355573889196E-3</v>
      </c>
      <c r="Q104" s="231">
        <v>8.3298907680264943E-3</v>
      </c>
      <c r="R104" s="231">
        <v>1.0319897632532221E-2</v>
      </c>
      <c r="S104" s="231">
        <v>8.7431360309839189E-3</v>
      </c>
      <c r="T104" s="231">
        <v>8.5538111187530592E-3</v>
      </c>
      <c r="U104" s="231">
        <v>8.1990202838319575E-3</v>
      </c>
      <c r="V104" s="231">
        <v>9.0099711658568424E-3</v>
      </c>
      <c r="W104" s="231">
        <v>9.350848544494892E-3</v>
      </c>
      <c r="DA104" s="73" t="s">
        <v>1220</v>
      </c>
    </row>
    <row r="105" spans="1:105" ht="12" customHeight="1" x14ac:dyDescent="0.25">
      <c r="A105" s="64" t="s">
        <v>79</v>
      </c>
      <c r="B105" s="231">
        <v>0.93318810705678701</v>
      </c>
      <c r="C105" s="231">
        <v>0.85520849580320357</v>
      </c>
      <c r="D105" s="231">
        <v>0.43777550602178272</v>
      </c>
      <c r="E105" s="231">
        <v>0.44423654259492612</v>
      </c>
      <c r="F105" s="231">
        <v>0.3416309207183944</v>
      </c>
      <c r="G105" s="231">
        <v>0.35570324125718622</v>
      </c>
      <c r="H105" s="231">
        <v>0.40009148511205322</v>
      </c>
      <c r="I105" s="231">
        <v>0.58086028494333763</v>
      </c>
      <c r="J105" s="231">
        <v>0.62797035694971737</v>
      </c>
      <c r="K105" s="231">
        <v>0.59350145512626906</v>
      </c>
      <c r="L105" s="231">
        <v>0.6304211210529026</v>
      </c>
      <c r="M105" s="231">
        <v>0.64274637591413419</v>
      </c>
      <c r="N105" s="231">
        <v>0.63873756801234771</v>
      </c>
      <c r="O105" s="231">
        <v>0.65295209614454131</v>
      </c>
      <c r="P105" s="231">
        <v>0.60725818087730632</v>
      </c>
      <c r="Q105" s="231">
        <v>0.61610615442517169</v>
      </c>
      <c r="R105" s="231">
        <v>0.60398885481764841</v>
      </c>
      <c r="S105" s="231">
        <v>0.57238191085737544</v>
      </c>
      <c r="T105" s="231">
        <v>0.59817862697357471</v>
      </c>
      <c r="U105" s="231">
        <v>0.59483431148296173</v>
      </c>
      <c r="V105" s="231">
        <v>0.63317789014915771</v>
      </c>
      <c r="W105" s="231">
        <v>0.59940578914601694</v>
      </c>
      <c r="DA105" s="73" t="s">
        <v>1221</v>
      </c>
    </row>
    <row r="106" spans="1:105" ht="12" customHeight="1" x14ac:dyDescent="0.25">
      <c r="A106" s="60" t="s">
        <v>1038</v>
      </c>
      <c r="B106" s="264">
        <v>1.815166533660457</v>
      </c>
      <c r="C106" s="264">
        <v>2.6911410577564321</v>
      </c>
      <c r="D106" s="264">
        <v>1.201614173645196</v>
      </c>
      <c r="E106" s="264">
        <v>1.4247200480324611</v>
      </c>
      <c r="F106" s="264">
        <v>0.83084833791224399</v>
      </c>
      <c r="G106" s="264">
        <v>0.8177492002649015</v>
      </c>
      <c r="H106" s="264">
        <v>1.07747034561979</v>
      </c>
      <c r="I106" s="264">
        <v>1.9498987574310209</v>
      </c>
      <c r="J106" s="264">
        <v>2.3530042640693019</v>
      </c>
      <c r="K106" s="264">
        <v>1.7888244008583341</v>
      </c>
      <c r="L106" s="264">
        <v>2.8112909128821082</v>
      </c>
      <c r="M106" s="264">
        <v>2.9775539717812771</v>
      </c>
      <c r="N106" s="264">
        <v>2.8121712528766372</v>
      </c>
      <c r="O106" s="264">
        <v>2.528824731695249</v>
      </c>
      <c r="P106" s="264">
        <v>3.2833262315246921</v>
      </c>
      <c r="Q106" s="264">
        <v>3.0767947571411729</v>
      </c>
      <c r="R106" s="264">
        <v>2.8285685343907292</v>
      </c>
      <c r="S106" s="264">
        <v>2.3568577523093972</v>
      </c>
      <c r="T106" s="264">
        <v>2.3277600253832529</v>
      </c>
      <c r="U106" s="264">
        <v>2.2509972857779319</v>
      </c>
      <c r="V106" s="264">
        <v>1.78835606499045</v>
      </c>
      <c r="W106" s="264">
        <v>1.9222697404353279</v>
      </c>
      <c r="DA106" s="72" t="s">
        <v>1222</v>
      </c>
    </row>
    <row r="107" spans="1:105" ht="12" customHeight="1" x14ac:dyDescent="0.25">
      <c r="A107" s="132" t="s">
        <v>1040</v>
      </c>
      <c r="B107" s="318">
        <v>3.9996770983294669</v>
      </c>
      <c r="C107" s="318">
        <v>4.4187003327530538</v>
      </c>
      <c r="D107" s="318">
        <v>2.1919638936213941</v>
      </c>
      <c r="E107" s="318">
        <v>2.6606131295264568</v>
      </c>
      <c r="F107" s="318">
        <v>1.9107269365559629</v>
      </c>
      <c r="G107" s="318">
        <v>2.002805610445471</v>
      </c>
      <c r="H107" s="318">
        <v>2.4711557952884831</v>
      </c>
      <c r="I107" s="318">
        <v>3.550450268886447</v>
      </c>
      <c r="J107" s="318">
        <v>3.576951719257663</v>
      </c>
      <c r="K107" s="318">
        <v>3.23696031864811</v>
      </c>
      <c r="L107" s="318">
        <v>3.4049357474445952</v>
      </c>
      <c r="M107" s="318">
        <v>3.455741625905782</v>
      </c>
      <c r="N107" s="318">
        <v>3.537684647710404</v>
      </c>
      <c r="O107" s="318">
        <v>3.4524305341289989</v>
      </c>
      <c r="P107" s="318">
        <v>3.545590807219611</v>
      </c>
      <c r="Q107" s="318">
        <v>3.5167393549668762</v>
      </c>
      <c r="R107" s="318">
        <v>3.3244242726962532</v>
      </c>
      <c r="S107" s="318">
        <v>3.4726730179347598</v>
      </c>
      <c r="T107" s="318">
        <v>3.4615824753086408</v>
      </c>
      <c r="U107" s="318">
        <v>3.5812499905051478</v>
      </c>
      <c r="V107" s="318">
        <v>3.6423331270495241</v>
      </c>
      <c r="W107" s="318">
        <v>3.5104835785095831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19.482462715114771</v>
      </c>
      <c r="C110" s="225">
        <v>19.32111024707681</v>
      </c>
      <c r="D110" s="225">
        <v>19.467912937633528</v>
      </c>
      <c r="E110" s="225">
        <v>20.254226255567669</v>
      </c>
      <c r="F110" s="225">
        <v>20.977493687744499</v>
      </c>
      <c r="G110" s="225">
        <v>24.414393249840838</v>
      </c>
      <c r="H110" s="225">
        <v>25.990697408203559</v>
      </c>
      <c r="I110" s="225">
        <v>25.189192362851799</v>
      </c>
      <c r="J110" s="225">
        <v>23.676794740910989</v>
      </c>
      <c r="K110" s="225">
        <v>25.474574185615118</v>
      </c>
      <c r="L110" s="225">
        <v>30.87044396392654</v>
      </c>
      <c r="M110" s="225">
        <v>29.023591901094811</v>
      </c>
      <c r="N110" s="225">
        <v>29.86221647716204</v>
      </c>
      <c r="O110" s="225">
        <v>29.871856675107459</v>
      </c>
      <c r="P110" s="225">
        <v>32.848430845418683</v>
      </c>
      <c r="Q110" s="225">
        <v>23.433780431762109</v>
      </c>
      <c r="R110" s="225">
        <v>25.74925120921975</v>
      </c>
      <c r="S110" s="225">
        <v>25.89912521767236</v>
      </c>
      <c r="T110" s="225">
        <v>27.97617443270072</v>
      </c>
      <c r="U110" s="225">
        <v>29.042293669252341</v>
      </c>
      <c r="V110" s="225">
        <v>28.64249968458293</v>
      </c>
      <c r="W110" s="225">
        <v>27.96609219029008</v>
      </c>
      <c r="DA110" s="89" t="s">
        <v>1224</v>
      </c>
    </row>
    <row r="111" spans="1:105" ht="12" customHeight="1" x14ac:dyDescent="0.25">
      <c r="A111" s="55" t="s">
        <v>92</v>
      </c>
      <c r="B111" s="261">
        <v>3.6454855689122552E-2</v>
      </c>
      <c r="C111" s="261">
        <v>4.7844152950388338E-2</v>
      </c>
      <c r="D111" s="261">
        <v>4.5494239838097562E-2</v>
      </c>
      <c r="E111" s="261">
        <v>4.5082228330887229E-2</v>
      </c>
      <c r="F111" s="261">
        <v>3.882023058826288E-2</v>
      </c>
      <c r="G111" s="261">
        <v>4.6622590535903001E-2</v>
      </c>
      <c r="H111" s="261">
        <v>5.3414670176708902E-2</v>
      </c>
      <c r="I111" s="261">
        <v>6.4126243137968636E-2</v>
      </c>
      <c r="J111" s="261">
        <v>6.0179793315298998E-2</v>
      </c>
      <c r="K111" s="261">
        <v>5.2702237378815818E-2</v>
      </c>
      <c r="L111" s="261">
        <v>8.9809336476253249E-2</v>
      </c>
      <c r="M111" s="261">
        <v>8.679003247527689E-2</v>
      </c>
      <c r="N111" s="261">
        <v>9.0827290350300627E-2</v>
      </c>
      <c r="O111" s="261">
        <v>8.8186069386916227E-2</v>
      </c>
      <c r="P111" s="261">
        <v>0.10801804244773409</v>
      </c>
      <c r="Q111" s="261">
        <v>8.5770531390738355E-2</v>
      </c>
      <c r="R111" s="261">
        <v>8.7473137668708997E-2</v>
      </c>
      <c r="S111" s="261">
        <v>7.8160953303745298E-2</v>
      </c>
      <c r="T111" s="261">
        <v>8.6519501296544024E-2</v>
      </c>
      <c r="U111" s="261">
        <v>9.2875396542656516E-2</v>
      </c>
      <c r="V111" s="261">
        <v>8.7005618628244172E-2</v>
      </c>
      <c r="W111" s="261">
        <v>8.6241940191683478E-2</v>
      </c>
      <c r="DA111" s="67" t="s">
        <v>1225</v>
      </c>
    </row>
    <row r="112" spans="1:105" ht="12" customHeight="1" x14ac:dyDescent="0.25">
      <c r="A112" s="202" t="s">
        <v>93</v>
      </c>
      <c r="B112" s="226">
        <v>7.839945120159747E-2</v>
      </c>
      <c r="C112" s="226">
        <v>0.1028931609688131</v>
      </c>
      <c r="D112" s="226">
        <v>9.7839461128492317E-2</v>
      </c>
      <c r="E112" s="226">
        <v>9.6953393266106788E-2</v>
      </c>
      <c r="F112" s="226">
        <v>8.3486403007416027E-2</v>
      </c>
      <c r="G112" s="226">
        <v>0.10026608095179559</v>
      </c>
      <c r="H112" s="226">
        <v>0.11487306008504761</v>
      </c>
      <c r="I112" s="226">
        <v>0.13790926269218651</v>
      </c>
      <c r="J112" s="226">
        <v>0.1294220668319033</v>
      </c>
      <c r="K112" s="226">
        <v>0.11514410068262659</v>
      </c>
      <c r="L112" s="226">
        <v>0.1933027778140014</v>
      </c>
      <c r="M112" s="226">
        <v>0.1866497833335494</v>
      </c>
      <c r="N112" s="226">
        <v>0.1953322700908795</v>
      </c>
      <c r="O112" s="226">
        <v>0.18965208647426249</v>
      </c>
      <c r="P112" s="226">
        <v>0.23230253110836149</v>
      </c>
      <c r="Q112" s="226">
        <v>0.18445725440931329</v>
      </c>
      <c r="R112" s="226">
        <v>0.18811886258967761</v>
      </c>
      <c r="S112" s="226">
        <v>0.16809217122304329</v>
      </c>
      <c r="T112" s="226">
        <v>0.18606798166283539</v>
      </c>
      <c r="U112" s="226">
        <v>0.19973690696155039</v>
      </c>
      <c r="V112" s="226">
        <v>0.18997540544242431</v>
      </c>
      <c r="W112" s="226">
        <v>0.1907758629581808</v>
      </c>
      <c r="DA112" s="174" t="s">
        <v>1226</v>
      </c>
    </row>
    <row r="113" spans="1:105" ht="12" customHeight="1" x14ac:dyDescent="0.25">
      <c r="A113" s="202" t="s">
        <v>94</v>
      </c>
      <c r="B113" s="226">
        <v>0.50429360444453719</v>
      </c>
      <c r="C113" s="226">
        <v>0.66184599792960586</v>
      </c>
      <c r="D113" s="226">
        <v>0.6293387741009242</v>
      </c>
      <c r="E113" s="226">
        <v>0.62363926537661107</v>
      </c>
      <c r="F113" s="226">
        <v>0.53701471693288083</v>
      </c>
      <c r="G113" s="226">
        <v>0.64494766980815899</v>
      </c>
      <c r="H113" s="226">
        <v>0.73890503869601276</v>
      </c>
      <c r="I113" s="226">
        <v>0.88708221937035892</v>
      </c>
      <c r="J113" s="226">
        <v>0.83248950824278733</v>
      </c>
      <c r="K113" s="226">
        <v>0.72775440242111045</v>
      </c>
      <c r="L113" s="226">
        <v>1.238257340041943</v>
      </c>
      <c r="M113" s="226">
        <v>1.200598863428646</v>
      </c>
      <c r="N113" s="226">
        <v>1.256447756186033</v>
      </c>
      <c r="O113" s="226">
        <v>1.21991076229095</v>
      </c>
      <c r="P113" s="226">
        <v>1.4942538364584601</v>
      </c>
      <c r="Q113" s="226">
        <v>1.1864957249869139</v>
      </c>
      <c r="R113" s="226">
        <v>1.210048512143437</v>
      </c>
      <c r="S113" s="226">
        <v>1.0812295954343309</v>
      </c>
      <c r="T113" s="226">
        <v>1.1968565048138919</v>
      </c>
      <c r="U113" s="226">
        <v>1.2847799724163249</v>
      </c>
      <c r="V113" s="226">
        <v>1.2015252954833839</v>
      </c>
      <c r="W113" s="226">
        <v>1.1892062966944781</v>
      </c>
      <c r="DA113" s="174" t="s">
        <v>1227</v>
      </c>
    </row>
    <row r="114" spans="1:105" ht="12" customHeight="1" x14ac:dyDescent="0.25">
      <c r="A114" s="202" t="s">
        <v>95</v>
      </c>
      <c r="B114" s="226">
        <v>0.70330272405779604</v>
      </c>
      <c r="C114" s="226">
        <v>0.92302993563313396</v>
      </c>
      <c r="D114" s="226">
        <v>0.8776944031798708</v>
      </c>
      <c r="E114" s="226">
        <v>0.869745700328452</v>
      </c>
      <c r="F114" s="226">
        <v>0.74893655193987219</v>
      </c>
      <c r="G114" s="226">
        <v>0.8994630291820267</v>
      </c>
      <c r="H114" s="226">
        <v>1.0304987450858929</v>
      </c>
      <c r="I114" s="226">
        <v>1.237151008555027</v>
      </c>
      <c r="J114" s="226">
        <v>1.1610144045780399</v>
      </c>
      <c r="K114" s="226">
        <v>1.030560372520412</v>
      </c>
      <c r="L114" s="226">
        <v>1.734072982921034</v>
      </c>
      <c r="M114" s="226">
        <v>1.6743905607927001</v>
      </c>
      <c r="N114" s="226">
        <v>1.7522790726947011</v>
      </c>
      <c r="O114" s="226">
        <v>1.7013235041353929</v>
      </c>
      <c r="P114" s="226">
        <v>2.0839304412210291</v>
      </c>
      <c r="Q114" s="226">
        <v>1.654721908252957</v>
      </c>
      <c r="R114" s="226">
        <v>1.6875693194046051</v>
      </c>
      <c r="S114" s="226">
        <v>1.50791466141726</v>
      </c>
      <c r="T114" s="226">
        <v>1.669171357168143</v>
      </c>
      <c r="U114" s="226">
        <v>1.791792016499149</v>
      </c>
      <c r="V114" s="226">
        <v>1.700462607920963</v>
      </c>
      <c r="W114" s="226">
        <v>1.7044328915457689</v>
      </c>
      <c r="DA114" s="174" t="s">
        <v>1228</v>
      </c>
    </row>
    <row r="115" spans="1:105" ht="12" customHeight="1" x14ac:dyDescent="0.25">
      <c r="A115" s="56" t="s">
        <v>96</v>
      </c>
      <c r="B115" s="262">
        <v>1.0288244021287789</v>
      </c>
      <c r="C115" s="262">
        <v>1.0595109055819949</v>
      </c>
      <c r="D115" s="262">
        <v>1.073000219513347</v>
      </c>
      <c r="E115" s="262">
        <v>1.113565172282335</v>
      </c>
      <c r="F115" s="262">
        <v>1.138294934633493</v>
      </c>
      <c r="G115" s="262">
        <v>1.3706826187039729</v>
      </c>
      <c r="H115" s="262">
        <v>1.477866562405967</v>
      </c>
      <c r="I115" s="262">
        <v>1.4407337629954999</v>
      </c>
      <c r="J115" s="262">
        <v>1.2989787045182499</v>
      </c>
      <c r="K115" s="262">
        <v>1.361335741199633</v>
      </c>
      <c r="L115" s="262">
        <v>1.680913513812502</v>
      </c>
      <c r="M115" s="262">
        <v>1.5951440232863769</v>
      </c>
      <c r="N115" s="262">
        <v>1.6796880775558789</v>
      </c>
      <c r="O115" s="262">
        <v>1.691578289047275</v>
      </c>
      <c r="P115" s="262">
        <v>1.919176055674193</v>
      </c>
      <c r="Q115" s="262">
        <v>1.336102314768786</v>
      </c>
      <c r="R115" s="262">
        <v>1.5040935966155879</v>
      </c>
      <c r="S115" s="262">
        <v>1.5298384031234991</v>
      </c>
      <c r="T115" s="262">
        <v>1.6384240062879789</v>
      </c>
      <c r="U115" s="262">
        <v>1.717000349906769</v>
      </c>
      <c r="V115" s="262">
        <v>1.7164404806371729</v>
      </c>
      <c r="W115" s="262">
        <v>1.6894702517938129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0</v>
      </c>
      <c r="T116" s="228">
        <v>0</v>
      </c>
      <c r="U116" s="228">
        <v>0</v>
      </c>
      <c r="V116" s="228">
        <v>0</v>
      </c>
      <c r="W116" s="228">
        <v>0</v>
      </c>
      <c r="DA116" s="69" t="s">
        <v>1230</v>
      </c>
    </row>
    <row r="117" spans="1:105" ht="12" customHeight="1" x14ac:dyDescent="0.25">
      <c r="A117" s="37" t="s">
        <v>162</v>
      </c>
      <c r="B117" s="228">
        <v>0.84420528344280066</v>
      </c>
      <c r="C117" s="228">
        <v>0.73441425736703914</v>
      </c>
      <c r="D117" s="228">
        <v>0.79275624798313538</v>
      </c>
      <c r="E117" s="228">
        <v>0.8401893625169734</v>
      </c>
      <c r="F117" s="228">
        <v>0.94310741949675803</v>
      </c>
      <c r="G117" s="228">
        <v>1.147936682186965</v>
      </c>
      <c r="H117" s="228">
        <v>1.202861603152293</v>
      </c>
      <c r="I117" s="228">
        <v>1.046132080073964</v>
      </c>
      <c r="J117" s="228">
        <v>0.85288289708090814</v>
      </c>
      <c r="K117" s="228">
        <v>1.015633207174609</v>
      </c>
      <c r="L117" s="228">
        <v>0.83009478749138288</v>
      </c>
      <c r="M117" s="228">
        <v>0.72566842080211258</v>
      </c>
      <c r="N117" s="228">
        <v>0.82532031647814696</v>
      </c>
      <c r="O117" s="228">
        <v>0.90131869794546671</v>
      </c>
      <c r="P117" s="228">
        <v>0.73083255247531642</v>
      </c>
      <c r="Q117" s="228">
        <v>0.54597378116188655</v>
      </c>
      <c r="R117" s="228">
        <v>0.63915459604964708</v>
      </c>
      <c r="S117" s="228">
        <v>0.84749414879505724</v>
      </c>
      <c r="T117" s="228">
        <v>0.89788183383503595</v>
      </c>
      <c r="U117" s="228">
        <v>0.96373005017143931</v>
      </c>
      <c r="V117" s="228">
        <v>1.0950456289493791</v>
      </c>
      <c r="W117" s="228">
        <v>1.001265430458659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9.1875049414912968E-4</v>
      </c>
      <c r="C119" s="228">
        <v>1.637907787688358E-3</v>
      </c>
      <c r="D119" s="228">
        <v>3.595804605666456E-3</v>
      </c>
      <c r="E119" s="228">
        <v>5.7826693341681392E-3</v>
      </c>
      <c r="F119" s="228">
        <v>8.2218661133455981E-3</v>
      </c>
      <c r="G119" s="228">
        <v>1.202949668000468E-2</v>
      </c>
      <c r="H119" s="228">
        <v>1.7517923962235289E-2</v>
      </c>
      <c r="I119" s="228">
        <v>3.8289719877675548E-3</v>
      </c>
      <c r="J119" s="228">
        <v>7.3814742639638784E-3</v>
      </c>
      <c r="K119" s="228">
        <v>1.75140927854757E-2</v>
      </c>
      <c r="L119" s="228">
        <v>3.328547675988023E-2</v>
      </c>
      <c r="M119" s="228">
        <v>4.9723927105386583E-2</v>
      </c>
      <c r="N119" s="228">
        <v>6.5411591133246905E-2</v>
      </c>
      <c r="O119" s="228">
        <v>8.8295146446398062E-2</v>
      </c>
      <c r="P119" s="228">
        <v>0.11230601697637189</v>
      </c>
      <c r="Q119" s="228">
        <v>9.2994930148657701E-2</v>
      </c>
      <c r="R119" s="228">
        <v>0.12661689259808959</v>
      </c>
      <c r="S119" s="228">
        <v>0.14077150384612269</v>
      </c>
      <c r="T119" s="228">
        <v>0.17955001182397121</v>
      </c>
      <c r="U119" s="228">
        <v>0.21914656475220609</v>
      </c>
      <c r="V119" s="228">
        <v>0.25623732961325768</v>
      </c>
      <c r="W119" s="228">
        <v>0.27647663084967528</v>
      </c>
      <c r="DA119" s="69" t="s">
        <v>1233</v>
      </c>
    </row>
    <row r="120" spans="1:105" ht="12" customHeight="1" x14ac:dyDescent="0.25">
      <c r="A120" s="37" t="s">
        <v>38</v>
      </c>
      <c r="B120" s="228">
        <v>0.18370036819182931</v>
      </c>
      <c r="C120" s="228">
        <v>0.32345874042726769</v>
      </c>
      <c r="D120" s="228">
        <v>0.27664816692454552</v>
      </c>
      <c r="E120" s="228">
        <v>0.26759314043119392</v>
      </c>
      <c r="F120" s="228">
        <v>0.186965649023389</v>
      </c>
      <c r="G120" s="228">
        <v>0.21071643983700311</v>
      </c>
      <c r="H120" s="228">
        <v>0.25748703529143868</v>
      </c>
      <c r="I120" s="228">
        <v>0.39077271093376842</v>
      </c>
      <c r="J120" s="228">
        <v>0.43871433317337821</v>
      </c>
      <c r="K120" s="228">
        <v>0.32818844123954749</v>
      </c>
      <c r="L120" s="228">
        <v>0.81753324956123841</v>
      </c>
      <c r="M120" s="228">
        <v>0.81975167537887761</v>
      </c>
      <c r="N120" s="228">
        <v>0.78895616994448536</v>
      </c>
      <c r="O120" s="228">
        <v>0.70196444465541052</v>
      </c>
      <c r="P120" s="228">
        <v>1.0760374862225051</v>
      </c>
      <c r="Q120" s="228">
        <v>0.69713360345824149</v>
      </c>
      <c r="R120" s="228">
        <v>0.73832210796785125</v>
      </c>
      <c r="S120" s="228">
        <v>0.5415727504823189</v>
      </c>
      <c r="T120" s="228">
        <v>0.5609921606289715</v>
      </c>
      <c r="U120" s="228">
        <v>0.53412373498312393</v>
      </c>
      <c r="V120" s="228">
        <v>0.36515752207453611</v>
      </c>
      <c r="W120" s="228">
        <v>0.41172819048547959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10.050161101896162</v>
      </c>
      <c r="C121" s="263">
        <f t="shared" si="4"/>
        <v>9.3936809929007801</v>
      </c>
      <c r="D121" s="263">
        <f t="shared" si="4"/>
        <v>9.5728279600530062</v>
      </c>
      <c r="E121" s="263">
        <f t="shared" si="4"/>
        <v>9.9860844577338987</v>
      </c>
      <c r="F121" s="263">
        <f t="shared" si="4"/>
        <v>10.69278225814109</v>
      </c>
      <c r="G121" s="263">
        <f t="shared" si="4"/>
        <v>12.302790113158087</v>
      </c>
      <c r="H121" s="263">
        <f t="shared" si="4"/>
        <v>12.887653678008011</v>
      </c>
      <c r="I121" s="263">
        <f t="shared" si="4"/>
        <v>11.982063506408247</v>
      </c>
      <c r="J121" s="263">
        <f t="shared" si="4"/>
        <v>11.391229684215165</v>
      </c>
      <c r="K121" s="263">
        <f t="shared" si="4"/>
        <v>12.798253357124771</v>
      </c>
      <c r="L121" s="263">
        <f t="shared" si="4"/>
        <v>14.762465890688309</v>
      </c>
      <c r="M121" s="263">
        <f t="shared" si="4"/>
        <v>13.783930277145242</v>
      </c>
      <c r="N121" s="263">
        <f t="shared" si="4"/>
        <v>14.002668474239096</v>
      </c>
      <c r="O121" s="263">
        <f t="shared" si="4"/>
        <v>14.120320054470314</v>
      </c>
      <c r="P121" s="263">
        <f t="shared" si="4"/>
        <v>14.838292713226046</v>
      </c>
      <c r="Q121" s="263">
        <f t="shared" si="4"/>
        <v>10.274453473033789</v>
      </c>
      <c r="R121" s="263">
        <f t="shared" si="4"/>
        <v>11.502047593045265</v>
      </c>
      <c r="S121" s="263">
        <f t="shared" si="4"/>
        <v>11.937001074524201</v>
      </c>
      <c r="T121" s="263">
        <f t="shared" si="4"/>
        <v>12.912002571673767</v>
      </c>
      <c r="U121" s="263">
        <f t="shared" si="4"/>
        <v>13.275181870863191</v>
      </c>
      <c r="V121" s="263">
        <f t="shared" si="4"/>
        <v>13.298482432406677</v>
      </c>
      <c r="W121" s="263">
        <f t="shared" si="4"/>
        <v>12.893650603417967</v>
      </c>
      <c r="DA121" s="70"/>
    </row>
    <row r="122" spans="1:105" ht="12" customHeight="1" x14ac:dyDescent="0.25">
      <c r="A122" s="60" t="s">
        <v>1054</v>
      </c>
      <c r="B122" s="264">
        <v>10.045299532806119</v>
      </c>
      <c r="C122" s="264">
        <v>9.387300562894243</v>
      </c>
      <c r="D122" s="264">
        <v>9.566760911206126</v>
      </c>
      <c r="E122" s="264">
        <v>9.9800723541712699</v>
      </c>
      <c r="F122" s="264">
        <v>10.6876052459289</v>
      </c>
      <c r="G122" s="264">
        <v>12.29657258902413</v>
      </c>
      <c r="H122" s="264">
        <v>12.880530371535469</v>
      </c>
      <c r="I122" s="264">
        <v>11.973511719393681</v>
      </c>
      <c r="J122" s="264">
        <v>11.383204190285859</v>
      </c>
      <c r="K122" s="264">
        <v>12.791123355447439</v>
      </c>
      <c r="L122" s="264">
        <v>14.750479138290981</v>
      </c>
      <c r="M122" s="264">
        <v>13.772356078558261</v>
      </c>
      <c r="N122" s="264">
        <v>13.990555872530701</v>
      </c>
      <c r="O122" s="264">
        <v>14.10855968233334</v>
      </c>
      <c r="P122" s="264">
        <v>14.82388757661519</v>
      </c>
      <c r="Q122" s="264">
        <v>10.264593565694989</v>
      </c>
      <c r="R122" s="264">
        <v>11.491239803719941</v>
      </c>
      <c r="S122" s="264">
        <v>11.927037537236769</v>
      </c>
      <c r="T122" s="264">
        <v>12.901502224262179</v>
      </c>
      <c r="U122" s="264">
        <v>13.264399706224429</v>
      </c>
      <c r="V122" s="264">
        <v>13.288998047731161</v>
      </c>
      <c r="W122" s="264">
        <v>12.88413724606146</v>
      </c>
      <c r="DA122" s="72" t="s">
        <v>1235</v>
      </c>
    </row>
    <row r="123" spans="1:105" ht="12" customHeight="1" x14ac:dyDescent="0.25">
      <c r="A123" s="64" t="s">
        <v>30</v>
      </c>
      <c r="B123" s="231">
        <v>5.3320401535737094</v>
      </c>
      <c r="C123" s="231">
        <v>4.0411204306141686</v>
      </c>
      <c r="D123" s="231">
        <v>4.3428053651554057</v>
      </c>
      <c r="E123" s="231">
        <v>5.4707784576886747</v>
      </c>
      <c r="F123" s="231">
        <v>5.7003288086225838</v>
      </c>
      <c r="G123" s="231">
        <v>6.2638064447531203</v>
      </c>
      <c r="H123" s="231">
        <v>7.0365212435614826</v>
      </c>
      <c r="I123" s="231">
        <v>4.9691198224694988</v>
      </c>
      <c r="J123" s="231">
        <v>5.1365394711382386</v>
      </c>
      <c r="K123" s="231">
        <v>7.2775847722811937</v>
      </c>
      <c r="L123" s="231">
        <v>2.9506914641278792</v>
      </c>
      <c r="M123" s="231">
        <v>2.5627726292032409</v>
      </c>
      <c r="N123" s="231">
        <v>2.4525082062146391</v>
      </c>
      <c r="O123" s="231">
        <v>2.6180398954077151</v>
      </c>
      <c r="P123" s="231">
        <v>2.5543931358526502</v>
      </c>
      <c r="Q123" s="231">
        <v>1.792526909293338</v>
      </c>
      <c r="R123" s="231">
        <v>2.4106131705215268</v>
      </c>
      <c r="S123" s="231">
        <v>3.1226025186979252</v>
      </c>
      <c r="T123" s="231">
        <v>3.1430562157976358</v>
      </c>
      <c r="U123" s="231">
        <v>2.7855391705735211</v>
      </c>
      <c r="V123" s="231">
        <v>2.5444598236084519</v>
      </c>
      <c r="W123" s="231">
        <v>2.332515820275368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4.7797393312213589E-2</v>
      </c>
      <c r="Q125" s="231">
        <v>2.3663464540014289E-2</v>
      </c>
      <c r="R125" s="231">
        <v>4.4885950026691893E-2</v>
      </c>
      <c r="S125" s="231">
        <v>9.3644344401270022E-2</v>
      </c>
      <c r="T125" s="231">
        <v>8.3679341417164502E-2</v>
      </c>
      <c r="U125" s="231">
        <v>8.4736810169038057E-2</v>
      </c>
      <c r="V125" s="231">
        <v>5.4630575317390392E-2</v>
      </c>
      <c r="W125" s="231">
        <v>6.207761801723588E-2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0</v>
      </c>
      <c r="T126" s="231">
        <v>0</v>
      </c>
      <c r="U126" s="231">
        <v>0</v>
      </c>
      <c r="V126" s="231">
        <v>0</v>
      </c>
      <c r="W126" s="231">
        <v>0</v>
      </c>
      <c r="DA126" s="73" t="s">
        <v>1239</v>
      </c>
    </row>
    <row r="127" spans="1:105" ht="12" customHeight="1" x14ac:dyDescent="0.25">
      <c r="A127" s="64" t="s">
        <v>70</v>
      </c>
      <c r="B127" s="231">
        <v>0.27667092761083523</v>
      </c>
      <c r="C127" s="231">
        <v>0.1313264604836146</v>
      </c>
      <c r="D127" s="231">
        <v>0.1046281776035999</v>
      </c>
      <c r="E127" s="231">
        <v>8.9730508159877306E-2</v>
      </c>
      <c r="F127" s="231">
        <v>1.0007841939302391</v>
      </c>
      <c r="G127" s="231">
        <v>1.0314346117933371</v>
      </c>
      <c r="H127" s="231">
        <v>0.42569042748988928</v>
      </c>
      <c r="I127" s="231">
        <v>0.42794496535632393</v>
      </c>
      <c r="J127" s="231">
        <v>0.42968834235081088</v>
      </c>
      <c r="K127" s="231">
        <v>0.29991568650558942</v>
      </c>
      <c r="L127" s="231">
        <v>0.31041732761491708</v>
      </c>
      <c r="M127" s="231">
        <v>0.12033319668550049</v>
      </c>
      <c r="N127" s="231">
        <v>6.2659590086463102E-2</v>
      </c>
      <c r="O127" s="231">
        <v>1.116439706328037E-2</v>
      </c>
      <c r="P127" s="231">
        <v>1.2648552719517781E-2</v>
      </c>
      <c r="Q127" s="231">
        <v>1.87863390569886E-2</v>
      </c>
      <c r="R127" s="231">
        <v>2.375620367285506E-2</v>
      </c>
      <c r="S127" s="231">
        <v>2.1240742148895968E-2</v>
      </c>
      <c r="T127" s="231">
        <v>1.1071969495657381E-2</v>
      </c>
      <c r="U127" s="231">
        <v>0</v>
      </c>
      <c r="V127" s="231">
        <v>1.0843519527955229E-2</v>
      </c>
      <c r="W127" s="231">
        <v>1.978892957539943E-2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2.226496282298466</v>
      </c>
      <c r="M128" s="231">
        <v>1.9644942338350559</v>
      </c>
      <c r="N128" s="231">
        <v>1.822223104374274</v>
      </c>
      <c r="O128" s="231">
        <v>1.4343690765921171</v>
      </c>
      <c r="P128" s="231">
        <v>1.5988342321295279</v>
      </c>
      <c r="Q128" s="231">
        <v>0.78403713342205672</v>
      </c>
      <c r="R128" s="231">
        <v>0.2175099785490234</v>
      </c>
      <c r="S128" s="231">
        <v>0.6137410187833745</v>
      </c>
      <c r="T128" s="231">
        <v>0.89218779452146024</v>
      </c>
      <c r="U128" s="231">
        <v>1.4390164565767289</v>
      </c>
      <c r="V128" s="231">
        <v>2.0082114390191088</v>
      </c>
      <c r="W128" s="231">
        <v>2.155256510758929</v>
      </c>
      <c r="DA128" s="73" t="s">
        <v>1241</v>
      </c>
    </row>
    <row r="129" spans="1:105" ht="12" customHeight="1" x14ac:dyDescent="0.25">
      <c r="A129" s="64" t="s">
        <v>162</v>
      </c>
      <c r="B129" s="231">
        <v>1.0550076472515959</v>
      </c>
      <c r="C129" s="231">
        <v>1.406200803818535</v>
      </c>
      <c r="D129" s="231">
        <v>1.4467437114929029</v>
      </c>
      <c r="E129" s="231">
        <v>1.3555758433981939</v>
      </c>
      <c r="F129" s="231">
        <v>1.2202110176984451</v>
      </c>
      <c r="G129" s="231">
        <v>1.7226319189612731</v>
      </c>
      <c r="H129" s="231">
        <v>1.9930904207947739</v>
      </c>
      <c r="I129" s="231">
        <v>2.3724715828541552</v>
      </c>
      <c r="J129" s="231">
        <v>1.5880463169268539</v>
      </c>
      <c r="K129" s="231">
        <v>1.366056402127779</v>
      </c>
      <c r="L129" s="231">
        <v>1.8683602815714</v>
      </c>
      <c r="M129" s="231">
        <v>1.739920419769063</v>
      </c>
      <c r="N129" s="231">
        <v>2.260867038483783</v>
      </c>
      <c r="O129" s="231">
        <v>2.4944080932545898</v>
      </c>
      <c r="P129" s="231">
        <v>2.308986839566729</v>
      </c>
      <c r="Q129" s="231">
        <v>1.796146547224551</v>
      </c>
      <c r="R129" s="231">
        <v>2.077137846231369</v>
      </c>
      <c r="S129" s="231">
        <v>2.4558549663441269</v>
      </c>
      <c r="T129" s="231">
        <v>2.5045411093157401</v>
      </c>
      <c r="U129" s="231">
        <v>2.8897037523536819</v>
      </c>
      <c r="V129" s="231">
        <v>3.1994575327395491</v>
      </c>
      <c r="W129" s="231">
        <v>2.8372307678933559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3.7166113723832717E-2</v>
      </c>
      <c r="E130" s="231">
        <v>3.098669100577239E-2</v>
      </c>
      <c r="F130" s="231">
        <v>1.004348960291643E-2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0.87106486746716183</v>
      </c>
      <c r="M130" s="231">
        <v>0.99175546612269683</v>
      </c>
      <c r="N130" s="231">
        <v>0.89675332531280394</v>
      </c>
      <c r="O130" s="231">
        <v>0.9163929078242975</v>
      </c>
      <c r="P130" s="231">
        <v>0.96823563870407103</v>
      </c>
      <c r="Q130" s="231">
        <v>0.72607394113063684</v>
      </c>
      <c r="R130" s="231">
        <v>0.87291217155871181</v>
      </c>
      <c r="S130" s="231">
        <v>0.74069737225409793</v>
      </c>
      <c r="T130" s="231">
        <v>0.88103851479027839</v>
      </c>
      <c r="U130" s="231">
        <v>0.75231731483470499</v>
      </c>
      <c r="V130" s="231">
        <v>0.65551252574244689</v>
      </c>
      <c r="W130" s="231">
        <v>0.77887591444820448</v>
      </c>
      <c r="DA130" s="73" t="s">
        <v>1243</v>
      </c>
    </row>
    <row r="131" spans="1:105" ht="12" customHeight="1" x14ac:dyDescent="0.25">
      <c r="A131" s="64" t="s">
        <v>73</v>
      </c>
      <c r="B131" s="231">
        <v>6.2229214448810327E-2</v>
      </c>
      <c r="C131" s="231">
        <v>0.19488763325795089</v>
      </c>
      <c r="D131" s="231">
        <v>8.9504477605214169E-2</v>
      </c>
      <c r="E131" s="231">
        <v>9.5408471681584284E-2</v>
      </c>
      <c r="F131" s="231">
        <v>4.7479377318946588E-2</v>
      </c>
      <c r="G131" s="231">
        <v>4.7237766081923142E-2</v>
      </c>
      <c r="H131" s="231">
        <v>5.0231664289282232E-2</v>
      </c>
      <c r="I131" s="231">
        <v>0.109694258950589</v>
      </c>
      <c r="J131" s="231">
        <v>0.1057683730745418</v>
      </c>
      <c r="K131" s="231">
        <v>7.5336766688503698E-2</v>
      </c>
      <c r="L131" s="231">
        <v>6.5204995506575505E-2</v>
      </c>
      <c r="M131" s="231">
        <v>9.3351653038263663E-2</v>
      </c>
      <c r="N131" s="231">
        <v>9.5642810820358221E-2</v>
      </c>
      <c r="O131" s="231">
        <v>0.12524984614542359</v>
      </c>
      <c r="P131" s="231">
        <v>9.2891036598536869E-2</v>
      </c>
      <c r="Q131" s="231">
        <v>6.8364248503808317E-2</v>
      </c>
      <c r="R131" s="231">
        <v>9.8209364538885138E-2</v>
      </c>
      <c r="S131" s="231">
        <v>7.3430076209845707E-2</v>
      </c>
      <c r="T131" s="231">
        <v>7.5953138902732739E-2</v>
      </c>
      <c r="U131" s="231">
        <v>7.2258737180032437E-2</v>
      </c>
      <c r="V131" s="231">
        <v>6.8949949140824376E-2</v>
      </c>
      <c r="W131" s="231">
        <v>7.4877576913412347E-2</v>
      </c>
      <c r="DA131" s="73" t="s">
        <v>1244</v>
      </c>
    </row>
    <row r="132" spans="1:105" ht="12" customHeight="1" x14ac:dyDescent="0.25">
      <c r="A132" s="64" t="s">
        <v>79</v>
      </c>
      <c r="B132" s="231">
        <v>3.319351589921169</v>
      </c>
      <c r="C132" s="231">
        <v>3.6137652347199749</v>
      </c>
      <c r="D132" s="231">
        <v>3.5459130656251712</v>
      </c>
      <c r="E132" s="231">
        <v>2.9375923822371668</v>
      </c>
      <c r="F132" s="231">
        <v>2.708758358755774</v>
      </c>
      <c r="G132" s="231">
        <v>3.231461847434479</v>
      </c>
      <c r="H132" s="231">
        <v>3.3749966154000388</v>
      </c>
      <c r="I132" s="231">
        <v>4.0942810897631139</v>
      </c>
      <c r="J132" s="231">
        <v>4.1231616867954122</v>
      </c>
      <c r="K132" s="231">
        <v>3.7722297278443722</v>
      </c>
      <c r="L132" s="231">
        <v>6.4582439197045796</v>
      </c>
      <c r="M132" s="231">
        <v>6.2997284799044353</v>
      </c>
      <c r="N132" s="231">
        <v>6.3999017972383756</v>
      </c>
      <c r="O132" s="231">
        <v>6.5089354660459149</v>
      </c>
      <c r="P132" s="231">
        <v>7.2401007477319421</v>
      </c>
      <c r="Q132" s="231">
        <v>5.0549949825236</v>
      </c>
      <c r="R132" s="231">
        <v>5.7462151186208814</v>
      </c>
      <c r="S132" s="231">
        <v>4.8058264983972414</v>
      </c>
      <c r="T132" s="231">
        <v>5.3099741400215104</v>
      </c>
      <c r="U132" s="231">
        <v>5.2408274645367241</v>
      </c>
      <c r="V132" s="231">
        <v>4.7469326826354301</v>
      </c>
      <c r="W132" s="231">
        <v>4.6235141081795517</v>
      </c>
      <c r="DA132" s="73" t="s">
        <v>1245</v>
      </c>
    </row>
    <row r="133" spans="1:105" ht="12" customHeight="1" x14ac:dyDescent="0.25">
      <c r="A133" s="60" t="s">
        <v>1066</v>
      </c>
      <c r="B133" s="264">
        <v>4.8615690900427411E-3</v>
      </c>
      <c r="C133" s="264">
        <v>6.3804300065378704E-3</v>
      </c>
      <c r="D133" s="264">
        <v>6.0670488468805061E-3</v>
      </c>
      <c r="E133" s="264">
        <v>6.0121035626287478E-3</v>
      </c>
      <c r="F133" s="264">
        <v>5.1770122121905203E-3</v>
      </c>
      <c r="G133" s="264">
        <v>6.2175241339577176E-3</v>
      </c>
      <c r="H133" s="264">
        <v>7.1233064725421281E-3</v>
      </c>
      <c r="I133" s="264">
        <v>8.5517870145659525E-3</v>
      </c>
      <c r="J133" s="264">
        <v>8.0254939293070739E-3</v>
      </c>
      <c r="K133" s="264">
        <v>7.1300016773318074E-3</v>
      </c>
      <c r="L133" s="264">
        <v>1.1986752397328011E-2</v>
      </c>
      <c r="M133" s="264">
        <v>1.1574198586980271E-2</v>
      </c>
      <c r="N133" s="264">
        <v>1.2112601708395E-2</v>
      </c>
      <c r="O133" s="264">
        <v>1.176037213697486E-2</v>
      </c>
      <c r="P133" s="264">
        <v>1.440513661085539E-2</v>
      </c>
      <c r="Q133" s="264">
        <v>9.8599073388002129E-3</v>
      </c>
      <c r="R133" s="264">
        <v>1.0807789325325289E-2</v>
      </c>
      <c r="S133" s="264">
        <v>9.9635372874306034E-3</v>
      </c>
      <c r="T133" s="264">
        <v>1.0500347411588069E-2</v>
      </c>
      <c r="U133" s="264">
        <v>1.078216463876233E-2</v>
      </c>
      <c r="V133" s="264">
        <v>9.4843846755174321E-3</v>
      </c>
      <c r="W133" s="264">
        <v>9.5133573565079604E-3</v>
      </c>
      <c r="DA133" s="72" t="s">
        <v>1246</v>
      </c>
    </row>
    <row r="134" spans="1:105" ht="12" customHeight="1" x14ac:dyDescent="0.25">
      <c r="A134" s="57" t="s">
        <v>1012</v>
      </c>
      <c r="B134" s="263">
        <v>3.227424657400515</v>
      </c>
      <c r="C134" s="263">
        <v>2.923654919077693</v>
      </c>
      <c r="D134" s="263">
        <v>3.0059098088646832</v>
      </c>
      <c r="E134" s="263">
        <v>3.256623003813746</v>
      </c>
      <c r="F134" s="263">
        <v>3.5659624678629509</v>
      </c>
      <c r="G134" s="263">
        <v>4.0886229000113863</v>
      </c>
      <c r="H134" s="263">
        <v>4.282975211095299</v>
      </c>
      <c r="I134" s="263">
        <v>3.836272723846426</v>
      </c>
      <c r="J134" s="263">
        <v>3.601137262908527</v>
      </c>
      <c r="K134" s="263">
        <v>4.2008729409553087</v>
      </c>
      <c r="L134" s="263">
        <v>4.0493147908392606</v>
      </c>
      <c r="M134" s="263">
        <v>3.7031365777692811</v>
      </c>
      <c r="N134" s="263">
        <v>3.8429550092181759</v>
      </c>
      <c r="O134" s="263">
        <v>3.9212737179841701</v>
      </c>
      <c r="P134" s="263">
        <v>4.0685981938958342</v>
      </c>
      <c r="Q134" s="263">
        <v>2.854327173804752</v>
      </c>
      <c r="R134" s="263">
        <v>3.2551117440939041</v>
      </c>
      <c r="S134" s="263">
        <v>3.5485562114456011</v>
      </c>
      <c r="T134" s="263">
        <v>3.7699357237868218</v>
      </c>
      <c r="U134" s="263">
        <v>3.8828413485935251</v>
      </c>
      <c r="V134" s="263">
        <v>3.9383647076690842</v>
      </c>
      <c r="W134" s="263">
        <v>3.809542403686812</v>
      </c>
      <c r="DA134" s="70" t="s">
        <v>1247</v>
      </c>
    </row>
    <row r="135" spans="1:105" ht="12" customHeight="1" x14ac:dyDescent="0.25">
      <c r="A135" s="60" t="s">
        <v>1014</v>
      </c>
      <c r="B135" s="264">
        <v>3.2164555246440312</v>
      </c>
      <c r="C135" s="264">
        <v>2.8918504177598559</v>
      </c>
      <c r="D135" s="264">
        <v>2.980618944598719</v>
      </c>
      <c r="E135" s="264">
        <v>3.2366153237191848</v>
      </c>
      <c r="F135" s="264">
        <v>3.5552175984247389</v>
      </c>
      <c r="G135" s="264">
        <v>4.0744789702449626</v>
      </c>
      <c r="H135" s="264">
        <v>4.2639222812312587</v>
      </c>
      <c r="I135" s="264">
        <v>3.7933950693499008</v>
      </c>
      <c r="J135" s="264">
        <v>3.560872115860588</v>
      </c>
      <c r="K135" s="264">
        <v>4.1804253167829604</v>
      </c>
      <c r="L135" s="264">
        <v>3.9102502583285319</v>
      </c>
      <c r="M135" s="264">
        <v>3.5468332775329481</v>
      </c>
      <c r="N135" s="264">
        <v>3.6778064374190951</v>
      </c>
      <c r="O135" s="264">
        <v>3.7790685240118331</v>
      </c>
      <c r="P135" s="264">
        <v>3.8076968400061229</v>
      </c>
      <c r="Q135" s="264">
        <v>2.685945253082199</v>
      </c>
      <c r="R135" s="264">
        <v>3.0934637931170341</v>
      </c>
      <c r="S135" s="264">
        <v>3.454089242052182</v>
      </c>
      <c r="T135" s="264">
        <v>3.67068724129892</v>
      </c>
      <c r="U135" s="264">
        <v>3.778547125338299</v>
      </c>
      <c r="V135" s="264">
        <v>3.8678283648924938</v>
      </c>
      <c r="W135" s="264">
        <v>3.727099972308717</v>
      </c>
      <c r="DA135" s="72" t="s">
        <v>1248</v>
      </c>
    </row>
    <row r="136" spans="1:105" ht="12" customHeight="1" x14ac:dyDescent="0.25">
      <c r="A136" s="59" t="s">
        <v>30</v>
      </c>
      <c r="B136" s="232">
        <v>2.576491594877242</v>
      </c>
      <c r="C136" s="232">
        <v>2.0986781679370359</v>
      </c>
      <c r="D136" s="232">
        <v>2.2000619218086279</v>
      </c>
      <c r="E136" s="232">
        <v>2.5639221770221612</v>
      </c>
      <c r="F136" s="232">
        <v>2.5606253631125759</v>
      </c>
      <c r="G136" s="232">
        <v>2.8334531679299109</v>
      </c>
      <c r="H136" s="232">
        <v>3.1778519458374288</v>
      </c>
      <c r="I136" s="232">
        <v>2.4313772987426501</v>
      </c>
      <c r="J136" s="232">
        <v>2.5605008900101538</v>
      </c>
      <c r="K136" s="232">
        <v>3.4046546031830092</v>
      </c>
      <c r="L136" s="232">
        <v>2.255186229141056</v>
      </c>
      <c r="M136" s="232">
        <v>2.0610348995991639</v>
      </c>
      <c r="N136" s="232">
        <v>1.895223893853041</v>
      </c>
      <c r="O136" s="232">
        <v>1.9380638130355961</v>
      </c>
      <c r="P136" s="232">
        <v>1.9825022569561319</v>
      </c>
      <c r="Q136" s="232">
        <v>1.330931611410328</v>
      </c>
      <c r="R136" s="232">
        <v>1.6423777320590609</v>
      </c>
      <c r="S136" s="232">
        <v>1.9008789956501371</v>
      </c>
      <c r="T136" s="232">
        <v>2.016001479288978</v>
      </c>
      <c r="U136" s="232">
        <v>1.8344687603107479</v>
      </c>
      <c r="V136" s="232">
        <v>1.701236709461732</v>
      </c>
      <c r="W136" s="232">
        <v>1.6568179331587669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3.6730151327117697E-2</v>
      </c>
      <c r="Q137" s="297">
        <v>1.7396462249767871E-2</v>
      </c>
      <c r="R137" s="297">
        <v>3.0279485947034349E-2</v>
      </c>
      <c r="S137" s="297">
        <v>5.6443231864597078E-2</v>
      </c>
      <c r="T137" s="297">
        <v>5.3143420587154613E-2</v>
      </c>
      <c r="U137" s="297">
        <v>5.5254253407529499E-2</v>
      </c>
      <c r="V137" s="297">
        <v>3.6165749918283738E-2</v>
      </c>
      <c r="W137" s="297">
        <v>4.3827308044952627E-2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DA138" s="122" t="s">
        <v>1251</v>
      </c>
    </row>
    <row r="139" spans="1:105" ht="12" customHeight="1" x14ac:dyDescent="0.25">
      <c r="A139" s="59" t="s">
        <v>70</v>
      </c>
      <c r="B139" s="297">
        <v>0.13399007965953491</v>
      </c>
      <c r="C139" s="297">
        <v>6.8354969078181518E-2</v>
      </c>
      <c r="D139" s="297">
        <v>5.3123539090158031E-2</v>
      </c>
      <c r="E139" s="297">
        <v>4.2147288340540663E-2</v>
      </c>
      <c r="F139" s="297">
        <v>0.45056803018188563</v>
      </c>
      <c r="G139" s="297">
        <v>0.46762014354687331</v>
      </c>
      <c r="H139" s="297">
        <v>0.192682974200374</v>
      </c>
      <c r="I139" s="297">
        <v>0.20986238785393471</v>
      </c>
      <c r="J139" s="297">
        <v>0.2146750995581799</v>
      </c>
      <c r="K139" s="297">
        <v>0.1406237803160523</v>
      </c>
      <c r="L139" s="297">
        <v>0.2377816666221737</v>
      </c>
      <c r="M139" s="297">
        <v>9.6991689222755362E-2</v>
      </c>
      <c r="N139" s="297">
        <v>4.8530124298642202E-2</v>
      </c>
      <c r="O139" s="297">
        <v>8.2832522375646291E-3</v>
      </c>
      <c r="P139" s="297">
        <v>9.8387650000512812E-3</v>
      </c>
      <c r="Q139" s="297">
        <v>1.397996270712001E-2</v>
      </c>
      <c r="R139" s="297">
        <v>1.6221699927235451E-2</v>
      </c>
      <c r="S139" s="297">
        <v>1.295929133951719E-2</v>
      </c>
      <c r="T139" s="297">
        <v>7.1176622960149984E-3</v>
      </c>
      <c r="U139" s="297">
        <v>0</v>
      </c>
      <c r="V139" s="297">
        <v>7.2662981501003584E-3</v>
      </c>
      <c r="W139" s="297">
        <v>1.4087901028914249E-2</v>
      </c>
      <c r="DA139" s="122" t="s">
        <v>1252</v>
      </c>
    </row>
    <row r="140" spans="1:105" ht="12" customHeight="1" x14ac:dyDescent="0.25">
      <c r="A140" s="59" t="s">
        <v>162</v>
      </c>
      <c r="B140" s="297">
        <v>0.50597385010725349</v>
      </c>
      <c r="C140" s="297">
        <v>0.72481728074463869</v>
      </c>
      <c r="D140" s="297">
        <v>0.72743348369993199</v>
      </c>
      <c r="E140" s="297">
        <v>0.63054585835648358</v>
      </c>
      <c r="F140" s="297">
        <v>0.54402420513027805</v>
      </c>
      <c r="G140" s="297">
        <v>0.77340565876817857</v>
      </c>
      <c r="H140" s="297">
        <v>0.89338736119345574</v>
      </c>
      <c r="I140" s="297">
        <v>1.152155382753316</v>
      </c>
      <c r="J140" s="297">
        <v>0.78569612629225405</v>
      </c>
      <c r="K140" s="297">
        <v>0.63514693328389882</v>
      </c>
      <c r="L140" s="297">
        <v>1.4172823625653019</v>
      </c>
      <c r="M140" s="297">
        <v>1.3888066887110291</v>
      </c>
      <c r="N140" s="297">
        <v>1.734052419267412</v>
      </c>
      <c r="O140" s="297">
        <v>1.832721458738672</v>
      </c>
      <c r="P140" s="297">
        <v>1.778625666722822</v>
      </c>
      <c r="Q140" s="297">
        <v>1.323637216714983</v>
      </c>
      <c r="R140" s="297">
        <v>1.404584875183704</v>
      </c>
      <c r="S140" s="297">
        <v>1.483807723197931</v>
      </c>
      <c r="T140" s="297">
        <v>1.5944246791267731</v>
      </c>
      <c r="U140" s="297">
        <v>1.888824111620022</v>
      </c>
      <c r="V140" s="297">
        <v>2.1231596073623789</v>
      </c>
      <c r="W140" s="297">
        <v>2.0123668300760831</v>
      </c>
      <c r="DA140" s="122" t="s">
        <v>1253</v>
      </c>
    </row>
    <row r="141" spans="1:105" ht="12" customHeight="1" x14ac:dyDescent="0.25">
      <c r="A141" s="60" t="s">
        <v>1021</v>
      </c>
      <c r="B141" s="264">
        <v>1.0969132756484199E-2</v>
      </c>
      <c r="C141" s="264">
        <v>3.1804501317837838E-2</v>
      </c>
      <c r="D141" s="264">
        <v>2.529086426596458E-2</v>
      </c>
      <c r="E141" s="264">
        <v>2.0007680094560339E-2</v>
      </c>
      <c r="F141" s="264">
        <v>1.074486943821182E-2</v>
      </c>
      <c r="G141" s="264">
        <v>1.414392976642323E-2</v>
      </c>
      <c r="H141" s="264">
        <v>1.9052929864040391E-2</v>
      </c>
      <c r="I141" s="264">
        <v>4.2877654496525003E-2</v>
      </c>
      <c r="J141" s="264">
        <v>4.0265147047938911E-2</v>
      </c>
      <c r="K141" s="264">
        <v>2.0447624172348609E-2</v>
      </c>
      <c r="L141" s="264">
        <v>0.1390645325107287</v>
      </c>
      <c r="M141" s="264">
        <v>0.15630330023633279</v>
      </c>
      <c r="N141" s="264">
        <v>0.1651485717990813</v>
      </c>
      <c r="O141" s="264">
        <v>0.1422051939723375</v>
      </c>
      <c r="P141" s="264">
        <v>0.26090135388971059</v>
      </c>
      <c r="Q141" s="264">
        <v>0.16838192072255309</v>
      </c>
      <c r="R141" s="264">
        <v>0.1616479509768696</v>
      </c>
      <c r="S141" s="264">
        <v>9.4466969393418948E-2</v>
      </c>
      <c r="T141" s="264">
        <v>9.9248482487901288E-2</v>
      </c>
      <c r="U141" s="264">
        <v>0.1042942232552258</v>
      </c>
      <c r="V141" s="264">
        <v>7.0536342776589933E-2</v>
      </c>
      <c r="W141" s="264">
        <v>8.244243137809476E-2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2.9455074804322994</v>
      </c>
      <c r="C142" s="263">
        <f t="shared" si="5"/>
        <v>3.0168471051256613</v>
      </c>
      <c r="D142" s="263">
        <f t="shared" si="5"/>
        <v>3.0325415863986382</v>
      </c>
      <c r="E142" s="263">
        <f t="shared" si="5"/>
        <v>3.1395298015355202</v>
      </c>
      <c r="F142" s="263">
        <f t="shared" si="5"/>
        <v>3.2051799396227008</v>
      </c>
      <c r="G142" s="263">
        <f t="shared" si="5"/>
        <v>3.799624423779786</v>
      </c>
      <c r="H142" s="263">
        <f t="shared" si="5"/>
        <v>4.0739451730621221</v>
      </c>
      <c r="I142" s="263">
        <f t="shared" si="5"/>
        <v>4.0064619135664969</v>
      </c>
      <c r="J142" s="263">
        <f t="shared" si="5"/>
        <v>3.7032580902488936</v>
      </c>
      <c r="K142" s="263">
        <f t="shared" si="5"/>
        <v>3.8786971064273175</v>
      </c>
      <c r="L142" s="263">
        <f t="shared" si="5"/>
        <v>4.8964538209088033</v>
      </c>
      <c r="M142" s="263">
        <f t="shared" si="5"/>
        <v>4.631002592200848</v>
      </c>
      <c r="N142" s="263">
        <f t="shared" si="5"/>
        <v>4.7795008014317979</v>
      </c>
      <c r="O142" s="263">
        <f t="shared" si="5"/>
        <v>4.7428875686710352</v>
      </c>
      <c r="P142" s="263">
        <f t="shared" si="5"/>
        <v>5.413117793176367</v>
      </c>
      <c r="Q142" s="263">
        <f t="shared" si="5"/>
        <v>3.7208987438470409</v>
      </c>
      <c r="R142" s="263">
        <f t="shared" si="5"/>
        <v>4.1358230279988693</v>
      </c>
      <c r="S142" s="263">
        <f t="shared" si="5"/>
        <v>4.1013342614168575</v>
      </c>
      <c r="T142" s="263">
        <f t="shared" si="5"/>
        <v>4.36198655656528</v>
      </c>
      <c r="U142" s="263">
        <f t="shared" si="5"/>
        <v>4.4845495330693419</v>
      </c>
      <c r="V142" s="263">
        <f t="shared" si="5"/>
        <v>4.3485812660141834</v>
      </c>
      <c r="W142" s="263">
        <f t="shared" si="5"/>
        <v>4.2649623632947034</v>
      </c>
      <c r="DA142" s="70"/>
    </row>
    <row r="143" spans="1:105" ht="12" customHeight="1" x14ac:dyDescent="0.25">
      <c r="A143" s="60" t="s">
        <v>1024</v>
      </c>
      <c r="B143" s="264">
        <v>1.62105073200562</v>
      </c>
      <c r="C143" s="264">
        <v>1.410602439600487</v>
      </c>
      <c r="D143" s="264">
        <v>1.523742480358907</v>
      </c>
      <c r="E143" s="264">
        <v>1.616095503422277</v>
      </c>
      <c r="F143" s="264">
        <v>1.815483138435231</v>
      </c>
      <c r="G143" s="264">
        <v>2.211102538974306</v>
      </c>
      <c r="H143" s="264">
        <v>2.319731316174384</v>
      </c>
      <c r="I143" s="264">
        <v>2.0101957849914469</v>
      </c>
      <c r="J143" s="264">
        <v>1.640890307277324</v>
      </c>
      <c r="K143" s="264">
        <v>1.959610222723297</v>
      </c>
      <c r="L143" s="264">
        <v>1.6066128094458949</v>
      </c>
      <c r="M143" s="264">
        <v>1.4114184160479619</v>
      </c>
      <c r="N143" s="264">
        <v>1.610350099273252</v>
      </c>
      <c r="O143" s="264">
        <v>1.768351813534766</v>
      </c>
      <c r="P143" s="264">
        <v>1.4389981242429639</v>
      </c>
      <c r="Q143" s="264">
        <v>1.080133684582069</v>
      </c>
      <c r="R143" s="264">
        <v>1.2727342634519521</v>
      </c>
      <c r="S143" s="264">
        <v>1.691817427140937</v>
      </c>
      <c r="T143" s="264">
        <v>1.806841861642319</v>
      </c>
      <c r="U143" s="264">
        <v>1.955016273759302</v>
      </c>
      <c r="V143" s="264">
        <v>2.241558000650631</v>
      </c>
      <c r="W143" s="264">
        <v>2.064918091981796</v>
      </c>
      <c r="DA143" s="72" t="s">
        <v>1255</v>
      </c>
    </row>
    <row r="144" spans="1:105" ht="12" customHeight="1" x14ac:dyDescent="0.25">
      <c r="A144" s="60" t="s">
        <v>1026</v>
      </c>
      <c r="B144" s="264">
        <v>0.87869022836990085</v>
      </c>
      <c r="C144" s="264">
        <v>0.82113323235890057</v>
      </c>
      <c r="D144" s="264">
        <v>0.83683112707339102</v>
      </c>
      <c r="E144" s="264">
        <v>0.87298462603286775</v>
      </c>
      <c r="F144" s="264">
        <v>0.93487449165682113</v>
      </c>
      <c r="G144" s="264">
        <v>1.0756153304468341</v>
      </c>
      <c r="H144" s="264">
        <v>1.1266957383129721</v>
      </c>
      <c r="I144" s="264">
        <v>1.047356299605007</v>
      </c>
      <c r="J144" s="264">
        <v>0.99572046178192819</v>
      </c>
      <c r="K144" s="264">
        <v>1.1188750584887719</v>
      </c>
      <c r="L144" s="264">
        <v>1.2902653465197089</v>
      </c>
      <c r="M144" s="264">
        <v>1.2047062079471309</v>
      </c>
      <c r="N144" s="264">
        <v>1.223792749485267</v>
      </c>
      <c r="O144" s="264">
        <v>1.234114870218985</v>
      </c>
      <c r="P144" s="264">
        <v>1.296686586346826</v>
      </c>
      <c r="Q144" s="264">
        <v>0.89787248602284486</v>
      </c>
      <c r="R144" s="264">
        <v>1.0051706367150359</v>
      </c>
      <c r="S144" s="264">
        <v>1.0432910739141861</v>
      </c>
      <c r="T144" s="264">
        <v>1.1285302044731489</v>
      </c>
      <c r="U144" s="264">
        <v>1.1602738543522679</v>
      </c>
      <c r="V144" s="264">
        <v>1.1624255395504519</v>
      </c>
      <c r="W144" s="264">
        <v>1.127011241637746</v>
      </c>
      <c r="DA144" s="72" t="s">
        <v>1256</v>
      </c>
    </row>
    <row r="145" spans="1:105" ht="12" customHeight="1" x14ac:dyDescent="0.25">
      <c r="A145" s="64" t="s">
        <v>30</v>
      </c>
      <c r="B145" s="231">
        <v>0.46640834998698788</v>
      </c>
      <c r="C145" s="231">
        <v>0.35348801919246581</v>
      </c>
      <c r="D145" s="231">
        <v>0.37987723766843762</v>
      </c>
      <c r="E145" s="231">
        <v>0.47854417448164888</v>
      </c>
      <c r="F145" s="231">
        <v>0.49862358073785668</v>
      </c>
      <c r="G145" s="231">
        <v>0.5479125333625039</v>
      </c>
      <c r="H145" s="231">
        <v>0.61550404129238767</v>
      </c>
      <c r="I145" s="231">
        <v>0.43466270143001001</v>
      </c>
      <c r="J145" s="231">
        <v>0.44930736273074179</v>
      </c>
      <c r="K145" s="231">
        <v>0.63659053716148639</v>
      </c>
      <c r="L145" s="231">
        <v>0.25810517127898619</v>
      </c>
      <c r="M145" s="231">
        <v>0.22417283421569331</v>
      </c>
      <c r="N145" s="231">
        <v>0.21452769912534489</v>
      </c>
      <c r="O145" s="231">
        <v>0.22900721537117719</v>
      </c>
      <c r="P145" s="231">
        <v>0.22343985667711319</v>
      </c>
      <c r="Q145" s="231">
        <v>0.15679730346937351</v>
      </c>
      <c r="R145" s="231">
        <v>0.21086302408399621</v>
      </c>
      <c r="S145" s="231">
        <v>0.27314270831868742</v>
      </c>
      <c r="T145" s="231">
        <v>0.27493184996815823</v>
      </c>
      <c r="U145" s="231">
        <v>0.24365884182259079</v>
      </c>
      <c r="V145" s="231">
        <v>0.22257096228767101</v>
      </c>
      <c r="W145" s="231">
        <v>0.20403163211815481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4.1809706428199084E-3</v>
      </c>
      <c r="Q147" s="231">
        <v>2.0699089153869959E-3</v>
      </c>
      <c r="R147" s="231">
        <v>3.9262986186471846E-3</v>
      </c>
      <c r="S147" s="231">
        <v>8.1913306914120233E-3</v>
      </c>
      <c r="T147" s="231">
        <v>7.319664225000101E-3</v>
      </c>
      <c r="U147" s="231">
        <v>7.412163951468511E-3</v>
      </c>
      <c r="V147" s="231">
        <v>4.7786880366132052E-3</v>
      </c>
      <c r="W147" s="231">
        <v>5.4301015289871576E-3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1260</v>
      </c>
    </row>
    <row r="149" spans="1:105" ht="12" customHeight="1" x14ac:dyDescent="0.25">
      <c r="A149" s="64" t="s">
        <v>70</v>
      </c>
      <c r="B149" s="231">
        <v>2.4201173869602449E-2</v>
      </c>
      <c r="C149" s="231">
        <v>1.1487489962494209E-2</v>
      </c>
      <c r="D149" s="231">
        <v>9.1521170645224026E-3</v>
      </c>
      <c r="E149" s="231">
        <v>7.8489765734964332E-3</v>
      </c>
      <c r="F149" s="231">
        <v>8.754137087118774E-2</v>
      </c>
      <c r="G149" s="231">
        <v>9.0222447984299417E-2</v>
      </c>
      <c r="H149" s="231">
        <v>3.7236323090654742E-2</v>
      </c>
      <c r="I149" s="231">
        <v>3.7433533774741977E-2</v>
      </c>
      <c r="J149" s="231">
        <v>3.7586031798759877E-2</v>
      </c>
      <c r="K149" s="231">
        <v>2.6234457440184971E-2</v>
      </c>
      <c r="L149" s="231">
        <v>2.7153065132715971E-2</v>
      </c>
      <c r="M149" s="231">
        <v>1.0525878668998311E-2</v>
      </c>
      <c r="N149" s="231">
        <v>5.4810082410014834E-3</v>
      </c>
      <c r="O149" s="231">
        <v>9.7658079513789054E-4</v>
      </c>
      <c r="P149" s="231">
        <v>1.1064040092945949E-3</v>
      </c>
      <c r="Q149" s="231">
        <v>1.6432932141355911E-3</v>
      </c>
      <c r="R149" s="231">
        <v>2.0780210647110219E-3</v>
      </c>
      <c r="S149" s="231">
        <v>1.857986664171263E-3</v>
      </c>
      <c r="T149" s="231">
        <v>9.6849589928813646E-4</v>
      </c>
      <c r="U149" s="231">
        <v>0</v>
      </c>
      <c r="V149" s="231">
        <v>9.4851274660705134E-4</v>
      </c>
      <c r="W149" s="231">
        <v>1.730992589222101E-3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0.19475780890040431</v>
      </c>
      <c r="M150" s="231">
        <v>0.17183976259966</v>
      </c>
      <c r="N150" s="231">
        <v>0.15939491206752099</v>
      </c>
      <c r="O150" s="231">
        <v>0.12546824386483699</v>
      </c>
      <c r="P150" s="231">
        <v>0.13985446745190899</v>
      </c>
      <c r="Q150" s="231">
        <v>6.8581903960872811E-2</v>
      </c>
      <c r="R150" s="231">
        <v>1.9026201468636941E-2</v>
      </c>
      <c r="S150" s="231">
        <v>5.3685630198832997E-2</v>
      </c>
      <c r="T150" s="231">
        <v>7.804214243255167E-2</v>
      </c>
      <c r="U150" s="231">
        <v>0.1258747630897406</v>
      </c>
      <c r="V150" s="231">
        <v>0.17566382786336041</v>
      </c>
      <c r="W150" s="231">
        <v>0.18852626837553871</v>
      </c>
      <c r="DA150" s="73" t="s">
        <v>1262</v>
      </c>
    </row>
    <row r="151" spans="1:105" ht="12" customHeight="1" x14ac:dyDescent="0.25">
      <c r="A151" s="64" t="s">
        <v>162</v>
      </c>
      <c r="B151" s="231">
        <v>9.2284446816941826E-2</v>
      </c>
      <c r="C151" s="231">
        <v>0.1230042868712828</v>
      </c>
      <c r="D151" s="231">
        <v>0.1265506875223362</v>
      </c>
      <c r="E151" s="231">
        <v>0.11857598108630441</v>
      </c>
      <c r="F151" s="231">
        <v>0.10673524411087459</v>
      </c>
      <c r="G151" s="231">
        <v>0.1506833946888318</v>
      </c>
      <c r="H151" s="231">
        <v>0.17434115043464521</v>
      </c>
      <c r="I151" s="231">
        <v>0.20752667355822221</v>
      </c>
      <c r="J151" s="231">
        <v>0.1389108185699503</v>
      </c>
      <c r="K151" s="231">
        <v>0.1194927446445703</v>
      </c>
      <c r="L151" s="231">
        <v>0.16343065899923651</v>
      </c>
      <c r="M151" s="231">
        <v>0.15219566783443161</v>
      </c>
      <c r="N151" s="231">
        <v>0.1977643143314361</v>
      </c>
      <c r="O151" s="231">
        <v>0.2181927985274652</v>
      </c>
      <c r="P151" s="231">
        <v>0.20197348687672459</v>
      </c>
      <c r="Q151" s="231">
        <v>0.15711392324462331</v>
      </c>
      <c r="R151" s="231">
        <v>0.18169301199035071</v>
      </c>
      <c r="S151" s="231">
        <v>0.2148204495219731</v>
      </c>
      <c r="T151" s="231">
        <v>0.2190791615640047</v>
      </c>
      <c r="U151" s="231">
        <v>0.25277040687384178</v>
      </c>
      <c r="V151" s="231">
        <v>0.27986542968892231</v>
      </c>
      <c r="W151" s="231">
        <v>0.248180449297354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3.251023112746697E-3</v>
      </c>
      <c r="E152" s="231">
        <v>2.710491858144099E-3</v>
      </c>
      <c r="F152" s="231">
        <v>8.7853190877943917E-4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7.6194461381671436E-2</v>
      </c>
      <c r="M152" s="231">
        <v>8.6751602992869103E-2</v>
      </c>
      <c r="N152" s="231">
        <v>7.8441502081368034E-2</v>
      </c>
      <c r="O152" s="231">
        <v>8.0159430868434536E-2</v>
      </c>
      <c r="P152" s="231">
        <v>8.4694258415119128E-2</v>
      </c>
      <c r="Q152" s="231">
        <v>6.3511702668690079E-2</v>
      </c>
      <c r="R152" s="231">
        <v>7.6356050197293315E-2</v>
      </c>
      <c r="S152" s="231">
        <v>6.4790854772762377E-2</v>
      </c>
      <c r="T152" s="231">
        <v>7.7066883992406895E-2</v>
      </c>
      <c r="U152" s="231">
        <v>6.5807283398554337E-2</v>
      </c>
      <c r="V152" s="231">
        <v>5.7339499838991843E-2</v>
      </c>
      <c r="W152" s="231">
        <v>6.8130437813547856E-2</v>
      </c>
      <c r="DA152" s="73" t="s">
        <v>1264</v>
      </c>
    </row>
    <row r="153" spans="1:105" ht="12" customHeight="1" x14ac:dyDescent="0.25">
      <c r="A153" s="64" t="s">
        <v>73</v>
      </c>
      <c r="B153" s="231">
        <v>5.4433620895752407E-3</v>
      </c>
      <c r="C153" s="231">
        <v>1.7047362143322909E-2</v>
      </c>
      <c r="D153" s="231">
        <v>7.8292050535883478E-3</v>
      </c>
      <c r="E153" s="231">
        <v>8.345643800518476E-3</v>
      </c>
      <c r="F153" s="231">
        <v>4.1531529013143966E-3</v>
      </c>
      <c r="G153" s="231">
        <v>4.1320184958799407E-3</v>
      </c>
      <c r="H153" s="231">
        <v>4.3939030808989501E-3</v>
      </c>
      <c r="I153" s="231">
        <v>9.5952612595947787E-3</v>
      </c>
      <c r="J153" s="231">
        <v>9.2518531266951917E-3</v>
      </c>
      <c r="K153" s="231">
        <v>6.5899160607388284E-3</v>
      </c>
      <c r="L153" s="231">
        <v>5.7036619172396181E-3</v>
      </c>
      <c r="M153" s="231">
        <v>8.1657281655976282E-3</v>
      </c>
      <c r="N153" s="231">
        <v>8.3661420953371445E-3</v>
      </c>
      <c r="O153" s="231">
        <v>1.095595164219791E-2</v>
      </c>
      <c r="P153" s="231">
        <v>8.1254367672881304E-3</v>
      </c>
      <c r="Q153" s="231">
        <v>5.9800105446300607E-3</v>
      </c>
      <c r="R153" s="231">
        <v>8.5906456719294574E-3</v>
      </c>
      <c r="S153" s="231">
        <v>6.4231325530244776E-3</v>
      </c>
      <c r="T153" s="231">
        <v>6.6438318489055181E-3</v>
      </c>
      <c r="U153" s="231">
        <v>6.3206722773259888E-3</v>
      </c>
      <c r="V153" s="231">
        <v>6.0312434048165851E-3</v>
      </c>
      <c r="W153" s="231">
        <v>6.5497494567443486E-3</v>
      </c>
      <c r="DA153" s="73" t="s">
        <v>1265</v>
      </c>
    </row>
    <row r="154" spans="1:105" ht="12" customHeight="1" x14ac:dyDescent="0.25">
      <c r="A154" s="64" t="s">
        <v>79</v>
      </c>
      <c r="B154" s="231">
        <v>0.29035289560679339</v>
      </c>
      <c r="C154" s="231">
        <v>0.3161060741893349</v>
      </c>
      <c r="D154" s="231">
        <v>0.31017085665175981</v>
      </c>
      <c r="E154" s="231">
        <v>0.25695935823275529</v>
      </c>
      <c r="F154" s="231">
        <v>0.23694261112680831</v>
      </c>
      <c r="G154" s="231">
        <v>0.28266493591531888</v>
      </c>
      <c r="H154" s="231">
        <v>0.29522032041438601</v>
      </c>
      <c r="I154" s="231">
        <v>0.35813812958243763</v>
      </c>
      <c r="J154" s="231">
        <v>0.360664395555781</v>
      </c>
      <c r="K154" s="231">
        <v>0.3299674031817918</v>
      </c>
      <c r="L154" s="231">
        <v>0.56492051890945527</v>
      </c>
      <c r="M154" s="231">
        <v>0.5510547334698811</v>
      </c>
      <c r="N154" s="231">
        <v>0.55981717154325783</v>
      </c>
      <c r="O154" s="231">
        <v>0.56935464914973588</v>
      </c>
      <c r="P154" s="231">
        <v>0.63331170550655769</v>
      </c>
      <c r="Q154" s="231">
        <v>0.44217444000513262</v>
      </c>
      <c r="R154" s="231">
        <v>0.50263738361947097</v>
      </c>
      <c r="S154" s="231">
        <v>0.42037898119332229</v>
      </c>
      <c r="T154" s="231">
        <v>0.46447817454283408</v>
      </c>
      <c r="U154" s="231">
        <v>0.45842972293874601</v>
      </c>
      <c r="V154" s="231">
        <v>0.41522737568347012</v>
      </c>
      <c r="W154" s="231">
        <v>0.4044316104581967</v>
      </c>
      <c r="DA154" s="73" t="s">
        <v>1266</v>
      </c>
    </row>
    <row r="155" spans="1:105" ht="12" customHeight="1" x14ac:dyDescent="0.25">
      <c r="A155" s="60" t="s">
        <v>1038</v>
      </c>
      <c r="B155" s="264">
        <v>0.44576652005677853</v>
      </c>
      <c r="C155" s="264">
        <v>0.78511143316627352</v>
      </c>
      <c r="D155" s="264">
        <v>0.67196797896634031</v>
      </c>
      <c r="E155" s="264">
        <v>0.65044967208037552</v>
      </c>
      <c r="F155" s="264">
        <v>0.45482230953064873</v>
      </c>
      <c r="G155" s="264">
        <v>0.51290655435864596</v>
      </c>
      <c r="H155" s="264">
        <v>0.62751811857476647</v>
      </c>
      <c r="I155" s="264">
        <v>0.94890982897004339</v>
      </c>
      <c r="J155" s="264">
        <v>1.0666473211896419</v>
      </c>
      <c r="K155" s="264">
        <v>0.8002118252152487</v>
      </c>
      <c r="L155" s="264">
        <v>1.999575664943199</v>
      </c>
      <c r="M155" s="264">
        <v>2.0148779682057549</v>
      </c>
      <c r="N155" s="264">
        <v>1.9453579526732789</v>
      </c>
      <c r="O155" s="264">
        <v>1.740420884917284</v>
      </c>
      <c r="P155" s="264">
        <v>2.6774330825865769</v>
      </c>
      <c r="Q155" s="264">
        <v>1.742892573242127</v>
      </c>
      <c r="R155" s="264">
        <v>1.857918127831881</v>
      </c>
      <c r="S155" s="264">
        <v>1.3662257603617349</v>
      </c>
      <c r="T155" s="264">
        <v>1.4266144904498119</v>
      </c>
      <c r="U155" s="264">
        <v>1.369259404957772</v>
      </c>
      <c r="V155" s="264">
        <v>0.94459772581310031</v>
      </c>
      <c r="W155" s="264">
        <v>1.073033029675162</v>
      </c>
      <c r="DA155" s="72" t="s">
        <v>1267</v>
      </c>
    </row>
    <row r="156" spans="1:105" ht="12" customHeight="1" x14ac:dyDescent="0.25">
      <c r="A156" s="132" t="s">
        <v>1040</v>
      </c>
      <c r="B156" s="318">
        <v>0.9080944378639586</v>
      </c>
      <c r="C156" s="318">
        <v>1.191803076908736</v>
      </c>
      <c r="D156" s="318">
        <v>1.1332664845564699</v>
      </c>
      <c r="E156" s="318">
        <v>1.1230032329001129</v>
      </c>
      <c r="F156" s="318">
        <v>0.96701618501582798</v>
      </c>
      <c r="G156" s="318">
        <v>1.161373823709722</v>
      </c>
      <c r="H156" s="318">
        <v>1.3305652695885011</v>
      </c>
      <c r="I156" s="318">
        <v>1.597391722279585</v>
      </c>
      <c r="J156" s="318">
        <v>1.4990852260521199</v>
      </c>
      <c r="K156" s="318">
        <v>1.3092539269051231</v>
      </c>
      <c r="L156" s="318">
        <v>2.225853510424435</v>
      </c>
      <c r="M156" s="318">
        <v>2.1619491906629</v>
      </c>
      <c r="N156" s="318">
        <v>2.2625177253951732</v>
      </c>
      <c r="O156" s="318">
        <v>2.1967246226471429</v>
      </c>
      <c r="P156" s="318">
        <v>2.6907412382106561</v>
      </c>
      <c r="Q156" s="318">
        <v>2.1365533072678131</v>
      </c>
      <c r="R156" s="318">
        <v>2.1789654156596909</v>
      </c>
      <c r="S156" s="318">
        <v>1.9469978857838159</v>
      </c>
      <c r="T156" s="318">
        <v>2.1552102294454678</v>
      </c>
      <c r="U156" s="318">
        <v>2.3135362743998278</v>
      </c>
      <c r="V156" s="318">
        <v>2.161661870380799</v>
      </c>
      <c r="W156" s="318">
        <v>2.137809576706672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0.99999999999999989</v>
      </c>
      <c r="D160" s="234">
        <f t="shared" si="6"/>
        <v>0.99999999999999978</v>
      </c>
      <c r="E160" s="234">
        <f t="shared" si="6"/>
        <v>1</v>
      </c>
      <c r="F160" s="234">
        <f t="shared" si="6"/>
        <v>1.0000000000000002</v>
      </c>
      <c r="G160" s="234">
        <f t="shared" si="6"/>
        <v>1</v>
      </c>
      <c r="H160" s="234">
        <f t="shared" si="6"/>
        <v>1.0000000000000002</v>
      </c>
      <c r="I160" s="234">
        <f t="shared" si="6"/>
        <v>1</v>
      </c>
      <c r="J160" s="234">
        <f t="shared" si="6"/>
        <v>1.0000000000000002</v>
      </c>
      <c r="K160" s="234">
        <f t="shared" si="6"/>
        <v>1</v>
      </c>
      <c r="L160" s="234">
        <f t="shared" si="6"/>
        <v>1</v>
      </c>
      <c r="M160" s="234">
        <f t="shared" si="6"/>
        <v>1</v>
      </c>
      <c r="N160" s="234">
        <f t="shared" si="6"/>
        <v>1.0000000000000002</v>
      </c>
      <c r="O160" s="234">
        <f t="shared" si="6"/>
        <v>1</v>
      </c>
      <c r="P160" s="234">
        <f t="shared" si="6"/>
        <v>1.0000000000000002</v>
      </c>
      <c r="Q160" s="234">
        <f t="shared" si="6"/>
        <v>0.99999999999999989</v>
      </c>
      <c r="R160" s="234">
        <f t="shared" si="6"/>
        <v>1</v>
      </c>
      <c r="S160" s="234">
        <f t="shared" si="6"/>
        <v>1.0000000000000002</v>
      </c>
      <c r="T160" s="234">
        <f t="shared" si="6"/>
        <v>0.99999999999999978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7.746365420755395E-4</v>
      </c>
      <c r="C161" s="268">
        <f t="shared" si="7"/>
        <v>8.3119335361185793E-4</v>
      </c>
      <c r="D161" s="268">
        <f t="shared" si="7"/>
        <v>1.0604368119696091E-3</v>
      </c>
      <c r="E161" s="268">
        <f t="shared" si="7"/>
        <v>1.1565840663613563E-3</v>
      </c>
      <c r="F161" s="268">
        <f t="shared" si="7"/>
        <v>9.4810007986672793E-4</v>
      </c>
      <c r="G161" s="268">
        <f t="shared" si="7"/>
        <v>9.1143821042521716E-4</v>
      </c>
      <c r="H161" s="268">
        <f t="shared" si="7"/>
        <v>9.6440154748348621E-4</v>
      </c>
      <c r="I161" s="268">
        <f t="shared" si="7"/>
        <v>1.0497986326086892E-3</v>
      </c>
      <c r="J161" s="268">
        <f t="shared" si="7"/>
        <v>8.4394552842585453E-4</v>
      </c>
      <c r="K161" s="268">
        <f t="shared" si="7"/>
        <v>8.5681155087006015E-4</v>
      </c>
      <c r="L161" s="268">
        <f t="shared" si="7"/>
        <v>7.9239175002782981E-4</v>
      </c>
      <c r="M161" s="268">
        <f t="shared" si="7"/>
        <v>8.5724964157767622E-4</v>
      </c>
      <c r="N161" s="268">
        <f t="shared" si="7"/>
        <v>8.3576766838930458E-4</v>
      </c>
      <c r="O161" s="268">
        <f t="shared" si="7"/>
        <v>7.910580920706305E-4</v>
      </c>
      <c r="P161" s="268">
        <f t="shared" si="7"/>
        <v>8.0236084495578742E-4</v>
      </c>
      <c r="Q161" s="268">
        <f t="shared" si="7"/>
        <v>9.8153819379247003E-4</v>
      </c>
      <c r="R161" s="268">
        <f t="shared" si="7"/>
        <v>1.229646015070533E-3</v>
      </c>
      <c r="S161" s="268">
        <f t="shared" si="7"/>
        <v>7.2758014099349631E-4</v>
      </c>
      <c r="T161" s="268">
        <f t="shared" si="7"/>
        <v>7.6550248240961273E-4</v>
      </c>
      <c r="U161" s="268">
        <f t="shared" si="7"/>
        <v>7.5475487061176601E-4</v>
      </c>
      <c r="V161" s="268">
        <f t="shared" si="7"/>
        <v>8.1657130837558157E-4</v>
      </c>
      <c r="W161" s="268">
        <f t="shared" si="7"/>
        <v>7.8295761443279504E-4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1.6059550485686793E-3</v>
      </c>
      <c r="C162" s="269">
        <f t="shared" si="8"/>
        <v>1.7232070655911881E-3</v>
      </c>
      <c r="D162" s="269">
        <f t="shared" si="8"/>
        <v>2.1984682613960648E-3</v>
      </c>
      <c r="E162" s="269">
        <f t="shared" si="8"/>
        <v>2.397798089269567E-3</v>
      </c>
      <c r="F162" s="269">
        <f t="shared" si="8"/>
        <v>1.965574856216712E-3</v>
      </c>
      <c r="G162" s="269">
        <f t="shared" si="8"/>
        <v>1.8895684827479305E-3</v>
      </c>
      <c r="H162" s="269">
        <f t="shared" si="8"/>
        <v>1.9993706078966782E-3</v>
      </c>
      <c r="I162" s="269">
        <f t="shared" si="8"/>
        <v>2.1764134822521925E-3</v>
      </c>
      <c r="J162" s="269">
        <f t="shared" si="8"/>
        <v>1.7496445216243057E-3</v>
      </c>
      <c r="K162" s="269">
        <f t="shared" si="8"/>
        <v>1.7763180034147559E-3</v>
      </c>
      <c r="L162" s="269">
        <f t="shared" si="8"/>
        <v>1.6427646544942766E-3</v>
      </c>
      <c r="M162" s="269">
        <f t="shared" si="8"/>
        <v>1.777226240949926E-3</v>
      </c>
      <c r="N162" s="269">
        <f t="shared" si="8"/>
        <v>1.7326904084385309E-3</v>
      </c>
      <c r="O162" s="269">
        <f t="shared" si="8"/>
        <v>1.6399997517133034E-3</v>
      </c>
      <c r="P162" s="269">
        <f t="shared" si="8"/>
        <v>1.6634323063020749E-3</v>
      </c>
      <c r="Q162" s="269">
        <f t="shared" si="8"/>
        <v>2.0348978289359936E-3</v>
      </c>
      <c r="R162" s="269">
        <f t="shared" si="8"/>
        <v>2.5492681000611897E-3</v>
      </c>
      <c r="S162" s="269">
        <f t="shared" si="8"/>
        <v>1.5083990196693743E-3</v>
      </c>
      <c r="T162" s="269">
        <f t="shared" si="8"/>
        <v>1.5870185687647206E-3</v>
      </c>
      <c r="U162" s="269">
        <f t="shared" si="8"/>
        <v>1.5647369173200805E-3</v>
      </c>
      <c r="V162" s="269">
        <f t="shared" si="8"/>
        <v>1.6928930459289089E-3</v>
      </c>
      <c r="W162" s="269">
        <f t="shared" si="8"/>
        <v>1.6232060655757461E-3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9.6065228048422442E-3</v>
      </c>
      <c r="C163" s="269">
        <f t="shared" si="9"/>
        <v>1.0307902445850491E-2</v>
      </c>
      <c r="D163" s="269">
        <f t="shared" si="9"/>
        <v>1.3150826050608461E-2</v>
      </c>
      <c r="E163" s="269">
        <f t="shared" si="9"/>
        <v>1.4343179808491497E-2</v>
      </c>
      <c r="F163" s="269">
        <f t="shared" si="9"/>
        <v>1.175770124929674E-2</v>
      </c>
      <c r="G163" s="269">
        <f t="shared" si="9"/>
        <v>1.1303045335551227E-2</v>
      </c>
      <c r="H163" s="269">
        <f t="shared" si="9"/>
        <v>1.1959861116417383E-2</v>
      </c>
      <c r="I163" s="269">
        <f t="shared" si="9"/>
        <v>1.301889848576772E-2</v>
      </c>
      <c r="J163" s="269">
        <f t="shared" si="9"/>
        <v>1.0466046364330968E-2</v>
      </c>
      <c r="K163" s="269">
        <f t="shared" si="9"/>
        <v>1.0625602144757624E-2</v>
      </c>
      <c r="L163" s="269">
        <f t="shared" si="9"/>
        <v>9.8267109845031047E-3</v>
      </c>
      <c r="M163" s="269">
        <f t="shared" si="9"/>
        <v>1.0631035051862718E-2</v>
      </c>
      <c r="N163" s="269">
        <f t="shared" si="9"/>
        <v>1.0364630029483875E-2</v>
      </c>
      <c r="O163" s="269">
        <f t="shared" si="9"/>
        <v>9.8101718530733285E-3</v>
      </c>
      <c r="P163" s="269">
        <f t="shared" si="9"/>
        <v>9.9503410129968065E-3</v>
      </c>
      <c r="Q163" s="269">
        <f t="shared" si="9"/>
        <v>1.2172378309480184E-2</v>
      </c>
      <c r="R163" s="269">
        <f t="shared" si="9"/>
        <v>1.5249245089843102E-2</v>
      </c>
      <c r="S163" s="269">
        <f t="shared" si="9"/>
        <v>9.0229608818567352E-3</v>
      </c>
      <c r="T163" s="269">
        <f t="shared" si="9"/>
        <v>9.4932483235656371E-3</v>
      </c>
      <c r="U163" s="269">
        <f t="shared" si="9"/>
        <v>9.3599636510442868E-3</v>
      </c>
      <c r="V163" s="269">
        <f t="shared" si="9"/>
        <v>1.0126569648614563E-2</v>
      </c>
      <c r="W163" s="269">
        <f t="shared" si="9"/>
        <v>9.7097151628305987E-3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1.1095070221087451E-2</v>
      </c>
      <c r="C164" s="269">
        <f t="shared" si="10"/>
        <v>1.1905129857307238E-2</v>
      </c>
      <c r="D164" s="269">
        <f t="shared" si="10"/>
        <v>1.5188569419026436E-2</v>
      </c>
      <c r="E164" s="269">
        <f t="shared" si="10"/>
        <v>1.6565680465431432E-2</v>
      </c>
      <c r="F164" s="269">
        <f t="shared" si="10"/>
        <v>1.3579577506833094E-2</v>
      </c>
      <c r="G164" s="269">
        <f t="shared" si="10"/>
        <v>1.3054471868516543E-2</v>
      </c>
      <c r="H164" s="269">
        <f t="shared" si="10"/>
        <v>1.3813062396959902E-2</v>
      </c>
      <c r="I164" s="269">
        <f t="shared" si="10"/>
        <v>1.5036199448565601E-2</v>
      </c>
      <c r="J164" s="269">
        <f t="shared" si="10"/>
        <v>1.2087778450999679E-2</v>
      </c>
      <c r="K164" s="269">
        <f t="shared" si="10"/>
        <v>1.2272057677102368E-2</v>
      </c>
      <c r="L164" s="269">
        <f t="shared" si="10"/>
        <v>1.1349376942137357E-2</v>
      </c>
      <c r="M164" s="269">
        <f t="shared" si="10"/>
        <v>1.2278332422612292E-2</v>
      </c>
      <c r="N164" s="269">
        <f t="shared" si="10"/>
        <v>1.1970647478685047E-2</v>
      </c>
      <c r="O164" s="269">
        <f t="shared" si="10"/>
        <v>1.1330275043527734E-2</v>
      </c>
      <c r="P164" s="269">
        <f t="shared" si="10"/>
        <v>1.1492163658563124E-2</v>
      </c>
      <c r="Q164" s="269">
        <f t="shared" si="10"/>
        <v>1.4058509498697039E-2</v>
      </c>
      <c r="R164" s="269">
        <f t="shared" si="10"/>
        <v>1.7612142137954416E-2</v>
      </c>
      <c r="S164" s="269">
        <f t="shared" si="10"/>
        <v>1.0421084363206233E-2</v>
      </c>
      <c r="T164" s="269">
        <f t="shared" si="10"/>
        <v>1.0964243661930401E-2</v>
      </c>
      <c r="U164" s="269">
        <f t="shared" si="10"/>
        <v>1.0810306297593579E-2</v>
      </c>
      <c r="V164" s="269">
        <f t="shared" si="10"/>
        <v>1.1695699227766152E-2</v>
      </c>
      <c r="W164" s="269">
        <f t="shared" si="10"/>
        <v>1.1214252414417925E-2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6.3024896480928334E-3</v>
      </c>
      <c r="C165" s="270">
        <f t="shared" si="11"/>
        <v>5.3064846311660909E-3</v>
      </c>
      <c r="D165" s="270">
        <f t="shared" si="11"/>
        <v>7.2103522353707278E-3</v>
      </c>
      <c r="E165" s="270">
        <f t="shared" si="11"/>
        <v>8.2359890005507391E-3</v>
      </c>
      <c r="F165" s="270">
        <f t="shared" si="11"/>
        <v>8.0145503826358142E-3</v>
      </c>
      <c r="G165" s="270">
        <f t="shared" si="11"/>
        <v>7.7249561700407088E-3</v>
      </c>
      <c r="H165" s="270">
        <f t="shared" si="11"/>
        <v>7.6923822714784042E-3</v>
      </c>
      <c r="I165" s="270">
        <f t="shared" si="11"/>
        <v>6.7995821778482225E-3</v>
      </c>
      <c r="J165" s="270">
        <f t="shared" si="11"/>
        <v>5.2516290692631966E-3</v>
      </c>
      <c r="K165" s="270">
        <f t="shared" si="11"/>
        <v>6.2456967848257489E-3</v>
      </c>
      <c r="L165" s="270">
        <f t="shared" si="11"/>
        <v>4.2720187084146584E-3</v>
      </c>
      <c r="M165" s="270">
        <f t="shared" si="11"/>
        <v>4.5421936940908576E-3</v>
      </c>
      <c r="N165" s="270">
        <f t="shared" si="11"/>
        <v>4.4558045814710786E-3</v>
      </c>
      <c r="O165" s="270">
        <f t="shared" si="11"/>
        <v>4.3745036364926208E-3</v>
      </c>
      <c r="P165" s="270">
        <f t="shared" si="11"/>
        <v>4.1097606427185698E-3</v>
      </c>
      <c r="Q165" s="270">
        <f t="shared" si="11"/>
        <v>5.1135611393542486E-3</v>
      </c>
      <c r="R165" s="270">
        <f t="shared" si="11"/>
        <v>6.5791148071454031E-3</v>
      </c>
      <c r="S165" s="270">
        <f t="shared" si="11"/>
        <v>4.2949905374222936E-3</v>
      </c>
      <c r="T165" s="270">
        <f t="shared" si="11"/>
        <v>4.5921768427897563E-3</v>
      </c>
      <c r="U165" s="270">
        <f t="shared" si="11"/>
        <v>4.6208270658004529E-3</v>
      </c>
      <c r="V165" s="270">
        <f t="shared" si="11"/>
        <v>5.6589923120894314E-3</v>
      </c>
      <c r="W165" s="270">
        <f t="shared" si="11"/>
        <v>5.2352762322001867E-3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0.77294545153482264</v>
      </c>
      <c r="C166" s="319">
        <f t="shared" si="12"/>
        <v>0.81794622755249735</v>
      </c>
      <c r="D166" s="319">
        <f t="shared" si="12"/>
        <v>0.75478004299123225</v>
      </c>
      <c r="E166" s="319">
        <f t="shared" si="12"/>
        <v>0.71792628235193789</v>
      </c>
      <c r="F166" s="319">
        <f t="shared" si="12"/>
        <v>0.7191854569993138</v>
      </c>
      <c r="G166" s="319">
        <f t="shared" si="12"/>
        <v>0.73979999982960165</v>
      </c>
      <c r="H166" s="319">
        <f t="shared" si="12"/>
        <v>0.74517656372513186</v>
      </c>
      <c r="I166" s="319">
        <f t="shared" si="12"/>
        <v>0.77888232404611391</v>
      </c>
      <c r="J166" s="319">
        <f t="shared" si="12"/>
        <v>0.82118699212009449</v>
      </c>
      <c r="K166" s="319">
        <f t="shared" si="12"/>
        <v>0.77704754480583449</v>
      </c>
      <c r="L166" s="319">
        <f t="shared" si="12"/>
        <v>0.85462825697443856</v>
      </c>
      <c r="M166" s="319">
        <f t="shared" si="12"/>
        <v>0.8472751389833576</v>
      </c>
      <c r="N166" s="319">
        <f t="shared" si="12"/>
        <v>0.85419022960360458</v>
      </c>
      <c r="O166" s="319">
        <f t="shared" si="12"/>
        <v>0.85693447022102009</v>
      </c>
      <c r="P166" s="319">
        <f t="shared" si="12"/>
        <v>0.87072448103014799</v>
      </c>
      <c r="Q166" s="319">
        <f t="shared" si="12"/>
        <v>0.83936599426238401</v>
      </c>
      <c r="R166" s="319">
        <f t="shared" si="12"/>
        <v>0.79344043606484849</v>
      </c>
      <c r="S166" s="319">
        <f t="shared" si="12"/>
        <v>0.86632518656563207</v>
      </c>
      <c r="T166" s="319">
        <f t="shared" si="12"/>
        <v>0.85794031454558617</v>
      </c>
      <c r="U166" s="319">
        <f t="shared" si="12"/>
        <v>0.85965717517480411</v>
      </c>
      <c r="V166" s="319">
        <f t="shared" si="12"/>
        <v>0.83032455437036179</v>
      </c>
      <c r="W166" s="319">
        <f t="shared" si="12"/>
        <v>0.84249076595278827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0.13160710090894984</v>
      </c>
      <c r="C167" s="271">
        <f t="shared" si="13"/>
        <v>0.10046811208184868</v>
      </c>
      <c r="D167" s="271">
        <f t="shared" si="13"/>
        <v>0.13740484178810392</v>
      </c>
      <c r="E167" s="271">
        <f t="shared" si="13"/>
        <v>0.15794910378691815</v>
      </c>
      <c r="F167" s="271">
        <f t="shared" si="13"/>
        <v>0.16112296090238085</v>
      </c>
      <c r="G167" s="271">
        <f t="shared" si="13"/>
        <v>0.14836598426380584</v>
      </c>
      <c r="H167" s="271">
        <f t="shared" si="13"/>
        <v>0.14353426857971147</v>
      </c>
      <c r="I167" s="271">
        <f t="shared" si="13"/>
        <v>0.12083416348718243</v>
      </c>
      <c r="J167" s="271">
        <f t="shared" si="13"/>
        <v>9.8376780592326019E-2</v>
      </c>
      <c r="K167" s="271">
        <f t="shared" si="13"/>
        <v>0.12648007946968109</v>
      </c>
      <c r="L167" s="271">
        <f t="shared" si="13"/>
        <v>8.0240304047936778E-2</v>
      </c>
      <c r="M167" s="271">
        <f t="shared" si="13"/>
        <v>8.3710866754210064E-2</v>
      </c>
      <c r="N167" s="271">
        <f t="shared" si="13"/>
        <v>7.9220967346299562E-2</v>
      </c>
      <c r="O167" s="271">
        <f t="shared" si="13"/>
        <v>7.7875574865352362E-2</v>
      </c>
      <c r="P167" s="271">
        <f t="shared" si="13"/>
        <v>6.7727802810952004E-2</v>
      </c>
      <c r="Q167" s="271">
        <f t="shared" si="13"/>
        <v>8.3811154558391637E-2</v>
      </c>
      <c r="R167" s="271">
        <f t="shared" si="13"/>
        <v>0.10722244784822554</v>
      </c>
      <c r="S167" s="271">
        <f t="shared" si="13"/>
        <v>7.1534692148302256E-2</v>
      </c>
      <c r="T167" s="271">
        <f t="shared" si="13"/>
        <v>7.7240136032790924E-2</v>
      </c>
      <c r="U167" s="271">
        <f t="shared" si="13"/>
        <v>7.627040802474766E-2</v>
      </c>
      <c r="V167" s="271">
        <f t="shared" si="13"/>
        <v>9.4341845421090323E-2</v>
      </c>
      <c r="W167" s="271">
        <f t="shared" si="13"/>
        <v>8.7422049159211715E-2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4.370191419101823E-2</v>
      </c>
      <c r="C168" s="271">
        <f t="shared" si="14"/>
        <v>3.2366896083432899E-2</v>
      </c>
      <c r="D168" s="271">
        <f t="shared" si="14"/>
        <v>4.4648418335315687E-2</v>
      </c>
      <c r="E168" s="271">
        <f t="shared" si="14"/>
        <v>5.3240370299092843E-2</v>
      </c>
      <c r="F168" s="271">
        <f t="shared" si="14"/>
        <v>5.5497649626527319E-2</v>
      </c>
      <c r="G168" s="271">
        <f t="shared" si="14"/>
        <v>5.0934217428339888E-2</v>
      </c>
      <c r="H168" s="271">
        <f t="shared" si="14"/>
        <v>4.9277045250130651E-2</v>
      </c>
      <c r="I168" s="271">
        <f t="shared" si="14"/>
        <v>4.0020400439857641E-2</v>
      </c>
      <c r="J168" s="271">
        <f t="shared" si="14"/>
        <v>3.2181416087682914E-2</v>
      </c>
      <c r="K168" s="271">
        <f t="shared" si="14"/>
        <v>4.2601869567325812E-2</v>
      </c>
      <c r="L168" s="271">
        <f t="shared" si="14"/>
        <v>2.2747976963400932E-2</v>
      </c>
      <c r="M168" s="271">
        <f t="shared" si="14"/>
        <v>2.3308211037730758E-2</v>
      </c>
      <c r="N168" s="271">
        <f t="shared" si="14"/>
        <v>2.2533894616081827E-2</v>
      </c>
      <c r="O168" s="271">
        <f t="shared" si="14"/>
        <v>2.2414925552268029E-2</v>
      </c>
      <c r="P168" s="271">
        <f t="shared" si="14"/>
        <v>1.9258389983575496E-2</v>
      </c>
      <c r="Q168" s="271">
        <f t="shared" si="14"/>
        <v>2.4146875969024002E-2</v>
      </c>
      <c r="R168" s="271">
        <f t="shared" si="14"/>
        <v>3.1472552552983986E-2</v>
      </c>
      <c r="S168" s="271">
        <f t="shared" si="14"/>
        <v>2.2021241744591059E-2</v>
      </c>
      <c r="T168" s="271">
        <f t="shared" si="14"/>
        <v>2.3356066870655261E-2</v>
      </c>
      <c r="U168" s="271">
        <f t="shared" si="14"/>
        <v>2.3097896994895485E-2</v>
      </c>
      <c r="V168" s="271">
        <f t="shared" si="14"/>
        <v>2.8701179795850462E-2</v>
      </c>
      <c r="W168" s="271">
        <f t="shared" si="14"/>
        <v>2.6093679708225338E-2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4.355338335006597E-2</v>
      </c>
      <c r="C169" s="320">
        <f t="shared" si="15"/>
        <v>3.2014798104145856E-2</v>
      </c>
      <c r="D169" s="320">
        <f t="shared" si="15"/>
        <v>4.4272759330352074E-2</v>
      </c>
      <c r="E169" s="320">
        <f t="shared" si="15"/>
        <v>5.2913278002621092E-2</v>
      </c>
      <c r="F169" s="320">
        <f t="shared" si="15"/>
        <v>5.5330425488657443E-2</v>
      </c>
      <c r="G169" s="320">
        <f t="shared" si="15"/>
        <v>5.0758018739531431E-2</v>
      </c>
      <c r="H169" s="320">
        <f t="shared" si="15"/>
        <v>4.9057834995393311E-2</v>
      </c>
      <c r="I169" s="320">
        <f t="shared" si="15"/>
        <v>3.9573096239557647E-2</v>
      </c>
      <c r="J169" s="320">
        <f t="shared" si="15"/>
        <v>3.1821588245426524E-2</v>
      </c>
      <c r="K169" s="320">
        <f t="shared" si="15"/>
        <v>4.2394506233515004E-2</v>
      </c>
      <c r="L169" s="320">
        <f t="shared" si="15"/>
        <v>2.1966749287761388E-2</v>
      </c>
      <c r="M169" s="320">
        <f t="shared" si="15"/>
        <v>2.2324409811042861E-2</v>
      </c>
      <c r="N169" s="320">
        <f t="shared" si="15"/>
        <v>2.1565514683454402E-2</v>
      </c>
      <c r="O169" s="320">
        <f t="shared" si="15"/>
        <v>2.1602047119064851E-2</v>
      </c>
      <c r="P169" s="320">
        <f t="shared" si="15"/>
        <v>1.8023433917383151E-2</v>
      </c>
      <c r="Q169" s="320">
        <f t="shared" si="15"/>
        <v>2.2722408097075819E-2</v>
      </c>
      <c r="R169" s="320">
        <f t="shared" si="15"/>
        <v>2.9909634277925552E-2</v>
      </c>
      <c r="S169" s="320">
        <f t="shared" si="15"/>
        <v>2.1435008965416932E-2</v>
      </c>
      <c r="T169" s="320">
        <f t="shared" si="15"/>
        <v>2.274118790092311E-2</v>
      </c>
      <c r="U169" s="320">
        <f t="shared" si="15"/>
        <v>2.2477480910477191E-2</v>
      </c>
      <c r="V169" s="320">
        <f t="shared" si="15"/>
        <v>2.8187139983277886E-2</v>
      </c>
      <c r="W169" s="320">
        <f t="shared" si="15"/>
        <v>2.5528985534808233E-2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1.4853084095226048E-4</v>
      </c>
      <c r="C170" s="320">
        <f t="shared" si="16"/>
        <v>3.5209797928703677E-4</v>
      </c>
      <c r="D170" s="320">
        <f t="shared" si="16"/>
        <v>3.7565900496361381E-4</v>
      </c>
      <c r="E170" s="320">
        <f t="shared" si="16"/>
        <v>3.2709229647175461E-4</v>
      </c>
      <c r="F170" s="320">
        <f t="shared" si="16"/>
        <v>1.6722413786986016E-4</v>
      </c>
      <c r="G170" s="320">
        <f t="shared" si="16"/>
        <v>1.7619868880844043E-4</v>
      </c>
      <c r="H170" s="320">
        <f t="shared" si="16"/>
        <v>2.1921025473733323E-4</v>
      </c>
      <c r="I170" s="320">
        <f t="shared" si="16"/>
        <v>4.4730420029999072E-4</v>
      </c>
      <c r="J170" s="320">
        <f t="shared" si="16"/>
        <v>3.598278422563904E-4</v>
      </c>
      <c r="K170" s="320">
        <f t="shared" si="16"/>
        <v>2.0736333381080499E-4</v>
      </c>
      <c r="L170" s="320">
        <f t="shared" si="16"/>
        <v>7.8122767563954215E-4</v>
      </c>
      <c r="M170" s="320">
        <f t="shared" si="16"/>
        <v>9.8380122668789618E-4</v>
      </c>
      <c r="N170" s="320">
        <f t="shared" si="16"/>
        <v>9.683799326274243E-4</v>
      </c>
      <c r="O170" s="320">
        <f t="shared" si="16"/>
        <v>8.1287843320317988E-4</v>
      </c>
      <c r="P170" s="320">
        <f t="shared" si="16"/>
        <v>1.2349560661923473E-3</v>
      </c>
      <c r="Q170" s="320">
        <f t="shared" si="16"/>
        <v>1.4244678719481803E-3</v>
      </c>
      <c r="R170" s="320">
        <f t="shared" si="16"/>
        <v>1.5629182750584382E-3</v>
      </c>
      <c r="S170" s="320">
        <f t="shared" si="16"/>
        <v>5.8623277917412616E-4</v>
      </c>
      <c r="T170" s="320">
        <f t="shared" si="16"/>
        <v>6.1487896973215321E-4</v>
      </c>
      <c r="U170" s="320">
        <f t="shared" si="16"/>
        <v>6.2041608441829271E-4</v>
      </c>
      <c r="V170" s="320">
        <f t="shared" si="16"/>
        <v>5.1403981257257085E-4</v>
      </c>
      <c r="W170" s="320">
        <f t="shared" si="16"/>
        <v>5.6469417341710893E-4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8.1177412696162212E-3</v>
      </c>
      <c r="C171" s="271">
        <f t="shared" si="17"/>
        <v>6.7755095110407287E-3</v>
      </c>
      <c r="D171" s="271">
        <f t="shared" si="17"/>
        <v>9.1425358027170372E-3</v>
      </c>
      <c r="E171" s="271">
        <f t="shared" si="17"/>
        <v>1.0423772472886483E-2</v>
      </c>
      <c r="F171" s="271">
        <f t="shared" si="17"/>
        <v>1.0148651889762498E-2</v>
      </c>
      <c r="G171" s="271">
        <f t="shared" si="17"/>
        <v>9.6200438162862972E-3</v>
      </c>
      <c r="H171" s="271">
        <f t="shared" si="17"/>
        <v>9.5189512809881315E-3</v>
      </c>
      <c r="I171" s="271">
        <f t="shared" si="17"/>
        <v>8.4701286943200949E-3</v>
      </c>
      <c r="J171" s="271">
        <f t="shared" si="17"/>
        <v>6.711846864790782E-3</v>
      </c>
      <c r="K171" s="271">
        <f t="shared" si="17"/>
        <v>8.0160672626495011E-3</v>
      </c>
      <c r="L171" s="271">
        <f t="shared" si="17"/>
        <v>5.5773482886600969E-3</v>
      </c>
      <c r="M171" s="271">
        <f t="shared" si="17"/>
        <v>5.9032625445655873E-3</v>
      </c>
      <c r="N171" s="271">
        <f t="shared" si="17"/>
        <v>5.6732137471759052E-3</v>
      </c>
      <c r="O171" s="271">
        <f t="shared" si="17"/>
        <v>5.4906868359205661E-3</v>
      </c>
      <c r="P171" s="271">
        <f t="shared" si="17"/>
        <v>5.1764031592922023E-3</v>
      </c>
      <c r="Q171" s="271">
        <f t="shared" si="17"/>
        <v>6.3604855647779318E-3</v>
      </c>
      <c r="R171" s="271">
        <f t="shared" si="17"/>
        <v>8.0813796676020965E-3</v>
      </c>
      <c r="S171" s="271">
        <f t="shared" si="17"/>
        <v>5.1523762790731094E-3</v>
      </c>
      <c r="T171" s="271">
        <f t="shared" si="17"/>
        <v>5.4732169990155807E-3</v>
      </c>
      <c r="U171" s="271">
        <f t="shared" si="17"/>
        <v>5.4033747861882689E-3</v>
      </c>
      <c r="V171" s="271">
        <f t="shared" si="17"/>
        <v>6.4397011210628559E-3</v>
      </c>
      <c r="W171" s="271">
        <f t="shared" si="17"/>
        <v>5.9628969619158383E-3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4.3138610729184035E-3</v>
      </c>
      <c r="C172" s="320">
        <f t="shared" si="18"/>
        <v>3.0690557217336917E-3</v>
      </c>
      <c r="D172" s="320">
        <f t="shared" si="18"/>
        <v>4.4480218212540499E-3</v>
      </c>
      <c r="E172" s="320">
        <f t="shared" si="18"/>
        <v>5.1923720531673288E-3</v>
      </c>
      <c r="F172" s="320">
        <f t="shared" si="18"/>
        <v>5.5528410668457149E-3</v>
      </c>
      <c r="G172" s="320">
        <f t="shared" si="18"/>
        <v>5.4133569530168827E-3</v>
      </c>
      <c r="H172" s="320">
        <f t="shared" si="18"/>
        <v>5.245199173938446E-3</v>
      </c>
      <c r="I172" s="320">
        <f t="shared" si="18"/>
        <v>4.1213121990167287E-3</v>
      </c>
      <c r="J172" s="320">
        <f t="shared" si="18"/>
        <v>2.8818423911028727E-3</v>
      </c>
      <c r="K172" s="320">
        <f t="shared" si="18"/>
        <v>3.9055662518398758E-3</v>
      </c>
      <c r="L172" s="320">
        <f t="shared" si="18"/>
        <v>1.7737714726163206E-3</v>
      </c>
      <c r="M172" s="320">
        <f t="shared" si="18"/>
        <v>1.7459033257716454E-3</v>
      </c>
      <c r="N172" s="320">
        <f t="shared" si="18"/>
        <v>1.855737158468964E-3</v>
      </c>
      <c r="O172" s="320">
        <f t="shared" si="18"/>
        <v>1.9865706510093198E-3</v>
      </c>
      <c r="P172" s="320">
        <f t="shared" si="18"/>
        <v>1.3386301534015997E-3</v>
      </c>
      <c r="Q172" s="320">
        <f t="shared" si="18"/>
        <v>1.7958080331654264E-3</v>
      </c>
      <c r="R172" s="320">
        <f t="shared" si="18"/>
        <v>2.4184048331588868E-3</v>
      </c>
      <c r="S172" s="320">
        <f t="shared" si="18"/>
        <v>2.0633305590171624E-3</v>
      </c>
      <c r="T172" s="320">
        <f t="shared" si="18"/>
        <v>2.1999413812499083E-3</v>
      </c>
      <c r="U172" s="320">
        <f t="shared" si="18"/>
        <v>2.2855902357711041E-3</v>
      </c>
      <c r="V172" s="320">
        <f t="shared" si="18"/>
        <v>3.2103989137034256E-3</v>
      </c>
      <c r="W172" s="320">
        <f t="shared" si="18"/>
        <v>2.7796527535429291E-3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2.6176280945788004E-3</v>
      </c>
      <c r="C173" s="320">
        <f t="shared" si="19"/>
        <v>1.9982823949346233E-3</v>
      </c>
      <c r="D173" s="320">
        <f t="shared" si="19"/>
        <v>2.73294352441158E-3</v>
      </c>
      <c r="E173" s="320">
        <f t="shared" si="19"/>
        <v>3.1415630975126442E-3</v>
      </c>
      <c r="F173" s="320">
        <f t="shared" si="19"/>
        <v>3.2046902198049408E-3</v>
      </c>
      <c r="G173" s="320">
        <f t="shared" si="19"/>
        <v>2.9509575547709945E-3</v>
      </c>
      <c r="H173" s="320">
        <f t="shared" si="19"/>
        <v>2.8548560934337957E-3</v>
      </c>
      <c r="I173" s="320">
        <f t="shared" si="19"/>
        <v>2.4033574096264192E-3</v>
      </c>
      <c r="J173" s="320">
        <f t="shared" si="19"/>
        <v>1.9566864018290596E-3</v>
      </c>
      <c r="K173" s="320">
        <f t="shared" si="19"/>
        <v>2.515653085113144E-3</v>
      </c>
      <c r="L173" s="320">
        <f t="shared" si="19"/>
        <v>1.5959570018850007E-3</v>
      </c>
      <c r="M173" s="320">
        <f t="shared" si="19"/>
        <v>1.6649855146414925E-3</v>
      </c>
      <c r="N173" s="320">
        <f t="shared" si="19"/>
        <v>1.5756826825693065E-3</v>
      </c>
      <c r="O173" s="320">
        <f t="shared" si="19"/>
        <v>1.5489232058234512E-3</v>
      </c>
      <c r="P173" s="320">
        <f t="shared" si="19"/>
        <v>1.3470868835921972E-3</v>
      </c>
      <c r="Q173" s="320">
        <f t="shared" si="19"/>
        <v>1.6669802107631782E-3</v>
      </c>
      <c r="R173" s="320">
        <f t="shared" si="19"/>
        <v>2.1326242271015533E-3</v>
      </c>
      <c r="S173" s="320">
        <f t="shared" si="19"/>
        <v>1.4228048381218288E-3</v>
      </c>
      <c r="T173" s="320">
        <f t="shared" si="19"/>
        <v>1.5362845067790137E-3</v>
      </c>
      <c r="U173" s="320">
        <f t="shared" si="19"/>
        <v>1.5169968903782066E-3</v>
      </c>
      <c r="V173" s="320">
        <f t="shared" si="19"/>
        <v>1.8764326800231378E-3</v>
      </c>
      <c r="W173" s="320">
        <f t="shared" si="19"/>
        <v>1.7387998852973715E-3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1.1862521021190171E-3</v>
      </c>
      <c r="C174" s="320">
        <f t="shared" si="20"/>
        <v>1.7081713943724135E-3</v>
      </c>
      <c r="D174" s="320">
        <f t="shared" si="20"/>
        <v>1.961570457051406E-3</v>
      </c>
      <c r="E174" s="320">
        <f t="shared" si="20"/>
        <v>2.0898373222065099E-3</v>
      </c>
      <c r="F174" s="320">
        <f t="shared" si="20"/>
        <v>1.3911206031118428E-3</v>
      </c>
      <c r="G174" s="320">
        <f t="shared" si="20"/>
        <v>1.2557293084984214E-3</v>
      </c>
      <c r="H174" s="320">
        <f t="shared" si="20"/>
        <v>1.4188960136158899E-3</v>
      </c>
      <c r="I174" s="320">
        <f t="shared" si="20"/>
        <v>1.9454590856769491E-3</v>
      </c>
      <c r="J174" s="320">
        <f t="shared" si="20"/>
        <v>1.8733180718588497E-3</v>
      </c>
      <c r="K174" s="320">
        <f t="shared" si="20"/>
        <v>1.5948479256964797E-3</v>
      </c>
      <c r="L174" s="320">
        <f t="shared" si="20"/>
        <v>2.2076198141587752E-3</v>
      </c>
      <c r="M174" s="320">
        <f t="shared" si="20"/>
        <v>2.4923737041524499E-3</v>
      </c>
      <c r="N174" s="320">
        <f t="shared" si="20"/>
        <v>2.2417939061376351E-3</v>
      </c>
      <c r="O174" s="320">
        <f t="shared" si="20"/>
        <v>1.9551929790877949E-3</v>
      </c>
      <c r="P174" s="320">
        <f t="shared" si="20"/>
        <v>2.490686122298406E-3</v>
      </c>
      <c r="Q174" s="320">
        <f t="shared" si="20"/>
        <v>2.897697320849327E-3</v>
      </c>
      <c r="R174" s="320">
        <f t="shared" si="20"/>
        <v>3.5303506073416568E-3</v>
      </c>
      <c r="S174" s="320">
        <f t="shared" si="20"/>
        <v>1.6662408819341184E-3</v>
      </c>
      <c r="T174" s="320">
        <f t="shared" si="20"/>
        <v>1.7369911109866587E-3</v>
      </c>
      <c r="U174" s="320">
        <f t="shared" si="20"/>
        <v>1.6007876600389577E-3</v>
      </c>
      <c r="V174" s="320">
        <f t="shared" si="20"/>
        <v>1.3528695273362921E-3</v>
      </c>
      <c r="W174" s="320">
        <f t="shared" si="20"/>
        <v>1.4444443230755373E-3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1.4243117830926496E-2</v>
      </c>
      <c r="C175" s="321">
        <f t="shared" si="21"/>
        <v>1.2369337417653465E-2</v>
      </c>
      <c r="D175" s="321">
        <f t="shared" si="21"/>
        <v>1.521550830425982E-2</v>
      </c>
      <c r="E175" s="321">
        <f t="shared" si="21"/>
        <v>1.7761239659060041E-2</v>
      </c>
      <c r="F175" s="321">
        <f t="shared" si="21"/>
        <v>1.7779776507166559E-2</v>
      </c>
      <c r="G175" s="321">
        <f t="shared" si="21"/>
        <v>1.6396274594684707E-2</v>
      </c>
      <c r="H175" s="321">
        <f t="shared" si="21"/>
        <v>1.60640932238021E-2</v>
      </c>
      <c r="I175" s="321">
        <f t="shared" si="21"/>
        <v>1.3712091105483467E-2</v>
      </c>
      <c r="J175" s="321">
        <f t="shared" si="21"/>
        <v>1.1143920400461839E-2</v>
      </c>
      <c r="K175" s="321">
        <f t="shared" si="21"/>
        <v>1.4077952733538531E-2</v>
      </c>
      <c r="L175" s="321">
        <f t="shared" si="21"/>
        <v>8.9228506859863766E-3</v>
      </c>
      <c r="M175" s="321">
        <f t="shared" si="21"/>
        <v>9.7164836290426059E-3</v>
      </c>
      <c r="N175" s="321">
        <f t="shared" si="21"/>
        <v>9.0221545203705393E-3</v>
      </c>
      <c r="O175" s="321">
        <f t="shared" si="21"/>
        <v>9.3383341485612868E-3</v>
      </c>
      <c r="P175" s="321">
        <f t="shared" si="21"/>
        <v>9.0948645504959295E-3</v>
      </c>
      <c r="Q175" s="321">
        <f t="shared" si="21"/>
        <v>1.1954604675162385E-2</v>
      </c>
      <c r="R175" s="321">
        <f t="shared" si="21"/>
        <v>1.6563767716265294E-2</v>
      </c>
      <c r="S175" s="321">
        <f t="shared" si="21"/>
        <v>8.9914883192534819E-3</v>
      </c>
      <c r="T175" s="321">
        <f t="shared" si="21"/>
        <v>8.5880756724918128E-3</v>
      </c>
      <c r="U175" s="321">
        <f t="shared" si="21"/>
        <v>8.460556216994472E-3</v>
      </c>
      <c r="V175" s="321">
        <f t="shared" si="21"/>
        <v>1.0201993748859946E-2</v>
      </c>
      <c r="W175" s="321">
        <f t="shared" si="21"/>
        <v>9.4652007284016359E-3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0.99999999999999967</v>
      </c>
      <c r="D178" s="234">
        <f t="shared" si="22"/>
        <v>0.99999999999999989</v>
      </c>
      <c r="E178" s="234">
        <f t="shared" si="22"/>
        <v>1</v>
      </c>
      <c r="F178" s="234">
        <f t="shared" si="22"/>
        <v>1.0000000000000002</v>
      </c>
      <c r="G178" s="234">
        <f t="shared" si="22"/>
        <v>1.0000000000000002</v>
      </c>
      <c r="H178" s="234">
        <f t="shared" si="22"/>
        <v>1</v>
      </c>
      <c r="I178" s="234">
        <f t="shared" si="22"/>
        <v>0.99999999999999978</v>
      </c>
      <c r="J178" s="234">
        <f t="shared" si="22"/>
        <v>1</v>
      </c>
      <c r="K178" s="234">
        <f t="shared" si="22"/>
        <v>1</v>
      </c>
      <c r="L178" s="234">
        <f t="shared" si="22"/>
        <v>0.99999999999999989</v>
      </c>
      <c r="M178" s="234">
        <f t="shared" si="22"/>
        <v>0.99999999999999978</v>
      </c>
      <c r="N178" s="234">
        <f t="shared" si="22"/>
        <v>0.99999999999999944</v>
      </c>
      <c r="O178" s="234">
        <f t="shared" si="22"/>
        <v>1</v>
      </c>
      <c r="P178" s="234">
        <f t="shared" si="22"/>
        <v>0.99999999999999933</v>
      </c>
      <c r="Q178" s="234">
        <f t="shared" si="22"/>
        <v>0.99999999999999933</v>
      </c>
      <c r="R178" s="234">
        <f t="shared" si="22"/>
        <v>0.99999999999999944</v>
      </c>
      <c r="S178" s="234">
        <f t="shared" si="22"/>
        <v>1.0000000000000002</v>
      </c>
      <c r="T178" s="234">
        <f t="shared" si="22"/>
        <v>0.99999999999999956</v>
      </c>
      <c r="U178" s="234">
        <f t="shared" si="22"/>
        <v>1.0000000000000004</v>
      </c>
      <c r="V178" s="234">
        <f t="shared" si="22"/>
        <v>1.0000000000000002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3.8042364436480813E-3</v>
      </c>
      <c r="C179" s="268">
        <f t="shared" si="23"/>
        <v>5.0649101309883345E-3</v>
      </c>
      <c r="D179" s="268">
        <f t="shared" si="23"/>
        <v>4.7785172950118729E-3</v>
      </c>
      <c r="E179" s="268">
        <f t="shared" si="23"/>
        <v>4.5487075089125873E-3</v>
      </c>
      <c r="F179" s="268">
        <f t="shared" si="23"/>
        <v>3.771883164024839E-3</v>
      </c>
      <c r="G179" s="268">
        <f t="shared" si="23"/>
        <v>3.9063894125143652E-3</v>
      </c>
      <c r="H179" s="268">
        <f t="shared" si="23"/>
        <v>4.2106840768165923E-3</v>
      </c>
      <c r="I179" s="268">
        <f t="shared" si="23"/>
        <v>5.2292177236109441E-3</v>
      </c>
      <c r="J179" s="268">
        <f t="shared" si="23"/>
        <v>5.2011303370444618E-3</v>
      </c>
      <c r="K179" s="268">
        <f t="shared" si="23"/>
        <v>4.271117029786181E-3</v>
      </c>
      <c r="L179" s="268">
        <f t="shared" si="23"/>
        <v>5.9525432322481611E-3</v>
      </c>
      <c r="M179" s="268">
        <f t="shared" si="23"/>
        <v>6.1332159022689705E-3</v>
      </c>
      <c r="N179" s="268">
        <f t="shared" si="23"/>
        <v>6.2469782772964916E-3</v>
      </c>
      <c r="O179" s="268">
        <f t="shared" si="23"/>
        <v>6.0576103284360949E-3</v>
      </c>
      <c r="P179" s="268">
        <f t="shared" si="23"/>
        <v>6.7721944388194726E-3</v>
      </c>
      <c r="Q179" s="268">
        <f t="shared" si="23"/>
        <v>6.7219277422043491E-3</v>
      </c>
      <c r="R179" s="268">
        <f t="shared" si="23"/>
        <v>6.597002392582289E-3</v>
      </c>
      <c r="S179" s="268">
        <f t="shared" si="23"/>
        <v>5.985252307370661E-3</v>
      </c>
      <c r="T179" s="268">
        <f t="shared" si="23"/>
        <v>5.8857291035366924E-3</v>
      </c>
      <c r="U179" s="268">
        <f t="shared" si="23"/>
        <v>5.8742680746107752E-3</v>
      </c>
      <c r="V179" s="268">
        <f t="shared" si="23"/>
        <v>5.2812368887564009E-3</v>
      </c>
      <c r="W179" s="268">
        <f t="shared" si="23"/>
        <v>5.4448208403971108E-3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8.0307406601397378E-3</v>
      </c>
      <c r="C180" s="269">
        <f t="shared" si="24"/>
        <v>1.0692021994793868E-2</v>
      </c>
      <c r="D180" s="269">
        <f t="shared" si="24"/>
        <v>1.0087446904176374E-2</v>
      </c>
      <c r="E180" s="269">
        <f t="shared" si="24"/>
        <v>9.6023185950758639E-3</v>
      </c>
      <c r="F180" s="269">
        <f t="shared" si="24"/>
        <v>7.9624429078817022E-3</v>
      </c>
      <c r="G180" s="269">
        <f t="shared" si="24"/>
        <v>8.2463855110264939E-3</v>
      </c>
      <c r="H180" s="269">
        <f t="shared" si="24"/>
        <v>8.8887513496051455E-3</v>
      </c>
      <c r="I180" s="269">
        <f t="shared" si="24"/>
        <v>1.103887521603548E-2</v>
      </c>
      <c r="J180" s="269">
        <f t="shared" si="24"/>
        <v>1.0979582761247834E-2</v>
      </c>
      <c r="K180" s="269">
        <f t="shared" si="24"/>
        <v>9.0323923559702222E-3</v>
      </c>
      <c r="L180" s="269">
        <f t="shared" si="24"/>
        <v>1.2565814894674053E-2</v>
      </c>
      <c r="M180" s="269">
        <f t="shared" si="24"/>
        <v>1.2947214783667487E-2</v>
      </c>
      <c r="N180" s="269">
        <f t="shared" si="24"/>
        <v>1.3187367083415568E-2</v>
      </c>
      <c r="O180" s="269">
        <f t="shared" si="24"/>
        <v>1.2787611466442897E-2</v>
      </c>
      <c r="P180" s="269">
        <f t="shared" si="24"/>
        <v>1.439033321138026E-2</v>
      </c>
      <c r="Q180" s="269">
        <f t="shared" si="24"/>
        <v>1.418998509516289E-2</v>
      </c>
      <c r="R180" s="269">
        <f t="shared" si="24"/>
        <v>1.392626776330063E-2</v>
      </c>
      <c r="S180" s="269">
        <f t="shared" si="24"/>
        <v>1.2634863730999783E-2</v>
      </c>
      <c r="T180" s="269">
        <f t="shared" si="24"/>
        <v>1.2424770312387137E-2</v>
      </c>
      <c r="U180" s="269">
        <f t="shared" si="24"/>
        <v>1.2400576087773134E-2</v>
      </c>
      <c r="V180" s="269">
        <f t="shared" si="24"/>
        <v>1.1148687639849901E-2</v>
      </c>
      <c r="W180" s="269">
        <f t="shared" si="24"/>
        <v>1.151156834311084E-2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4.780793149018038E-2</v>
      </c>
      <c r="C181" s="269">
        <f t="shared" si="25"/>
        <v>6.365084824065434E-2</v>
      </c>
      <c r="D181" s="269">
        <f t="shared" si="25"/>
        <v>6.0051742537195106E-2</v>
      </c>
      <c r="E181" s="269">
        <f t="shared" si="25"/>
        <v>5.7163717391452068E-2</v>
      </c>
      <c r="F181" s="269">
        <f t="shared" si="25"/>
        <v>4.7401347041862642E-2</v>
      </c>
      <c r="G181" s="269">
        <f t="shared" si="25"/>
        <v>4.9091690323107805E-2</v>
      </c>
      <c r="H181" s="269">
        <f t="shared" si="25"/>
        <v>5.2915768736550926E-2</v>
      </c>
      <c r="I181" s="269">
        <f t="shared" si="25"/>
        <v>6.571570573512843E-2</v>
      </c>
      <c r="J181" s="269">
        <f t="shared" si="25"/>
        <v>6.5362730868134891E-2</v>
      </c>
      <c r="K181" s="269">
        <f t="shared" si="25"/>
        <v>5.3568301341157989E-2</v>
      </c>
      <c r="L181" s="269">
        <f t="shared" si="25"/>
        <v>7.4805754914318401E-2</v>
      </c>
      <c r="M181" s="269">
        <f t="shared" si="25"/>
        <v>7.7076272732664056E-2</v>
      </c>
      <c r="N181" s="269">
        <f t="shared" si="25"/>
        <v>7.850592725389044E-2</v>
      </c>
      <c r="O181" s="269">
        <f t="shared" si="25"/>
        <v>7.6126135655849775E-2</v>
      </c>
      <c r="P181" s="269">
        <f t="shared" si="25"/>
        <v>8.4942026040821628E-2</v>
      </c>
      <c r="Q181" s="269">
        <f t="shared" si="25"/>
        <v>8.4474628678200089E-2</v>
      </c>
      <c r="R181" s="269">
        <f t="shared" si="25"/>
        <v>8.2904688784981709E-2</v>
      </c>
      <c r="S181" s="269">
        <f t="shared" si="25"/>
        <v>7.5216810653289251E-2</v>
      </c>
      <c r="T181" s="269">
        <f t="shared" si="25"/>
        <v>7.3966100141191066E-2</v>
      </c>
      <c r="U181" s="269">
        <f t="shared" si="25"/>
        <v>7.3822069113200661E-2</v>
      </c>
      <c r="V181" s="269">
        <f t="shared" si="25"/>
        <v>6.6369431842926735E-2</v>
      </c>
      <c r="W181" s="269">
        <f t="shared" si="25"/>
        <v>6.8303252188189875E-2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5.6579193396278295E-2</v>
      </c>
      <c r="C182" s="269">
        <f t="shared" si="26"/>
        <v>7.5328790436893195E-2</v>
      </c>
      <c r="D182" s="269">
        <f t="shared" si="26"/>
        <v>7.106936127310487E-2</v>
      </c>
      <c r="E182" s="269">
        <f t="shared" si="26"/>
        <v>6.7651473735178852E-2</v>
      </c>
      <c r="F182" s="269">
        <f t="shared" si="26"/>
        <v>5.6098013403414339E-2</v>
      </c>
      <c r="G182" s="269">
        <f t="shared" si="26"/>
        <v>5.8098481870352998E-2</v>
      </c>
      <c r="H182" s="269">
        <f t="shared" si="26"/>
        <v>6.2624159208247682E-2</v>
      </c>
      <c r="I182" s="269">
        <f t="shared" si="26"/>
        <v>7.7772484775344125E-2</v>
      </c>
      <c r="J182" s="269">
        <f t="shared" si="26"/>
        <v>7.7354750047211068E-2</v>
      </c>
      <c r="K182" s="269">
        <f t="shared" si="26"/>
        <v>6.3636157057848822E-2</v>
      </c>
      <c r="L182" s="269">
        <f t="shared" si="26"/>
        <v>8.8530274005290344E-2</v>
      </c>
      <c r="M182" s="269">
        <f t="shared" si="26"/>
        <v>9.1217360912203727E-2</v>
      </c>
      <c r="N182" s="269">
        <f t="shared" si="26"/>
        <v>9.2909312375591094E-2</v>
      </c>
      <c r="O182" s="269">
        <f t="shared" si="26"/>
        <v>9.0092903364127425E-2</v>
      </c>
      <c r="P182" s="269">
        <f t="shared" si="26"/>
        <v>0.10138460202616016</v>
      </c>
      <c r="Q182" s="269">
        <f t="shared" si="26"/>
        <v>9.9973084048708097E-2</v>
      </c>
      <c r="R182" s="269">
        <f t="shared" si="26"/>
        <v>9.81151092300908E-2</v>
      </c>
      <c r="S182" s="269">
        <f t="shared" si="26"/>
        <v>8.901674563095896E-2</v>
      </c>
      <c r="T182" s="269">
        <f t="shared" si="26"/>
        <v>8.7536568812154408E-2</v>
      </c>
      <c r="U182" s="269">
        <f t="shared" si="26"/>
        <v>8.7366112590064895E-2</v>
      </c>
      <c r="V182" s="269">
        <f t="shared" si="26"/>
        <v>7.8546149201484616E-2</v>
      </c>
      <c r="W182" s="269">
        <f t="shared" si="26"/>
        <v>8.1102762390537722E-2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3.0859211290402228E-2</v>
      </c>
      <c r="C183" s="270">
        <f t="shared" si="27"/>
        <v>3.2238865641059641E-2</v>
      </c>
      <c r="D183" s="270">
        <f t="shared" si="27"/>
        <v>3.2394255811700343E-2</v>
      </c>
      <c r="E183" s="270">
        <f t="shared" si="27"/>
        <v>3.2294586201733422E-2</v>
      </c>
      <c r="F183" s="270">
        <f t="shared" si="27"/>
        <v>3.1789695757786111E-2</v>
      </c>
      <c r="G183" s="270">
        <f t="shared" si="27"/>
        <v>3.3010149109090663E-2</v>
      </c>
      <c r="H183" s="270">
        <f t="shared" si="27"/>
        <v>3.348565336444239E-2</v>
      </c>
      <c r="I183" s="270">
        <f t="shared" si="27"/>
        <v>3.3768837340580948E-2</v>
      </c>
      <c r="J183" s="270">
        <f t="shared" si="27"/>
        <v>3.2268629731025983E-2</v>
      </c>
      <c r="K183" s="270">
        <f t="shared" si="27"/>
        <v>3.1096638008117686E-2</v>
      </c>
      <c r="L183" s="270">
        <f t="shared" si="27"/>
        <v>3.1996237994074209E-2</v>
      </c>
      <c r="M183" s="270">
        <f t="shared" si="27"/>
        <v>3.2400353636954593E-2</v>
      </c>
      <c r="N183" s="270">
        <f t="shared" si="27"/>
        <v>3.3205782927002978E-2</v>
      </c>
      <c r="O183" s="270">
        <f t="shared" si="27"/>
        <v>3.3398341162937703E-2</v>
      </c>
      <c r="P183" s="270">
        <f t="shared" si="27"/>
        <v>3.4812299553950349E-2</v>
      </c>
      <c r="Q183" s="270">
        <f t="shared" si="27"/>
        <v>3.4915096641757237E-2</v>
      </c>
      <c r="R183" s="270">
        <f t="shared" si="27"/>
        <v>3.5191449828961233E-2</v>
      </c>
      <c r="S183" s="270">
        <f t="shared" si="27"/>
        <v>3.5226297368602402E-2</v>
      </c>
      <c r="T183" s="270">
        <f t="shared" si="27"/>
        <v>3.5202655837548801E-2</v>
      </c>
      <c r="U183" s="270">
        <f t="shared" si="27"/>
        <v>3.5856732595084664E-2</v>
      </c>
      <c r="V183" s="270">
        <f t="shared" si="27"/>
        <v>3.649083451098914E-2</v>
      </c>
      <c r="W183" s="270">
        <f t="shared" si="27"/>
        <v>3.6353891408820192E-2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0.61126635064707557</v>
      </c>
      <c r="C184" s="271">
        <f t="shared" si="28"/>
        <v>0.57957085283189957</v>
      </c>
      <c r="D184" s="271">
        <f t="shared" si="28"/>
        <v>0.58601498450734235</v>
      </c>
      <c r="E184" s="271">
        <f t="shared" si="28"/>
        <v>0.58722431595265645</v>
      </c>
      <c r="F184" s="271">
        <f t="shared" si="28"/>
        <v>0.60551729417835942</v>
      </c>
      <c r="G184" s="271">
        <f t="shared" si="28"/>
        <v>0.60078209963516127</v>
      </c>
      <c r="H184" s="271">
        <f t="shared" si="28"/>
        <v>0.59209885848387867</v>
      </c>
      <c r="I184" s="271">
        <f t="shared" si="28"/>
        <v>0.56944365661095286</v>
      </c>
      <c r="J184" s="271">
        <f t="shared" si="28"/>
        <v>0.57377224097320079</v>
      </c>
      <c r="K184" s="271">
        <f t="shared" si="28"/>
        <v>0.59626907018265263</v>
      </c>
      <c r="L184" s="271">
        <f t="shared" si="28"/>
        <v>0.57117494383801726</v>
      </c>
      <c r="M184" s="271">
        <f t="shared" si="28"/>
        <v>0.56768629909045265</v>
      </c>
      <c r="N184" s="271">
        <f t="shared" si="28"/>
        <v>0.56127828916594469</v>
      </c>
      <c r="O184" s="271">
        <f t="shared" si="28"/>
        <v>0.56528071150910997</v>
      </c>
      <c r="P184" s="271">
        <f t="shared" si="28"/>
        <v>0.54323932170453493</v>
      </c>
      <c r="Q184" s="271">
        <f t="shared" si="28"/>
        <v>0.54438633843836737</v>
      </c>
      <c r="R184" s="271">
        <f t="shared" si="28"/>
        <v>0.54565211551212589</v>
      </c>
      <c r="S184" s="271">
        <f t="shared" si="28"/>
        <v>0.5573089366547731</v>
      </c>
      <c r="T184" s="271">
        <f t="shared" si="28"/>
        <v>0.56250424938751675</v>
      </c>
      <c r="U184" s="271">
        <f t="shared" si="28"/>
        <v>0.56211084062051642</v>
      </c>
      <c r="V184" s="271">
        <f t="shared" si="28"/>
        <v>0.57744306081512353</v>
      </c>
      <c r="W184" s="271">
        <f t="shared" si="28"/>
        <v>0.57542312063682877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0.61105518159207228</v>
      </c>
      <c r="C185" s="320">
        <f t="shared" si="29"/>
        <v>0.57928970514250644</v>
      </c>
      <c r="D185" s="320">
        <f t="shared" si="29"/>
        <v>0.58574973417486398</v>
      </c>
      <c r="E185" s="320">
        <f t="shared" si="29"/>
        <v>0.58697182211312482</v>
      </c>
      <c r="F185" s="320">
        <f t="shared" si="29"/>
        <v>0.60530792101895459</v>
      </c>
      <c r="G185" s="320">
        <f t="shared" si="29"/>
        <v>0.6005652601792193</v>
      </c>
      <c r="H185" s="320">
        <f t="shared" si="29"/>
        <v>0.59186512795987223</v>
      </c>
      <c r="I185" s="320">
        <f t="shared" si="29"/>
        <v>0.56915338838460627</v>
      </c>
      <c r="J185" s="320">
        <f t="shared" si="29"/>
        <v>0.57348353184733769</v>
      </c>
      <c r="K185" s="320">
        <f t="shared" si="29"/>
        <v>0.59603156260533852</v>
      </c>
      <c r="L185" s="320">
        <f t="shared" si="29"/>
        <v>0.57084452459414547</v>
      </c>
      <c r="M185" s="320">
        <f t="shared" si="29"/>
        <v>0.56734585090186151</v>
      </c>
      <c r="N185" s="320">
        <f t="shared" si="29"/>
        <v>0.5609315261508212</v>
      </c>
      <c r="O185" s="320">
        <f t="shared" si="29"/>
        <v>0.56494446010424026</v>
      </c>
      <c r="P185" s="320">
        <f t="shared" si="29"/>
        <v>0.5428609265858243</v>
      </c>
      <c r="Q185" s="320">
        <f t="shared" si="29"/>
        <v>0.54401321149156812</v>
      </c>
      <c r="R185" s="320">
        <f t="shared" si="29"/>
        <v>0.54528592303651857</v>
      </c>
      <c r="S185" s="320">
        <f t="shared" si="29"/>
        <v>0.55697670176547931</v>
      </c>
      <c r="T185" s="320">
        <f t="shared" si="29"/>
        <v>0.56217753892374578</v>
      </c>
      <c r="U185" s="320">
        <f t="shared" si="29"/>
        <v>0.5617847663460791</v>
      </c>
      <c r="V185" s="320">
        <f t="shared" si="29"/>
        <v>0.57714990506111963</v>
      </c>
      <c r="W185" s="320">
        <f t="shared" si="29"/>
        <v>0.57512042290177623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2.1116905500316962E-4</v>
      </c>
      <c r="C186" s="320">
        <f t="shared" si="30"/>
        <v>2.8114768939312742E-4</v>
      </c>
      <c r="D186" s="320">
        <f t="shared" si="30"/>
        <v>2.6525033247836301E-4</v>
      </c>
      <c r="E186" s="320">
        <f t="shared" si="30"/>
        <v>2.5249383953163899E-4</v>
      </c>
      <c r="F186" s="320">
        <f t="shared" si="30"/>
        <v>2.0937315940480278E-4</v>
      </c>
      <c r="G186" s="320">
        <f t="shared" si="30"/>
        <v>2.1683945594191235E-4</v>
      </c>
      <c r="H186" s="320">
        <f t="shared" si="30"/>
        <v>2.3373052400643763E-4</v>
      </c>
      <c r="I186" s="320">
        <f t="shared" si="30"/>
        <v>2.902682263465796E-4</v>
      </c>
      <c r="J186" s="320">
        <f t="shared" si="30"/>
        <v>2.8870912586304986E-4</v>
      </c>
      <c r="K186" s="320">
        <f t="shared" si="30"/>
        <v>2.375075773141572E-4</v>
      </c>
      <c r="L186" s="320">
        <f t="shared" si="30"/>
        <v>3.3041924387169805E-4</v>
      </c>
      <c r="M186" s="320">
        <f t="shared" si="30"/>
        <v>3.4044818859118214E-4</v>
      </c>
      <c r="N186" s="320">
        <f t="shared" si="30"/>
        <v>3.4676301512347852E-4</v>
      </c>
      <c r="O186" s="320">
        <f t="shared" si="30"/>
        <v>3.3625140486972903E-4</v>
      </c>
      <c r="P186" s="320">
        <f t="shared" si="30"/>
        <v>3.7839511871063427E-4</v>
      </c>
      <c r="Q186" s="320">
        <f t="shared" si="30"/>
        <v>3.7312694679925921E-4</v>
      </c>
      <c r="R186" s="320">
        <f t="shared" si="30"/>
        <v>3.6619247560736528E-4</v>
      </c>
      <c r="S186" s="320">
        <f t="shared" si="30"/>
        <v>3.3223488929383734E-4</v>
      </c>
      <c r="T186" s="320">
        <f t="shared" si="30"/>
        <v>3.2671046377091866E-4</v>
      </c>
      <c r="U186" s="320">
        <f t="shared" si="30"/>
        <v>3.2607427443739526E-4</v>
      </c>
      <c r="V186" s="320">
        <f t="shared" si="30"/>
        <v>2.931557540038475E-4</v>
      </c>
      <c r="W186" s="320">
        <f t="shared" si="30"/>
        <v>3.0269773505259994E-4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0.18510445001764103</v>
      </c>
      <c r="C187" s="271">
        <f t="shared" si="31"/>
        <v>0.17010520928906747</v>
      </c>
      <c r="D187" s="271">
        <f t="shared" si="31"/>
        <v>0.1735247085249815</v>
      </c>
      <c r="E187" s="271">
        <f t="shared" si="31"/>
        <v>0.18059210170903536</v>
      </c>
      <c r="F187" s="271">
        <f t="shared" si="31"/>
        <v>0.19042568104884636</v>
      </c>
      <c r="G187" s="271">
        <f t="shared" si="31"/>
        <v>0.18828027265919708</v>
      </c>
      <c r="H187" s="271">
        <f t="shared" si="31"/>
        <v>0.18556082567553639</v>
      </c>
      <c r="I187" s="271">
        <f t="shared" si="31"/>
        <v>0.17193291629783364</v>
      </c>
      <c r="J187" s="271">
        <f t="shared" si="31"/>
        <v>0.17105483299599411</v>
      </c>
      <c r="K187" s="271">
        <f t="shared" si="31"/>
        <v>0.18348683890351511</v>
      </c>
      <c r="L187" s="271">
        <f t="shared" si="31"/>
        <v>0.1473846556008509</v>
      </c>
      <c r="M187" s="271">
        <f t="shared" si="31"/>
        <v>0.14382578748767313</v>
      </c>
      <c r="N187" s="271">
        <f t="shared" si="31"/>
        <v>0.14526720022394596</v>
      </c>
      <c r="O187" s="271">
        <f t="shared" si="31"/>
        <v>0.14803933793604532</v>
      </c>
      <c r="P187" s="271">
        <f t="shared" si="31"/>
        <v>0.14111717657313799</v>
      </c>
      <c r="Q187" s="271">
        <f t="shared" si="31"/>
        <v>0.14262460857746831</v>
      </c>
      <c r="R187" s="271">
        <f t="shared" si="31"/>
        <v>0.14562816608073775</v>
      </c>
      <c r="S187" s="271">
        <f t="shared" si="31"/>
        <v>0.1562393087142791</v>
      </c>
      <c r="T187" s="271">
        <f t="shared" si="31"/>
        <v>0.15488175252018122</v>
      </c>
      <c r="U187" s="271">
        <f t="shared" si="31"/>
        <v>0.15504835250708301</v>
      </c>
      <c r="V187" s="271">
        <f t="shared" si="31"/>
        <v>0.16009883045079418</v>
      </c>
      <c r="W187" s="271">
        <f t="shared" si="31"/>
        <v>0.15674379226486901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0.18447533067277774</v>
      </c>
      <c r="C188" s="320">
        <f t="shared" si="32"/>
        <v>0.16825474762284867</v>
      </c>
      <c r="D188" s="320">
        <f t="shared" si="32"/>
        <v>0.17206472132338482</v>
      </c>
      <c r="E188" s="320">
        <f t="shared" si="32"/>
        <v>0.17948259993545967</v>
      </c>
      <c r="F188" s="320">
        <f t="shared" si="32"/>
        <v>0.18985189512176717</v>
      </c>
      <c r="G188" s="320">
        <f t="shared" si="32"/>
        <v>0.18762894750204281</v>
      </c>
      <c r="H188" s="320">
        <f t="shared" si="32"/>
        <v>0.18473535337582506</v>
      </c>
      <c r="I188" s="320">
        <f t="shared" si="32"/>
        <v>0.17001123848390418</v>
      </c>
      <c r="J188" s="320">
        <f t="shared" si="32"/>
        <v>0.16914222942078869</v>
      </c>
      <c r="K188" s="320">
        <f t="shared" si="32"/>
        <v>0.18259372216915895</v>
      </c>
      <c r="L188" s="320">
        <f t="shared" si="32"/>
        <v>0.14232306387754129</v>
      </c>
      <c r="M188" s="320">
        <f t="shared" si="32"/>
        <v>0.13775513770976114</v>
      </c>
      <c r="N188" s="320">
        <f t="shared" si="32"/>
        <v>0.13902443376202045</v>
      </c>
      <c r="O188" s="320">
        <f t="shared" si="32"/>
        <v>0.1426706836974542</v>
      </c>
      <c r="P188" s="320">
        <f t="shared" si="32"/>
        <v>0.13206795109782249</v>
      </c>
      <c r="Q188" s="320">
        <f t="shared" si="32"/>
        <v>0.13421092504638085</v>
      </c>
      <c r="R188" s="320">
        <f t="shared" si="32"/>
        <v>0.13839631153866788</v>
      </c>
      <c r="S188" s="320">
        <f t="shared" si="32"/>
        <v>0.15208002445473848</v>
      </c>
      <c r="T188" s="320">
        <f t="shared" si="32"/>
        <v>0.15080428806748386</v>
      </c>
      <c r="U188" s="320">
        <f t="shared" si="32"/>
        <v>0.15088370964893841</v>
      </c>
      <c r="V188" s="320">
        <f t="shared" si="32"/>
        <v>0.15723145101261821</v>
      </c>
      <c r="W188" s="320">
        <f t="shared" si="32"/>
        <v>0.15335169474543131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6.2911934486330808E-4</v>
      </c>
      <c r="C189" s="320">
        <f t="shared" si="33"/>
        <v>1.8504616662187751E-3</v>
      </c>
      <c r="D189" s="320">
        <f t="shared" si="33"/>
        <v>1.4599872015966845E-3</v>
      </c>
      <c r="E189" s="320">
        <f t="shared" si="33"/>
        <v>1.1095017735756726E-3</v>
      </c>
      <c r="F189" s="320">
        <f t="shared" si="33"/>
        <v>5.7378592707921282E-4</v>
      </c>
      <c r="G189" s="320">
        <f t="shared" si="33"/>
        <v>6.5132515715432809E-4</v>
      </c>
      <c r="H189" s="320">
        <f t="shared" si="33"/>
        <v>8.2547229971132168E-4</v>
      </c>
      <c r="I189" s="320">
        <f t="shared" si="33"/>
        <v>1.9216778139294721E-3</v>
      </c>
      <c r="J189" s="320">
        <f t="shared" si="33"/>
        <v>1.9126035752054266E-3</v>
      </c>
      <c r="K189" s="320">
        <f t="shared" si="33"/>
        <v>8.9311673435620454E-4</v>
      </c>
      <c r="L189" s="320">
        <f t="shared" si="33"/>
        <v>5.0615917233095813E-3</v>
      </c>
      <c r="M189" s="320">
        <f t="shared" si="33"/>
        <v>6.0706497779119649E-3</v>
      </c>
      <c r="N189" s="320">
        <f t="shared" si="33"/>
        <v>6.2427664619255068E-3</v>
      </c>
      <c r="O189" s="320">
        <f t="shared" si="33"/>
        <v>5.3686542385911369E-3</v>
      </c>
      <c r="P189" s="320">
        <f t="shared" si="33"/>
        <v>9.049225475315564E-3</v>
      </c>
      <c r="Q189" s="320">
        <f t="shared" si="33"/>
        <v>8.4136835310874483E-3</v>
      </c>
      <c r="R189" s="320">
        <f t="shared" si="33"/>
        <v>7.231854542069884E-3</v>
      </c>
      <c r="S189" s="320">
        <f t="shared" si="33"/>
        <v>4.1592842595406078E-3</v>
      </c>
      <c r="T189" s="320">
        <f t="shared" si="33"/>
        <v>4.0774644526973616E-3</v>
      </c>
      <c r="U189" s="320">
        <f t="shared" si="33"/>
        <v>4.1646428581446236E-3</v>
      </c>
      <c r="V189" s="320">
        <f t="shared" si="33"/>
        <v>2.8673794381760005E-3</v>
      </c>
      <c r="W189" s="320">
        <f t="shared" si="33"/>
        <v>3.3920975194377079E-3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4.1706467886115949E-2</v>
      </c>
      <c r="C190" s="271">
        <f t="shared" si="34"/>
        <v>4.358883340310464E-2</v>
      </c>
      <c r="D190" s="271">
        <f t="shared" si="34"/>
        <v>4.3436615761782281E-2</v>
      </c>
      <c r="E190" s="271">
        <f t="shared" si="34"/>
        <v>4.3176965451385572E-2</v>
      </c>
      <c r="F190" s="271">
        <f t="shared" si="34"/>
        <v>4.2318443758387815E-2</v>
      </c>
      <c r="G190" s="271">
        <f t="shared" si="34"/>
        <v>4.3344585261957135E-2</v>
      </c>
      <c r="H190" s="271">
        <f t="shared" si="34"/>
        <v>4.3788212070439002E-2</v>
      </c>
      <c r="I190" s="271">
        <f t="shared" si="34"/>
        <v>4.4697627194480047E-2</v>
      </c>
      <c r="J190" s="271">
        <f t="shared" si="34"/>
        <v>4.3715000136079957E-2</v>
      </c>
      <c r="K190" s="271">
        <f t="shared" si="34"/>
        <v>4.1977039114601787E-2</v>
      </c>
      <c r="L190" s="271">
        <f t="shared" si="34"/>
        <v>4.4367196013542859E-2</v>
      </c>
      <c r="M190" s="271">
        <f t="shared" si="34"/>
        <v>4.478606000898918E-2</v>
      </c>
      <c r="N190" s="271">
        <f t="shared" si="34"/>
        <v>4.502788757342132E-2</v>
      </c>
      <c r="O190" s="271">
        <f t="shared" si="34"/>
        <v>4.4584872173968261E-2</v>
      </c>
      <c r="P190" s="271">
        <f t="shared" si="34"/>
        <v>4.6922398230106632E-2</v>
      </c>
      <c r="Q190" s="271">
        <f t="shared" si="34"/>
        <v>4.6490161487287442E-2</v>
      </c>
      <c r="R190" s="271">
        <f t="shared" si="34"/>
        <v>4.6248400758366483E-2</v>
      </c>
      <c r="S190" s="271">
        <f t="shared" si="34"/>
        <v>4.5021597943305972E-2</v>
      </c>
      <c r="T190" s="271">
        <f t="shared" si="34"/>
        <v>4.4636255470011786E-2</v>
      </c>
      <c r="U190" s="271">
        <f t="shared" si="34"/>
        <v>4.4603842759308024E-2</v>
      </c>
      <c r="V190" s="271">
        <f t="shared" si="34"/>
        <v>4.4018147851501294E-2</v>
      </c>
      <c r="W190" s="271">
        <f t="shared" si="34"/>
        <v>4.3875447696584906E-2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2.4493796536544703E-2</v>
      </c>
      <c r="C191" s="320">
        <f t="shared" si="35"/>
        <v>2.1621951328359725E-2</v>
      </c>
      <c r="D191" s="320">
        <f t="shared" si="35"/>
        <v>2.3173717361441519E-2</v>
      </c>
      <c r="E191" s="320">
        <f t="shared" si="35"/>
        <v>2.36100572594421E-2</v>
      </c>
      <c r="F191" s="320">
        <f t="shared" si="35"/>
        <v>2.5541107309909085E-2</v>
      </c>
      <c r="G191" s="320">
        <f t="shared" si="35"/>
        <v>2.6824732357367917E-2</v>
      </c>
      <c r="H191" s="320">
        <f t="shared" si="35"/>
        <v>2.6477511990533796E-2</v>
      </c>
      <c r="I191" s="320">
        <f t="shared" si="35"/>
        <v>2.3734859550674017E-2</v>
      </c>
      <c r="J191" s="320">
        <f t="shared" si="35"/>
        <v>2.0534019771834618E-2</v>
      </c>
      <c r="K191" s="320">
        <f t="shared" si="35"/>
        <v>2.2549339296507803E-2</v>
      </c>
      <c r="L191" s="320">
        <f t="shared" si="35"/>
        <v>1.5405674187507556E-2</v>
      </c>
      <c r="M191" s="320">
        <f t="shared" si="35"/>
        <v>1.4441807869400464E-2</v>
      </c>
      <c r="N191" s="320">
        <f t="shared" si="35"/>
        <v>1.603693330615634E-2</v>
      </c>
      <c r="O191" s="320">
        <f t="shared" si="35"/>
        <v>1.7588038198709851E-2</v>
      </c>
      <c r="P191" s="320">
        <f t="shared" si="35"/>
        <v>1.3149040315126139E-2</v>
      </c>
      <c r="Q191" s="320">
        <f t="shared" si="35"/>
        <v>1.4218931953708868E-2</v>
      </c>
      <c r="R191" s="320">
        <f t="shared" si="35"/>
        <v>1.500085340039704E-2</v>
      </c>
      <c r="S191" s="320">
        <f t="shared" si="35"/>
        <v>1.9624150518304306E-2</v>
      </c>
      <c r="T191" s="320">
        <f t="shared" si="35"/>
        <v>1.9556233081776689E-2</v>
      </c>
      <c r="U191" s="320">
        <f t="shared" si="35"/>
        <v>2.0566795954668843E-2</v>
      </c>
      <c r="V191" s="320">
        <f t="shared" si="35"/>
        <v>2.4006064107853869E-2</v>
      </c>
      <c r="W191" s="320">
        <f t="shared" si="35"/>
        <v>2.2383042518531186E-2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1.0477216234255049E-2</v>
      </c>
      <c r="C192" s="320">
        <f t="shared" si="36"/>
        <v>9.9325620433207591E-3</v>
      </c>
      <c r="D192" s="320">
        <f t="shared" si="36"/>
        <v>1.0043326378671334E-2</v>
      </c>
      <c r="E192" s="320">
        <f t="shared" si="36"/>
        <v>1.0064280426639764E-2</v>
      </c>
      <c r="F192" s="320">
        <f t="shared" si="36"/>
        <v>1.0378673101665492E-2</v>
      </c>
      <c r="G192" s="320">
        <f t="shared" si="36"/>
        <v>1.0297354941472209E-2</v>
      </c>
      <c r="H192" s="320">
        <f t="shared" si="36"/>
        <v>1.014818156192371E-2</v>
      </c>
      <c r="I192" s="320">
        <f t="shared" si="36"/>
        <v>9.7587636930396536E-3</v>
      </c>
      <c r="J192" s="320">
        <f t="shared" si="36"/>
        <v>9.8330087870198406E-3</v>
      </c>
      <c r="K192" s="320">
        <f t="shared" si="36"/>
        <v>1.0219619687352428E-2</v>
      </c>
      <c r="L192" s="320">
        <f t="shared" si="36"/>
        <v>9.7877600918636603E-3</v>
      </c>
      <c r="M192" s="320">
        <f t="shared" si="36"/>
        <v>9.7277714657764795E-3</v>
      </c>
      <c r="N192" s="320">
        <f t="shared" si="36"/>
        <v>9.6177907808270673E-3</v>
      </c>
      <c r="O192" s="320">
        <f t="shared" si="36"/>
        <v>9.6865969672899899E-3</v>
      </c>
      <c r="P192" s="320">
        <f t="shared" si="36"/>
        <v>9.3079503853462243E-3</v>
      </c>
      <c r="Q192" s="320">
        <f t="shared" si="36"/>
        <v>9.3277075831978019E-3</v>
      </c>
      <c r="R192" s="320">
        <f t="shared" si="36"/>
        <v>9.3495296288361954E-3</v>
      </c>
      <c r="S192" s="320">
        <f t="shared" si="36"/>
        <v>9.5499809471132416E-3</v>
      </c>
      <c r="T192" s="320">
        <f t="shared" si="36"/>
        <v>9.6391550465199961E-3</v>
      </c>
      <c r="U192" s="320">
        <f t="shared" si="36"/>
        <v>9.6324205267072742E-3</v>
      </c>
      <c r="V192" s="320">
        <f t="shared" si="36"/>
        <v>9.895872806691821E-3</v>
      </c>
      <c r="W192" s="320">
        <f t="shared" si="36"/>
        <v>9.8610750927249687E-3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6.7354551153161937E-3</v>
      </c>
      <c r="C193" s="320">
        <f t="shared" si="37"/>
        <v>1.2034320031424156E-2</v>
      </c>
      <c r="D193" s="320">
        <f t="shared" si="37"/>
        <v>1.0219572021669426E-2</v>
      </c>
      <c r="E193" s="320">
        <f t="shared" si="37"/>
        <v>9.5026277653037054E-3</v>
      </c>
      <c r="F193" s="320">
        <f t="shared" si="37"/>
        <v>6.3986633468132454E-3</v>
      </c>
      <c r="G193" s="320">
        <f t="shared" si="37"/>
        <v>6.2224979631170059E-3</v>
      </c>
      <c r="H193" s="320">
        <f t="shared" si="37"/>
        <v>7.1625185179814872E-3</v>
      </c>
      <c r="I193" s="320">
        <f t="shared" si="37"/>
        <v>1.1204003950766376E-2</v>
      </c>
      <c r="J193" s="320">
        <f t="shared" si="37"/>
        <v>1.3347971577225498E-2</v>
      </c>
      <c r="K193" s="320">
        <f t="shared" si="37"/>
        <v>9.2080801307415621E-3</v>
      </c>
      <c r="L193" s="320">
        <f t="shared" si="37"/>
        <v>1.9173761734171641E-2</v>
      </c>
      <c r="M193" s="320">
        <f t="shared" si="37"/>
        <v>2.0616480673812242E-2</v>
      </c>
      <c r="N193" s="320">
        <f t="shared" si="37"/>
        <v>1.9373163486437913E-2</v>
      </c>
      <c r="O193" s="320">
        <f t="shared" si="37"/>
        <v>1.7310237007968427E-2</v>
      </c>
      <c r="P193" s="320">
        <f t="shared" si="37"/>
        <v>2.4465407529634269E-2</v>
      </c>
      <c r="Q193" s="320">
        <f t="shared" si="37"/>
        <v>2.2943521950380772E-2</v>
      </c>
      <c r="R193" s="320">
        <f t="shared" si="37"/>
        <v>2.1898017729133253E-2</v>
      </c>
      <c r="S193" s="320">
        <f t="shared" si="37"/>
        <v>1.5847466477888424E-2</v>
      </c>
      <c r="T193" s="320">
        <f t="shared" si="37"/>
        <v>1.5440867341715103E-2</v>
      </c>
      <c r="U193" s="320">
        <f t="shared" si="37"/>
        <v>1.4404626277931907E-2</v>
      </c>
      <c r="V193" s="320">
        <f t="shared" si="37"/>
        <v>1.0116210936955607E-2</v>
      </c>
      <c r="W193" s="320">
        <f t="shared" si="37"/>
        <v>1.1631330085328745E-2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1.4841418168519152E-2</v>
      </c>
      <c r="C194" s="321">
        <f t="shared" si="38"/>
        <v>1.9759668031538568E-2</v>
      </c>
      <c r="D194" s="321">
        <f t="shared" si="38"/>
        <v>1.8642367384705271E-2</v>
      </c>
      <c r="E194" s="321">
        <f t="shared" si="38"/>
        <v>1.7745813454569739E-2</v>
      </c>
      <c r="F194" s="321">
        <f t="shared" si="38"/>
        <v>1.4715198739436781E-2</v>
      </c>
      <c r="G194" s="321">
        <f t="shared" si="38"/>
        <v>1.5239946217592349E-2</v>
      </c>
      <c r="H194" s="321">
        <f t="shared" si="38"/>
        <v>1.6427087034483239E-2</v>
      </c>
      <c r="I194" s="321">
        <f t="shared" si="38"/>
        <v>2.0400679106033288E-2</v>
      </c>
      <c r="J194" s="321">
        <f t="shared" si="38"/>
        <v>2.0291102150060938E-2</v>
      </c>
      <c r="K194" s="321">
        <f t="shared" si="38"/>
        <v>1.6662446006349529E-2</v>
      </c>
      <c r="L194" s="321">
        <f t="shared" si="38"/>
        <v>2.3222579506983969E-2</v>
      </c>
      <c r="M194" s="321">
        <f t="shared" si="38"/>
        <v>2.3927435445126006E-2</v>
      </c>
      <c r="N194" s="321">
        <f t="shared" si="38"/>
        <v>2.4371255119491002E-2</v>
      </c>
      <c r="O194" s="321">
        <f t="shared" si="38"/>
        <v>2.3632476403082737E-2</v>
      </c>
      <c r="P194" s="321">
        <f t="shared" si="38"/>
        <v>2.6419648221087944E-2</v>
      </c>
      <c r="Q194" s="321">
        <f t="shared" si="38"/>
        <v>2.6224169290843698E-2</v>
      </c>
      <c r="R194" s="321">
        <f t="shared" si="38"/>
        <v>2.5736799648852823E-2</v>
      </c>
      <c r="S194" s="321">
        <f t="shared" si="38"/>
        <v>2.3350186996420923E-2</v>
      </c>
      <c r="T194" s="321">
        <f t="shared" si="38"/>
        <v>2.2961918415471672E-2</v>
      </c>
      <c r="U194" s="321">
        <f t="shared" si="38"/>
        <v>2.291720565235858E-2</v>
      </c>
      <c r="V194" s="321">
        <f t="shared" si="38"/>
        <v>2.0603620798574515E-2</v>
      </c>
      <c r="W194" s="321">
        <f t="shared" si="38"/>
        <v>2.1241344230661447E-2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1</v>
      </c>
      <c r="D197" s="234">
        <f t="shared" si="39"/>
        <v>1</v>
      </c>
      <c r="E197" s="234">
        <f t="shared" si="39"/>
        <v>0.99999999999999989</v>
      </c>
      <c r="F197" s="234">
        <f t="shared" si="39"/>
        <v>0.99999999999999989</v>
      </c>
      <c r="G197" s="234">
        <f t="shared" si="39"/>
        <v>1.0000000000000002</v>
      </c>
      <c r="H197" s="234">
        <f t="shared" si="39"/>
        <v>1.0000000000000002</v>
      </c>
      <c r="I197" s="234">
        <f t="shared" si="39"/>
        <v>1</v>
      </c>
      <c r="J197" s="234">
        <f t="shared" si="39"/>
        <v>0.99999999999999989</v>
      </c>
      <c r="K197" s="234">
        <f t="shared" si="39"/>
        <v>1</v>
      </c>
      <c r="L197" s="234">
        <f t="shared" si="39"/>
        <v>1</v>
      </c>
      <c r="M197" s="234">
        <f t="shared" si="39"/>
        <v>1.0000000000000002</v>
      </c>
      <c r="N197" s="234">
        <f t="shared" si="39"/>
        <v>0.99999999999999989</v>
      </c>
      <c r="O197" s="234">
        <f t="shared" si="39"/>
        <v>1</v>
      </c>
      <c r="P197" s="234">
        <f t="shared" si="39"/>
        <v>0.99999999999999989</v>
      </c>
      <c r="Q197" s="234">
        <f t="shared" si="39"/>
        <v>0.99999999999999978</v>
      </c>
      <c r="R197" s="234">
        <f t="shared" si="39"/>
        <v>0.99999999999999978</v>
      </c>
      <c r="S197" s="234">
        <f t="shared" si="39"/>
        <v>0.99999999999999978</v>
      </c>
      <c r="T197" s="234">
        <f t="shared" si="39"/>
        <v>1.0000000000000002</v>
      </c>
      <c r="U197" s="234">
        <f t="shared" si="39"/>
        <v>0.99999999999999978</v>
      </c>
      <c r="V197" s="234">
        <f t="shared" si="39"/>
        <v>1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1.8711626051690251E-3</v>
      </c>
      <c r="C198" s="268">
        <f t="shared" si="40"/>
        <v>2.4762631307704962E-3</v>
      </c>
      <c r="D198" s="268">
        <f t="shared" si="40"/>
        <v>2.336883259332458E-3</v>
      </c>
      <c r="E198" s="268">
        <f t="shared" si="40"/>
        <v>2.2258183433936218E-3</v>
      </c>
      <c r="F198" s="268">
        <f t="shared" si="40"/>
        <v>1.8505657141940884E-3</v>
      </c>
      <c r="G198" s="268">
        <f t="shared" si="40"/>
        <v>1.9096354375387535E-3</v>
      </c>
      <c r="H198" s="268">
        <f t="shared" si="40"/>
        <v>2.0551457060882634E-3</v>
      </c>
      <c r="I198" s="268">
        <f t="shared" si="40"/>
        <v>2.5457840098335161E-3</v>
      </c>
      <c r="J198" s="268">
        <f t="shared" si="40"/>
        <v>2.5417204471226292E-3</v>
      </c>
      <c r="K198" s="268">
        <f t="shared" si="40"/>
        <v>2.0688172055325464E-3</v>
      </c>
      <c r="L198" s="268">
        <f t="shared" si="40"/>
        <v>2.9092337182192577E-3</v>
      </c>
      <c r="M198" s="268">
        <f t="shared" si="40"/>
        <v>2.9903270680981097E-3</v>
      </c>
      <c r="N198" s="268">
        <f t="shared" si="40"/>
        <v>3.0415455068368191E-3</v>
      </c>
      <c r="O198" s="268">
        <f t="shared" si="40"/>
        <v>2.9521455711992162E-3</v>
      </c>
      <c r="P198" s="268">
        <f t="shared" si="40"/>
        <v>3.2883775470449661E-3</v>
      </c>
      <c r="Q198" s="268">
        <f t="shared" si="40"/>
        <v>3.6601235400535335E-3</v>
      </c>
      <c r="R198" s="268">
        <f t="shared" si="40"/>
        <v>3.3971138406303815E-3</v>
      </c>
      <c r="S198" s="268">
        <f t="shared" si="40"/>
        <v>3.0178993555508931E-3</v>
      </c>
      <c r="T198" s="268">
        <f t="shared" si="40"/>
        <v>3.0926137347575774E-3</v>
      </c>
      <c r="U198" s="268">
        <f t="shared" si="40"/>
        <v>3.1979360032773707E-3</v>
      </c>
      <c r="V198" s="268">
        <f t="shared" si="40"/>
        <v>3.0376405546432002E-3</v>
      </c>
      <c r="W198" s="268">
        <f t="shared" si="40"/>
        <v>3.0838037579532462E-3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4.0241037464310951E-3</v>
      </c>
      <c r="C199" s="269">
        <f t="shared" si="41"/>
        <v>5.325426937325216E-3</v>
      </c>
      <c r="D199" s="269">
        <f t="shared" si="41"/>
        <v>5.0256779677372776E-3</v>
      </c>
      <c r="E199" s="269">
        <f t="shared" si="41"/>
        <v>4.7868228607081615E-3</v>
      </c>
      <c r="F199" s="269">
        <f t="shared" si="41"/>
        <v>3.9798082769149194E-3</v>
      </c>
      <c r="G199" s="269">
        <f t="shared" si="41"/>
        <v>4.1068430382741232E-3</v>
      </c>
      <c r="H199" s="269">
        <f t="shared" si="41"/>
        <v>4.4197759791081911E-3</v>
      </c>
      <c r="I199" s="269">
        <f t="shared" si="41"/>
        <v>5.4749378505509613E-3</v>
      </c>
      <c r="J199" s="269">
        <f t="shared" si="41"/>
        <v>5.4661987928744304E-3</v>
      </c>
      <c r="K199" s="269">
        <f t="shared" si="41"/>
        <v>4.5199617408186437E-3</v>
      </c>
      <c r="L199" s="269">
        <f t="shared" si="41"/>
        <v>6.2617427219344218E-3</v>
      </c>
      <c r="M199" s="269">
        <f t="shared" si="41"/>
        <v>6.4309677440892044E-3</v>
      </c>
      <c r="N199" s="269">
        <f t="shared" si="41"/>
        <v>6.541117610618933E-3</v>
      </c>
      <c r="O199" s="269">
        <f t="shared" si="41"/>
        <v>6.3488549954212126E-3</v>
      </c>
      <c r="P199" s="269">
        <f t="shared" si="41"/>
        <v>7.071952148994671E-3</v>
      </c>
      <c r="Q199" s="269">
        <f t="shared" si="41"/>
        <v>7.8714253957632985E-3</v>
      </c>
      <c r="R199" s="269">
        <f t="shared" si="41"/>
        <v>7.3057993438783945E-3</v>
      </c>
      <c r="S199" s="269">
        <f t="shared" si="41"/>
        <v>6.4902644321108193E-3</v>
      </c>
      <c r="T199" s="269">
        <f t="shared" si="41"/>
        <v>6.6509444352529029E-3</v>
      </c>
      <c r="U199" s="269">
        <f t="shared" si="41"/>
        <v>6.877449461679945E-3</v>
      </c>
      <c r="V199" s="269">
        <f t="shared" si="41"/>
        <v>6.6326405702879414E-3</v>
      </c>
      <c r="W199" s="269">
        <f t="shared" si="41"/>
        <v>6.8216846908778633E-3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2.58844896468504E-2</v>
      </c>
      <c r="C200" s="269">
        <f t="shared" si="42"/>
        <v>3.4255070721401215E-2</v>
      </c>
      <c r="D200" s="269">
        <f t="shared" si="42"/>
        <v>3.2326977016850431E-2</v>
      </c>
      <c r="E200" s="269">
        <f t="shared" si="42"/>
        <v>3.0790574643905704E-2</v>
      </c>
      <c r="F200" s="269">
        <f t="shared" si="42"/>
        <v>2.5599565178113549E-2</v>
      </c>
      <c r="G200" s="269">
        <f t="shared" si="42"/>
        <v>2.6416698674760781E-2</v>
      </c>
      <c r="H200" s="269">
        <f t="shared" si="42"/>
        <v>2.8429596447180711E-2</v>
      </c>
      <c r="I200" s="269">
        <f t="shared" si="42"/>
        <v>3.5216778949951524E-2</v>
      </c>
      <c r="J200" s="269">
        <f t="shared" si="42"/>
        <v>3.5160566172596573E-2</v>
      </c>
      <c r="K200" s="269">
        <f t="shared" si="42"/>
        <v>2.8567873092538516E-2</v>
      </c>
      <c r="L200" s="269">
        <f t="shared" si="42"/>
        <v>4.0111419890459001E-2</v>
      </c>
      <c r="M200" s="269">
        <f t="shared" si="42"/>
        <v>4.1366308743589993E-2</v>
      </c>
      <c r="N200" s="269">
        <f t="shared" si="42"/>
        <v>4.2074832494330631E-2</v>
      </c>
      <c r="O200" s="269">
        <f t="shared" si="42"/>
        <v>4.0838129867820191E-2</v>
      </c>
      <c r="P200" s="269">
        <f t="shared" si="42"/>
        <v>4.5489352093872129E-2</v>
      </c>
      <c r="Q200" s="269">
        <f t="shared" si="42"/>
        <v>5.0631852954410181E-2</v>
      </c>
      <c r="R200" s="269">
        <f t="shared" si="42"/>
        <v>4.6993541765990007E-2</v>
      </c>
      <c r="S200" s="269">
        <f t="shared" si="42"/>
        <v>4.1747726471338502E-2</v>
      </c>
      <c r="T200" s="269">
        <f t="shared" si="42"/>
        <v>4.278127832284722E-2</v>
      </c>
      <c r="U200" s="269">
        <f t="shared" si="42"/>
        <v>4.4238240513921501E-2</v>
      </c>
      <c r="V200" s="269">
        <f t="shared" si="42"/>
        <v>4.1949037574053466E-2</v>
      </c>
      <c r="W200" s="269">
        <f t="shared" si="42"/>
        <v>4.252314869745636E-2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3.6099272168100383E-2</v>
      </c>
      <c r="C201" s="269">
        <f t="shared" si="43"/>
        <v>4.7773131245021694E-2</v>
      </c>
      <c r="D201" s="269">
        <f t="shared" si="43"/>
        <v>4.5084154936978114E-2</v>
      </c>
      <c r="E201" s="269">
        <f t="shared" si="43"/>
        <v>4.2941442904508298E-2</v>
      </c>
      <c r="F201" s="269">
        <f t="shared" si="43"/>
        <v>3.5701908106277588E-2</v>
      </c>
      <c r="G201" s="269">
        <f t="shared" si="43"/>
        <v>3.6841506564488979E-2</v>
      </c>
      <c r="H201" s="269">
        <f t="shared" si="43"/>
        <v>3.9648753125055891E-2</v>
      </c>
      <c r="I201" s="269">
        <f t="shared" si="43"/>
        <v>4.911435788546905E-2</v>
      </c>
      <c r="J201" s="269">
        <f t="shared" si="43"/>
        <v>4.9035961889382362E-2</v>
      </c>
      <c r="K201" s="269">
        <f t="shared" si="43"/>
        <v>4.0454469032983671E-2</v>
      </c>
      <c r="L201" s="269">
        <f t="shared" si="43"/>
        <v>5.6172596187711907E-2</v>
      </c>
      <c r="M201" s="269">
        <f t="shared" si="43"/>
        <v>5.7690673383866721E-2</v>
      </c>
      <c r="N201" s="269">
        <f t="shared" si="43"/>
        <v>5.8678801489326998E-2</v>
      </c>
      <c r="O201" s="269">
        <f t="shared" si="43"/>
        <v>5.6954059556436079E-2</v>
      </c>
      <c r="P201" s="269">
        <f t="shared" si="43"/>
        <v>6.3440791160703849E-2</v>
      </c>
      <c r="Q201" s="269">
        <f t="shared" si="43"/>
        <v>7.0612674428328664E-2</v>
      </c>
      <c r="R201" s="269">
        <f t="shared" si="43"/>
        <v>6.5538578411179424E-2</v>
      </c>
      <c r="S201" s="269">
        <f t="shared" si="43"/>
        <v>5.8222609788701633E-2</v>
      </c>
      <c r="T201" s="269">
        <f t="shared" si="43"/>
        <v>5.9664031663210042E-2</v>
      </c>
      <c r="U201" s="269">
        <f t="shared" si="43"/>
        <v>6.1695954076662861E-2</v>
      </c>
      <c r="V201" s="269">
        <f t="shared" si="43"/>
        <v>5.9368512757154768E-2</v>
      </c>
      <c r="W201" s="269">
        <f t="shared" si="43"/>
        <v>6.0946408956541798E-2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5.2807718262979267E-2</v>
      </c>
      <c r="C202" s="270">
        <f t="shared" si="44"/>
        <v>5.4836957712732566E-2</v>
      </c>
      <c r="D202" s="270">
        <f t="shared" si="44"/>
        <v>5.5116345699241572E-2</v>
      </c>
      <c r="E202" s="270">
        <f t="shared" si="44"/>
        <v>5.4979398286134372E-2</v>
      </c>
      <c r="F202" s="270">
        <f t="shared" si="44"/>
        <v>5.4262675588290572E-2</v>
      </c>
      <c r="G202" s="270">
        <f t="shared" si="44"/>
        <v>5.6142399472201038E-2</v>
      </c>
      <c r="H202" s="270">
        <f t="shared" si="44"/>
        <v>5.6861366172479139E-2</v>
      </c>
      <c r="I202" s="270">
        <f t="shared" si="44"/>
        <v>5.7196504843888808E-2</v>
      </c>
      <c r="J202" s="270">
        <f t="shared" si="44"/>
        <v>5.4862945712569472E-2</v>
      </c>
      <c r="K202" s="270">
        <f t="shared" si="44"/>
        <v>5.3438998873172397E-2</v>
      </c>
      <c r="L202" s="270">
        <f t="shared" si="44"/>
        <v>5.4450577898287521E-2</v>
      </c>
      <c r="M202" s="270">
        <f t="shared" si="44"/>
        <v>5.4960255392310899E-2</v>
      </c>
      <c r="N202" s="270">
        <f t="shared" si="44"/>
        <v>5.6247937216598341E-2</v>
      </c>
      <c r="O202" s="270">
        <f t="shared" si="44"/>
        <v>5.6627825563212664E-2</v>
      </c>
      <c r="P202" s="270">
        <f t="shared" si="44"/>
        <v>5.8425197377178745E-2</v>
      </c>
      <c r="Q202" s="270">
        <f t="shared" si="44"/>
        <v>5.7016080638778839E-2</v>
      </c>
      <c r="R202" s="270">
        <f t="shared" si="44"/>
        <v>5.8413100419674874E-2</v>
      </c>
      <c r="S202" s="270">
        <f t="shared" si="44"/>
        <v>5.9069114893487151E-2</v>
      </c>
      <c r="T202" s="270">
        <f t="shared" si="44"/>
        <v>5.8564976788708541E-2</v>
      </c>
      <c r="U202" s="270">
        <f t="shared" si="44"/>
        <v>5.9120686866567691E-2</v>
      </c>
      <c r="V202" s="270">
        <f t="shared" si="44"/>
        <v>5.9926350686531092E-2</v>
      </c>
      <c r="W202" s="270">
        <f t="shared" si="44"/>
        <v>6.0411381050242074E-2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0.51585681178278886</v>
      </c>
      <c r="C203" s="271">
        <f t="shared" si="45"/>
        <v>0.48618743295675765</v>
      </c>
      <c r="D203" s="271">
        <f t="shared" si="45"/>
        <v>0.49172338045275105</v>
      </c>
      <c r="E203" s="271">
        <f t="shared" si="45"/>
        <v>0.49303707442237305</v>
      </c>
      <c r="F203" s="271">
        <f t="shared" si="45"/>
        <v>0.50972639617038917</v>
      </c>
      <c r="G203" s="271">
        <f t="shared" si="45"/>
        <v>0.50391545623351874</v>
      </c>
      <c r="H203" s="271">
        <f t="shared" si="45"/>
        <v>0.49585640106526052</v>
      </c>
      <c r="I203" s="271">
        <f t="shared" si="45"/>
        <v>0.47568271875516754</v>
      </c>
      <c r="J203" s="271">
        <f t="shared" si="45"/>
        <v>0.48111367306539721</v>
      </c>
      <c r="K203" s="271">
        <f t="shared" si="45"/>
        <v>0.50239322015249377</v>
      </c>
      <c r="L203" s="271">
        <f t="shared" si="45"/>
        <v>0.47820711318369424</v>
      </c>
      <c r="M203" s="271">
        <f t="shared" si="45"/>
        <v>0.47492158531299128</v>
      </c>
      <c r="N203" s="271">
        <f t="shared" si="45"/>
        <v>0.46890921459055213</v>
      </c>
      <c r="O203" s="271">
        <f t="shared" si="45"/>
        <v>0.47269643156251917</v>
      </c>
      <c r="P203" s="271">
        <f t="shared" si="45"/>
        <v>0.45171998574463168</v>
      </c>
      <c r="Q203" s="271">
        <f t="shared" si="45"/>
        <v>0.43844626363008044</v>
      </c>
      <c r="R203" s="271">
        <f t="shared" si="45"/>
        <v>0.44669444946526654</v>
      </c>
      <c r="S203" s="271">
        <f t="shared" si="45"/>
        <v>0.46090363957076608</v>
      </c>
      <c r="T203" s="271">
        <f t="shared" si="45"/>
        <v>0.46153567574919102</v>
      </c>
      <c r="U203" s="271">
        <f t="shared" si="45"/>
        <v>0.45709825890638561</v>
      </c>
      <c r="V203" s="271">
        <f t="shared" si="45"/>
        <v>0.46429196399938161</v>
      </c>
      <c r="W203" s="271">
        <f t="shared" si="45"/>
        <v>0.46104584493555684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0.51560727612802426</v>
      </c>
      <c r="C204" s="320">
        <f t="shared" si="46"/>
        <v>0.48585720193354293</v>
      </c>
      <c r="D204" s="320">
        <f t="shared" si="46"/>
        <v>0.49141173693624696</v>
      </c>
      <c r="E204" s="320">
        <f t="shared" si="46"/>
        <v>0.49274024236931069</v>
      </c>
      <c r="F204" s="320">
        <f t="shared" si="46"/>
        <v>0.50947960728849262</v>
      </c>
      <c r="G204" s="320">
        <f t="shared" si="46"/>
        <v>0.50366078989508756</v>
      </c>
      <c r="H204" s="320">
        <f t="shared" si="46"/>
        <v>0.49558232967884619</v>
      </c>
      <c r="I204" s="320">
        <f t="shared" si="46"/>
        <v>0.47534321652375905</v>
      </c>
      <c r="J204" s="320">
        <f t="shared" si="46"/>
        <v>0.48077471274508665</v>
      </c>
      <c r="K204" s="320">
        <f t="shared" si="46"/>
        <v>0.50211333317085549</v>
      </c>
      <c r="L204" s="320">
        <f t="shared" si="46"/>
        <v>0.47781882099031547</v>
      </c>
      <c r="M204" s="320">
        <f t="shared" si="46"/>
        <v>0.47452279943471598</v>
      </c>
      <c r="N204" s="320">
        <f t="shared" si="46"/>
        <v>0.46850359829218863</v>
      </c>
      <c r="O204" s="320">
        <f t="shared" si="46"/>
        <v>0.47230273751581553</v>
      </c>
      <c r="P204" s="320">
        <f t="shared" si="46"/>
        <v>0.451281452267077</v>
      </c>
      <c r="Q204" s="320">
        <f t="shared" si="46"/>
        <v>0.43802550747562585</v>
      </c>
      <c r="R204" s="320">
        <f t="shared" si="46"/>
        <v>0.44627471728596907</v>
      </c>
      <c r="S204" s="320">
        <f t="shared" si="46"/>
        <v>0.46051893401782978</v>
      </c>
      <c r="T204" s="320">
        <f t="shared" si="46"/>
        <v>0.4611603439668972</v>
      </c>
      <c r="U204" s="320">
        <f t="shared" si="46"/>
        <v>0.45672700156832707</v>
      </c>
      <c r="V204" s="320">
        <f t="shared" si="46"/>
        <v>0.46396083421741563</v>
      </c>
      <c r="W204" s="320">
        <f t="shared" si="46"/>
        <v>0.46070567022356007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2.4953565476458305E-4</v>
      </c>
      <c r="C205" s="320">
        <f t="shared" si="47"/>
        <v>3.3023102321478643E-4</v>
      </c>
      <c r="D205" s="320">
        <f t="shared" si="47"/>
        <v>3.1164351650413749E-4</v>
      </c>
      <c r="E205" s="320">
        <f t="shared" si="47"/>
        <v>2.9683205306231259E-4</v>
      </c>
      <c r="F205" s="320">
        <f t="shared" si="47"/>
        <v>2.4678888189655574E-4</v>
      </c>
      <c r="G205" s="320">
        <f t="shared" si="47"/>
        <v>2.5466633843125515E-4</v>
      </c>
      <c r="H205" s="320">
        <f t="shared" si="47"/>
        <v>2.7407138641434711E-4</v>
      </c>
      <c r="I205" s="320">
        <f t="shared" si="47"/>
        <v>3.3950223140849289E-4</v>
      </c>
      <c r="J205" s="320">
        <f t="shared" si="47"/>
        <v>3.3896032031058125E-4</v>
      </c>
      <c r="K205" s="320">
        <f t="shared" si="47"/>
        <v>2.7988698163826224E-4</v>
      </c>
      <c r="L205" s="320">
        <f t="shared" si="47"/>
        <v>3.8829219337872345E-4</v>
      </c>
      <c r="M205" s="320">
        <f t="shared" si="47"/>
        <v>3.9878587827524119E-4</v>
      </c>
      <c r="N205" s="320">
        <f t="shared" si="47"/>
        <v>4.0561629836346704E-4</v>
      </c>
      <c r="O205" s="320">
        <f t="shared" si="47"/>
        <v>3.9369404670366225E-4</v>
      </c>
      <c r="P205" s="320">
        <f t="shared" si="47"/>
        <v>4.3853347755466531E-4</v>
      </c>
      <c r="Q205" s="320">
        <f t="shared" si="47"/>
        <v>4.2075615445453737E-4</v>
      </c>
      <c r="R205" s="320">
        <f t="shared" si="47"/>
        <v>4.1973217929752705E-4</v>
      </c>
      <c r="S205" s="320">
        <f t="shared" si="47"/>
        <v>3.847055529362802E-4</v>
      </c>
      <c r="T205" s="320">
        <f t="shared" si="47"/>
        <v>3.7533178229380961E-4</v>
      </c>
      <c r="U205" s="320">
        <f t="shared" si="47"/>
        <v>3.7125733805858536E-4</v>
      </c>
      <c r="V205" s="320">
        <f t="shared" si="47"/>
        <v>3.3112978196600919E-4</v>
      </c>
      <c r="W205" s="320">
        <f t="shared" si="47"/>
        <v>3.4017471199680266E-4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0.16565794091814856</v>
      </c>
      <c r="C206" s="271">
        <f t="shared" si="48"/>
        <v>0.15131919862214066</v>
      </c>
      <c r="D206" s="271">
        <f t="shared" si="48"/>
        <v>0.15440329009556758</v>
      </c>
      <c r="E206" s="271">
        <f t="shared" si="48"/>
        <v>0.16078733212129173</v>
      </c>
      <c r="F206" s="271">
        <f t="shared" si="48"/>
        <v>0.16998991971792429</v>
      </c>
      <c r="G206" s="271">
        <f t="shared" si="48"/>
        <v>0.16746772521320147</v>
      </c>
      <c r="H206" s="271">
        <f t="shared" si="48"/>
        <v>0.16478877591577995</v>
      </c>
      <c r="I206" s="271">
        <f t="shared" si="48"/>
        <v>0.15229836147918885</v>
      </c>
      <c r="J206" s="271">
        <f t="shared" si="48"/>
        <v>0.15209564057613525</v>
      </c>
      <c r="K206" s="271">
        <f t="shared" si="48"/>
        <v>0.16490454012485284</v>
      </c>
      <c r="L206" s="271">
        <f t="shared" si="48"/>
        <v>0.13117125220392234</v>
      </c>
      <c r="M206" s="271">
        <f t="shared" si="48"/>
        <v>0.12759056805886226</v>
      </c>
      <c r="N206" s="271">
        <f t="shared" si="48"/>
        <v>0.12868954359624252</v>
      </c>
      <c r="O206" s="271">
        <f t="shared" si="48"/>
        <v>0.13126983570632253</v>
      </c>
      <c r="P206" s="271">
        <f t="shared" si="48"/>
        <v>0.12385974273907439</v>
      </c>
      <c r="Q206" s="271">
        <f t="shared" si="48"/>
        <v>0.12180395656246747</v>
      </c>
      <c r="R206" s="271">
        <f t="shared" si="48"/>
        <v>0.12641578264335634</v>
      </c>
      <c r="S206" s="271">
        <f t="shared" si="48"/>
        <v>0.13701452005121129</v>
      </c>
      <c r="T206" s="271">
        <f t="shared" si="48"/>
        <v>0.13475522655378602</v>
      </c>
      <c r="U206" s="271">
        <f t="shared" si="48"/>
        <v>0.13369609827698861</v>
      </c>
      <c r="V206" s="271">
        <f t="shared" si="48"/>
        <v>0.13750073321250458</v>
      </c>
      <c r="W206" s="271">
        <f t="shared" si="48"/>
        <v>0.1362200473975945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0.16509491493334974</v>
      </c>
      <c r="C207" s="320">
        <f t="shared" si="49"/>
        <v>0.14967309749694011</v>
      </c>
      <c r="D207" s="320">
        <f t="shared" si="49"/>
        <v>0.15310418503243192</v>
      </c>
      <c r="E207" s="320">
        <f t="shared" si="49"/>
        <v>0.15979950469988821</v>
      </c>
      <c r="F207" s="320">
        <f t="shared" si="49"/>
        <v>0.16947771031873904</v>
      </c>
      <c r="G207" s="320">
        <f t="shared" si="49"/>
        <v>0.16688839769841607</v>
      </c>
      <c r="H207" s="320">
        <f t="shared" si="49"/>
        <v>0.16405570863540653</v>
      </c>
      <c r="I207" s="320">
        <f t="shared" si="49"/>
        <v>0.15059613721257203</v>
      </c>
      <c r="J207" s="320">
        <f t="shared" si="49"/>
        <v>0.15039502410804698</v>
      </c>
      <c r="K207" s="320">
        <f t="shared" si="49"/>
        <v>0.16410187217745709</v>
      </c>
      <c r="L207" s="320">
        <f t="shared" si="49"/>
        <v>0.12666647304774203</v>
      </c>
      <c r="M207" s="320">
        <f t="shared" si="49"/>
        <v>0.1222051801727255</v>
      </c>
      <c r="N207" s="320">
        <f t="shared" si="49"/>
        <v>0.12315919148974758</v>
      </c>
      <c r="O207" s="320">
        <f t="shared" si="49"/>
        <v>0.12650932833247597</v>
      </c>
      <c r="P207" s="320">
        <f t="shared" si="49"/>
        <v>0.11591716078995525</v>
      </c>
      <c r="Q207" s="320">
        <f t="shared" si="49"/>
        <v>0.11461852093833196</v>
      </c>
      <c r="R207" s="320">
        <f t="shared" si="49"/>
        <v>0.1201380097612078</v>
      </c>
      <c r="S207" s="320">
        <f t="shared" si="49"/>
        <v>0.13336702351997867</v>
      </c>
      <c r="T207" s="320">
        <f t="shared" si="49"/>
        <v>0.13120761918785923</v>
      </c>
      <c r="U207" s="320">
        <f t="shared" si="49"/>
        <v>0.13010498304198068</v>
      </c>
      <c r="V207" s="320">
        <f t="shared" si="49"/>
        <v>0.13503808702053982</v>
      </c>
      <c r="W207" s="320">
        <f t="shared" si="49"/>
        <v>0.13327210491005884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5.630259847988412E-4</v>
      </c>
      <c r="C208" s="320">
        <f t="shared" si="50"/>
        <v>1.6461011252005928E-3</v>
      </c>
      <c r="D208" s="320">
        <f t="shared" si="50"/>
        <v>1.2991050631356931E-3</v>
      </c>
      <c r="E208" s="320">
        <f t="shared" si="50"/>
        <v>9.878274214034932E-4</v>
      </c>
      <c r="F208" s="320">
        <f t="shared" si="50"/>
        <v>5.1220939918524217E-4</v>
      </c>
      <c r="G208" s="320">
        <f t="shared" si="50"/>
        <v>5.7932751478537918E-4</v>
      </c>
      <c r="H208" s="320">
        <f t="shared" si="50"/>
        <v>7.3306728037342435E-4</v>
      </c>
      <c r="I208" s="320">
        <f t="shared" si="50"/>
        <v>1.7022242666168039E-3</v>
      </c>
      <c r="J208" s="320">
        <f t="shared" si="50"/>
        <v>1.7006164680882674E-3</v>
      </c>
      <c r="K208" s="320">
        <f t="shared" si="50"/>
        <v>8.0266794739575632E-4</v>
      </c>
      <c r="L208" s="320">
        <f t="shared" si="50"/>
        <v>4.5047791561803148E-3</v>
      </c>
      <c r="M208" s="320">
        <f t="shared" si="50"/>
        <v>5.3853878861367535E-3</v>
      </c>
      <c r="N208" s="320">
        <f t="shared" si="50"/>
        <v>5.5303521064949505E-3</v>
      </c>
      <c r="O208" s="320">
        <f t="shared" si="50"/>
        <v>4.7605073738465889E-3</v>
      </c>
      <c r="P208" s="320">
        <f t="shared" si="50"/>
        <v>7.9425819491191329E-3</v>
      </c>
      <c r="Q208" s="320">
        <f t="shared" si="50"/>
        <v>7.1854356241355111E-3</v>
      </c>
      <c r="R208" s="320">
        <f t="shared" si="50"/>
        <v>6.2777728821485149E-3</v>
      </c>
      <c r="S208" s="320">
        <f t="shared" si="50"/>
        <v>3.6474965312326101E-3</v>
      </c>
      <c r="T208" s="320">
        <f t="shared" si="50"/>
        <v>3.5476073659267715E-3</v>
      </c>
      <c r="U208" s="320">
        <f t="shared" si="50"/>
        <v>3.5911152350079083E-3</v>
      </c>
      <c r="V208" s="320">
        <f t="shared" si="50"/>
        <v>2.4626461919647581E-3</v>
      </c>
      <c r="W208" s="320">
        <f t="shared" si="50"/>
        <v>2.9479424875356393E-3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0.15118763595257045</v>
      </c>
      <c r="C209" s="271">
        <f t="shared" si="51"/>
        <v>0.15614253355767149</v>
      </c>
      <c r="D209" s="271">
        <f t="shared" si="51"/>
        <v>0.15577127327996293</v>
      </c>
      <c r="E209" s="271">
        <f t="shared" si="51"/>
        <v>0.15500615831584766</v>
      </c>
      <c r="F209" s="271">
        <f t="shared" si="51"/>
        <v>0.15279136713530442</v>
      </c>
      <c r="G209" s="271">
        <f t="shared" si="51"/>
        <v>0.15563050799161501</v>
      </c>
      <c r="H209" s="271">
        <f t="shared" si="51"/>
        <v>0.15674628152826114</v>
      </c>
      <c r="I209" s="271">
        <f t="shared" si="51"/>
        <v>0.15905479841724091</v>
      </c>
      <c r="J209" s="271">
        <f t="shared" si="51"/>
        <v>0.15640875932628062</v>
      </c>
      <c r="K209" s="271">
        <f t="shared" si="51"/>
        <v>0.15225758350918872</v>
      </c>
      <c r="L209" s="271">
        <f t="shared" si="51"/>
        <v>0.15861300299504999</v>
      </c>
      <c r="M209" s="271">
        <f t="shared" si="51"/>
        <v>0.15955994034033258</v>
      </c>
      <c r="N209" s="271">
        <f t="shared" si="51"/>
        <v>0.16005177663510189</v>
      </c>
      <c r="O209" s="271">
        <f t="shared" si="51"/>
        <v>0.15877444848024244</v>
      </c>
      <c r="P209" s="271">
        <f t="shared" si="51"/>
        <v>0.16479075724042769</v>
      </c>
      <c r="Q209" s="271">
        <f t="shared" si="51"/>
        <v>0.15878354560341193</v>
      </c>
      <c r="R209" s="271">
        <f t="shared" si="51"/>
        <v>0.16061915720943376</v>
      </c>
      <c r="S209" s="271">
        <f t="shared" si="51"/>
        <v>0.15835802278828698</v>
      </c>
      <c r="T209" s="271">
        <f t="shared" si="51"/>
        <v>0.15591790675520853</v>
      </c>
      <c r="U209" s="271">
        <f t="shared" si="51"/>
        <v>0.15441444068232202</v>
      </c>
      <c r="V209" s="271">
        <f t="shared" si="51"/>
        <v>0.15182268705251464</v>
      </c>
      <c r="W209" s="271">
        <f t="shared" si="51"/>
        <v>0.15250476663934878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8.3205637588516249E-2</v>
      </c>
      <c r="C210" s="320">
        <f t="shared" si="52"/>
        <v>7.300835312059277E-2</v>
      </c>
      <c r="D210" s="320">
        <f t="shared" si="52"/>
        <v>7.8269431615001328E-2</v>
      </c>
      <c r="E210" s="320">
        <f t="shared" si="52"/>
        <v>7.9790532752542428E-2</v>
      </c>
      <c r="F210" s="320">
        <f t="shared" si="52"/>
        <v>8.6544330102498138E-2</v>
      </c>
      <c r="G210" s="320">
        <f t="shared" si="52"/>
        <v>9.0565533058607567E-2</v>
      </c>
      <c r="H210" s="320">
        <f t="shared" si="52"/>
        <v>8.9252369020394073E-2</v>
      </c>
      <c r="I210" s="320">
        <f t="shared" si="52"/>
        <v>7.9803899864452119E-2</v>
      </c>
      <c r="J210" s="320">
        <f t="shared" si="52"/>
        <v>6.9303734953702983E-2</v>
      </c>
      <c r="K210" s="320">
        <f t="shared" si="52"/>
        <v>7.692416008389423E-2</v>
      </c>
      <c r="L210" s="320">
        <f t="shared" si="52"/>
        <v>5.2043722186933629E-2</v>
      </c>
      <c r="M210" s="320">
        <f t="shared" si="52"/>
        <v>4.8630039343776785E-2</v>
      </c>
      <c r="N210" s="320">
        <f t="shared" si="52"/>
        <v>5.3926007150367154E-2</v>
      </c>
      <c r="O210" s="320">
        <f t="shared" si="52"/>
        <v>5.9197921065561106E-2</v>
      </c>
      <c r="P210" s="320">
        <f t="shared" si="52"/>
        <v>4.3807210487914632E-2</v>
      </c>
      <c r="Q210" s="320">
        <f t="shared" si="52"/>
        <v>4.6093018910344383E-2</v>
      </c>
      <c r="R210" s="320">
        <f t="shared" si="52"/>
        <v>4.9428010667597132E-2</v>
      </c>
      <c r="S210" s="320">
        <f t="shared" si="52"/>
        <v>6.5323342503727469E-2</v>
      </c>
      <c r="T210" s="320">
        <f t="shared" si="52"/>
        <v>6.4585022730282313E-2</v>
      </c>
      <c r="U210" s="320">
        <f t="shared" si="52"/>
        <v>6.7316180189621766E-2</v>
      </c>
      <c r="V210" s="320">
        <f t="shared" si="52"/>
        <v>7.8259859486257369E-2</v>
      </c>
      <c r="W210" s="320">
        <f t="shared" si="52"/>
        <v>7.3836490201471275E-2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4.5101599382926086E-2</v>
      </c>
      <c r="C211" s="320">
        <f t="shared" si="53"/>
        <v>4.2499277829188623E-2</v>
      </c>
      <c r="D211" s="320">
        <f t="shared" si="53"/>
        <v>4.2985148421108267E-2</v>
      </c>
      <c r="E211" s="320">
        <f t="shared" si="53"/>
        <v>4.3101356478275427E-2</v>
      </c>
      <c r="F211" s="320">
        <f t="shared" si="53"/>
        <v>4.4565595183708472E-2</v>
      </c>
      <c r="G211" s="320">
        <f t="shared" si="53"/>
        <v>4.4056607077624023E-2</v>
      </c>
      <c r="H211" s="320">
        <f t="shared" si="53"/>
        <v>4.3349961742748314E-2</v>
      </c>
      <c r="I211" s="320">
        <f t="shared" si="53"/>
        <v>4.1579590346438183E-2</v>
      </c>
      <c r="J211" s="320">
        <f t="shared" si="53"/>
        <v>4.2054698394687222E-2</v>
      </c>
      <c r="K211" s="320">
        <f t="shared" si="53"/>
        <v>4.3921246743373395E-2</v>
      </c>
      <c r="L211" s="320">
        <f t="shared" si="53"/>
        <v>4.1796138339553528E-2</v>
      </c>
      <c r="M211" s="320">
        <f t="shared" si="53"/>
        <v>4.1507826186795563E-2</v>
      </c>
      <c r="N211" s="320">
        <f t="shared" si="53"/>
        <v>4.0981309958060097E-2</v>
      </c>
      <c r="O211" s="320">
        <f t="shared" si="53"/>
        <v>4.1313631209518566E-2</v>
      </c>
      <c r="P211" s="320">
        <f t="shared" si="53"/>
        <v>3.9474841049452224E-2</v>
      </c>
      <c r="Q211" s="320">
        <f t="shared" si="53"/>
        <v>3.8315306769959742E-2</v>
      </c>
      <c r="R211" s="320">
        <f t="shared" si="53"/>
        <v>3.9036888045704626E-2</v>
      </c>
      <c r="S211" s="320">
        <f t="shared" si="53"/>
        <v>4.0282869214528248E-2</v>
      </c>
      <c r="T211" s="320">
        <f t="shared" si="53"/>
        <v>4.0338975122847225E-2</v>
      </c>
      <c r="U211" s="320">
        <f t="shared" si="53"/>
        <v>3.9951178359602948E-2</v>
      </c>
      <c r="V211" s="320">
        <f t="shared" si="53"/>
        <v>4.0583941777125598E-2</v>
      </c>
      <c r="W211" s="320">
        <f t="shared" si="53"/>
        <v>4.0299203548683431E-2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2.2880398981128116E-2</v>
      </c>
      <c r="C212" s="320">
        <f t="shared" si="54"/>
        <v>4.06349026078901E-2</v>
      </c>
      <c r="D212" s="320">
        <f t="shared" si="54"/>
        <v>3.4516693243853341E-2</v>
      </c>
      <c r="E212" s="320">
        <f t="shared" si="54"/>
        <v>3.211426908502979E-2</v>
      </c>
      <c r="F212" s="320">
        <f t="shared" si="54"/>
        <v>2.1681441849097809E-2</v>
      </c>
      <c r="G212" s="320">
        <f t="shared" si="54"/>
        <v>2.100836785538341E-2</v>
      </c>
      <c r="H212" s="320">
        <f t="shared" si="54"/>
        <v>2.4143950765118761E-2</v>
      </c>
      <c r="I212" s="320">
        <f t="shared" si="54"/>
        <v>3.7671308206350625E-2</v>
      </c>
      <c r="J212" s="320">
        <f t="shared" si="54"/>
        <v>4.5050325977890431E-2</v>
      </c>
      <c r="K212" s="320">
        <f t="shared" si="54"/>
        <v>3.141217668192111E-2</v>
      </c>
      <c r="L212" s="320">
        <f t="shared" si="54"/>
        <v>6.4773142468562819E-2</v>
      </c>
      <c r="M212" s="320">
        <f t="shared" si="54"/>
        <v>6.9422074809760217E-2</v>
      </c>
      <c r="N212" s="320">
        <f t="shared" si="54"/>
        <v>6.5144459526674636E-2</v>
      </c>
      <c r="O212" s="320">
        <f t="shared" si="54"/>
        <v>5.8262896205162749E-2</v>
      </c>
      <c r="P212" s="320">
        <f t="shared" si="54"/>
        <v>8.1508705703060819E-2</v>
      </c>
      <c r="Q212" s="320">
        <f t="shared" si="54"/>
        <v>7.4375219923107805E-2</v>
      </c>
      <c r="R212" s="320">
        <f t="shared" si="54"/>
        <v>7.2154258496131995E-2</v>
      </c>
      <c r="S212" s="320">
        <f t="shared" si="54"/>
        <v>5.2751811070031275E-2</v>
      </c>
      <c r="T212" s="320">
        <f t="shared" si="54"/>
        <v>5.0993908902078992E-2</v>
      </c>
      <c r="U212" s="320">
        <f t="shared" si="54"/>
        <v>4.7147082133097304E-2</v>
      </c>
      <c r="V212" s="320">
        <f t="shared" si="54"/>
        <v>3.2978885789131669E-2</v>
      </c>
      <c r="W212" s="320">
        <f t="shared" si="54"/>
        <v>3.8369072889194104E-2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4.6610864916961758E-2</v>
      </c>
      <c r="C213" s="321">
        <f t="shared" si="55"/>
        <v>6.168398511617882E-2</v>
      </c>
      <c r="D213" s="321">
        <f t="shared" si="55"/>
        <v>5.8212017291578613E-2</v>
      </c>
      <c r="E213" s="321">
        <f t="shared" si="55"/>
        <v>5.5445378101837459E-2</v>
      </c>
      <c r="F213" s="321">
        <f t="shared" si="55"/>
        <v>4.6097794112591226E-2</v>
      </c>
      <c r="G213" s="321">
        <f t="shared" si="55"/>
        <v>4.7569227374401092E-2</v>
      </c>
      <c r="H213" s="321">
        <f t="shared" si="55"/>
        <v>5.1193904060786333E-2</v>
      </c>
      <c r="I213" s="321">
        <f t="shared" si="55"/>
        <v>6.3415757808708728E-2</v>
      </c>
      <c r="J213" s="321">
        <f t="shared" si="55"/>
        <v>6.3314534017641325E-2</v>
      </c>
      <c r="K213" s="321">
        <f t="shared" si="55"/>
        <v>5.1394536268418861E-2</v>
      </c>
      <c r="L213" s="321">
        <f t="shared" si="55"/>
        <v>7.2103061200721366E-2</v>
      </c>
      <c r="M213" s="321">
        <f t="shared" si="55"/>
        <v>7.4489373955859278E-2</v>
      </c>
      <c r="N213" s="321">
        <f t="shared" si="55"/>
        <v>7.5765230860391636E-2</v>
      </c>
      <c r="O213" s="321">
        <f t="shared" si="55"/>
        <v>7.3538268696826503E-2</v>
      </c>
      <c r="P213" s="321">
        <f t="shared" si="55"/>
        <v>8.1913843948071857E-2</v>
      </c>
      <c r="Q213" s="321">
        <f t="shared" si="55"/>
        <v>9.1174077246705454E-2</v>
      </c>
      <c r="R213" s="321">
        <f t="shared" si="55"/>
        <v>8.4622476900590132E-2</v>
      </c>
      <c r="S213" s="321">
        <f t="shared" si="55"/>
        <v>7.5176202648546409E-2</v>
      </c>
      <c r="T213" s="321">
        <f t="shared" si="55"/>
        <v>7.7037345997038501E-2</v>
      </c>
      <c r="U213" s="321">
        <f t="shared" si="55"/>
        <v>7.9660935212194167E-2</v>
      </c>
      <c r="V213" s="321">
        <f t="shared" si="55"/>
        <v>7.5470433592928765E-2</v>
      </c>
      <c r="W213" s="321">
        <f t="shared" si="55"/>
        <v>7.6442913874428503E-2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0.42799126545262517</v>
      </c>
      <c r="C217" s="324">
        <f>IF(C$5=0,0,(C$5-C$16)/(CHI_fec!C$5-CHI_fec!C$16))</f>
        <v>0.43383503298048037</v>
      </c>
      <c r="D217" s="324">
        <f>IF(D$5=0,0,(D$5-D$16)/(CHI_fec!D$5-CHI_fec!D$16))</f>
        <v>0.43507376934178249</v>
      </c>
      <c r="E217" s="324">
        <f>IF(E$5=0,0,(E$5-E$16)/(CHI_fec!E$5-CHI_fec!E$16))</f>
        <v>0.42872904040591436</v>
      </c>
      <c r="F217" s="324">
        <f>IF(F$5=0,0,(F$5-F$16)/(CHI_fec!F$5-CHI_fec!F$16))</f>
        <v>0.43531987508572817</v>
      </c>
      <c r="G217" s="324">
        <f>IF(G$5=0,0,(G$5-G$16)/(CHI_fec!G$5-CHI_fec!G$16))</f>
        <v>0.43739851817350617</v>
      </c>
      <c r="H217" s="324">
        <f>IF(H$5=0,0,(H$5-H$16)/(CHI_fec!H$5-CHI_fec!H$16))</f>
        <v>0.43721831878475903</v>
      </c>
      <c r="I217" s="324">
        <f>IF(I$5=0,0,(I$5-I$16)/(CHI_fec!I$5-CHI_fec!I$16))</f>
        <v>0.44446234046376137</v>
      </c>
      <c r="J217" s="324">
        <f>IF(J$5=0,0,(J$5-J$16)/(CHI_fec!J$5-CHI_fec!J$16))</f>
        <v>0.4422586187782156</v>
      </c>
      <c r="K217" s="324">
        <f>IF(K$5=0,0,(K$5-K$16)/(CHI_fec!K$5-CHI_fec!K$16))</f>
        <v>0.44277425376719104</v>
      </c>
      <c r="L217" s="324">
        <f>IF(L$5=0,0,(L$5-L$16)/(CHI_fec!L$5-CHI_fec!L$16))</f>
        <v>0.46246411435312129</v>
      </c>
      <c r="M217" s="324">
        <f>IF(M$5=0,0,(M$5-M$16)/(CHI_fec!M$5-CHI_fec!M$16))</f>
        <v>0.46480685350083006</v>
      </c>
      <c r="N217" s="324">
        <f>IF(N$5=0,0,(N$5-N$16)/(CHI_fec!N$5-CHI_fec!N$16))</f>
        <v>0.46590408173914222</v>
      </c>
      <c r="O217" s="324">
        <f>IF(O$5=0,0,(O$5-O$16)/(CHI_fec!O$5-CHI_fec!O$16))</f>
        <v>0.46684814154033927</v>
      </c>
      <c r="P217" s="324">
        <f>IF(P$5=0,0,(P$5-P$16)/(CHI_fec!P$5-CHI_fec!P$16))</f>
        <v>0.46744941798470585</v>
      </c>
      <c r="Q217" s="324">
        <f>IF(Q$5=0,0,(Q$5-Q$16)/(CHI_fec!Q$5-CHI_fec!Q$16))</f>
        <v>0.46861315854462687</v>
      </c>
      <c r="R217" s="324">
        <f>IF(R$5=0,0,(R$5-R$16)/(CHI_fec!R$5-CHI_fec!R$16))</f>
        <v>0.46831171854338843</v>
      </c>
      <c r="S217" s="324">
        <f>IF(S$5=0,0,(S$5-S$16)/(CHI_fec!S$5-CHI_fec!S$16))</f>
        <v>0.47754126544984749</v>
      </c>
      <c r="T217" s="324">
        <f>IF(T$5=0,0,(T$5-T$16)/(CHI_fec!T$5-CHI_fec!T$16))</f>
        <v>0.48566027222640701</v>
      </c>
      <c r="U217" s="324">
        <f>IF(U$5=0,0,(U$5-U$16)/(CHI_fec!U$5-CHI_fec!U$16))</f>
        <v>0.49404915094408369</v>
      </c>
      <c r="V217" s="324">
        <f>IF(V$5=0,0,(V$5-V$16)/(CHI_fec!V$5-CHI_fec!V$16))</f>
        <v>0.4953507266480634</v>
      </c>
      <c r="W217" s="324">
        <f>IF(W$5=0,0,(W$5-W$16)/(CHI_fec!W$5-CHI_fec!W$16))</f>
        <v>0.49562710607216903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0.37645791975277687</v>
      </c>
      <c r="C218" s="307">
        <f>IF(C$6=0,0,C$6/CHI_fec!C$6)</f>
        <v>0.37645791975277676</v>
      </c>
      <c r="D218" s="307">
        <f>IF(D$6=0,0,D$6/CHI_fec!D$6)</f>
        <v>0.37852993063607177</v>
      </c>
      <c r="E218" s="307">
        <f>IF(E$6=0,0,E$6/CHI_fec!E$6)</f>
        <v>0.37852993063607177</v>
      </c>
      <c r="F218" s="307">
        <f>IF(F$6=0,0,F$6/CHI_fec!F$6)</f>
        <v>0.38647541233008909</v>
      </c>
      <c r="G218" s="307">
        <f>IF(G$6=0,0,G$6/CHI_fec!G$6)</f>
        <v>0.38647541233008903</v>
      </c>
      <c r="H218" s="307">
        <f>IF(H$6=0,0,H$6/CHI_fec!H$6)</f>
        <v>0.38647541233008897</v>
      </c>
      <c r="I218" s="307">
        <f>IF(I$6=0,0,I$6/CHI_fec!I$6)</f>
        <v>0.38647541233008886</v>
      </c>
      <c r="J218" s="307">
        <f>IF(J$6=0,0,J$6/CHI_fec!J$6)</f>
        <v>0.38647541233008909</v>
      </c>
      <c r="K218" s="307">
        <f>IF(K$6=0,0,K$6/CHI_fec!K$6)</f>
        <v>0.39202726670616633</v>
      </c>
      <c r="L218" s="307">
        <f>IF(L$6=0,0,L$6/CHI_fec!L$6)</f>
        <v>0.39202726670616628</v>
      </c>
      <c r="M218" s="307">
        <f>IF(M$6=0,0,M$6/CHI_fec!M$6)</f>
        <v>0.39202726670616628</v>
      </c>
      <c r="N218" s="307">
        <f>IF(N$6=0,0,N$6/CHI_fec!N$6)</f>
        <v>0.39202726670616633</v>
      </c>
      <c r="O218" s="307">
        <f>IF(O$6=0,0,O$6/CHI_fec!O$6)</f>
        <v>0.39202726670616617</v>
      </c>
      <c r="P218" s="307">
        <f>IF(P$6=0,0,P$6/CHI_fec!P$6)</f>
        <v>0.39202726670616639</v>
      </c>
      <c r="Q218" s="307">
        <f>IF(Q$6=0,0,Q$6/CHI_fec!Q$6)</f>
        <v>0.39202726670616639</v>
      </c>
      <c r="R218" s="307">
        <f>IF(R$6=0,0,R$6/CHI_fec!R$6)</f>
        <v>0.39202726670616639</v>
      </c>
      <c r="S218" s="307">
        <f>IF(S$6=0,0,S$6/CHI_fec!S$6)</f>
        <v>0.40541334777161064</v>
      </c>
      <c r="T218" s="307">
        <f>IF(T$6=0,0,T$6/CHI_fec!T$6)</f>
        <v>0.41168426112334122</v>
      </c>
      <c r="U218" s="307">
        <f>IF(U$6=0,0,U$6/CHI_fec!U$6)</f>
        <v>0.41762407847165456</v>
      </c>
      <c r="V218" s="307">
        <f>IF(V$6=0,0,V$6/CHI_fec!V$6)</f>
        <v>0.41762407847165461</v>
      </c>
      <c r="W218" s="307">
        <f>IF(W$6=0,0,W$6/CHI_fec!W$6)</f>
        <v>0.41762407847165445</v>
      </c>
      <c r="DA218" s="76"/>
    </row>
    <row r="219" spans="1:105" ht="12" customHeight="1" x14ac:dyDescent="0.25">
      <c r="A219" s="202" t="s">
        <v>93</v>
      </c>
      <c r="B219" s="308">
        <f>IF(B$7=0,0,B$7/CHI_fec!B$7)</f>
        <v>9.863910663158082E-2</v>
      </c>
      <c r="C219" s="308">
        <f>IF(C$7=0,0,C$7/CHI_fec!C$7)</f>
        <v>9.863910663158082E-2</v>
      </c>
      <c r="D219" s="308">
        <f>IF(D$7=0,0,D$7/CHI_fec!D$7)</f>
        <v>9.9182012735384822E-2</v>
      </c>
      <c r="E219" s="308">
        <f>IF(E$7=0,0,E$7/CHI_fec!E$7)</f>
        <v>9.9182012735384781E-2</v>
      </c>
      <c r="F219" s="308">
        <f>IF(F$7=0,0,F$7/CHI_fec!F$7)</f>
        <v>0.10126387945921449</v>
      </c>
      <c r="G219" s="308">
        <f>IF(G$7=0,0,G$7/CHI_fec!G$7)</f>
        <v>0.10126387945921447</v>
      </c>
      <c r="H219" s="308">
        <f>IF(H$7=0,0,H$7/CHI_fec!H$7)</f>
        <v>0.10126387945921446</v>
      </c>
      <c r="I219" s="308">
        <f>IF(I$7=0,0,I$7/CHI_fec!I$7)</f>
        <v>0.10126387945921446</v>
      </c>
      <c r="J219" s="308">
        <f>IF(J$7=0,0,J$7/CHI_fec!J$7)</f>
        <v>0.10126387945921447</v>
      </c>
      <c r="K219" s="308">
        <f>IF(K$7=0,0,K$7/CHI_fec!K$7)</f>
        <v>0.10271857048062936</v>
      </c>
      <c r="L219" s="308">
        <f>IF(L$7=0,0,L$7/CHI_fec!L$7)</f>
        <v>0.10271857048062939</v>
      </c>
      <c r="M219" s="308">
        <f>IF(M$7=0,0,M$7/CHI_fec!M$7)</f>
        <v>0.10271857048062935</v>
      </c>
      <c r="N219" s="308">
        <f>IF(N$7=0,0,N$7/CHI_fec!N$7)</f>
        <v>0.10271857048062939</v>
      </c>
      <c r="O219" s="308">
        <f>IF(O$7=0,0,O$7/CHI_fec!O$7)</f>
        <v>0.10271857048062936</v>
      </c>
      <c r="P219" s="308">
        <f>IF(P$7=0,0,P$7/CHI_fec!P$7)</f>
        <v>0.10271857048062941</v>
      </c>
      <c r="Q219" s="308">
        <f>IF(Q$7=0,0,Q$7/CHI_fec!Q$7)</f>
        <v>0.10271857048062935</v>
      </c>
      <c r="R219" s="308">
        <f>IF(R$7=0,0,R$7/CHI_fec!R$7)</f>
        <v>0.10271857048062935</v>
      </c>
      <c r="S219" s="308">
        <f>IF(S$7=0,0,S$7/CHI_fec!S$7)</f>
        <v>0.10622597730702973</v>
      </c>
      <c r="T219" s="308">
        <f>IF(T$7=0,0,T$7/CHI_fec!T$7)</f>
        <v>0.10786907540199069</v>
      </c>
      <c r="U219" s="308">
        <f>IF(U$7=0,0,U$7/CHI_fec!U$7)</f>
        <v>0.10942542007174062</v>
      </c>
      <c r="V219" s="308">
        <f>IF(V$7=0,0,V$7/CHI_fec!V$7)</f>
        <v>0.10942542007174062</v>
      </c>
      <c r="W219" s="308">
        <f>IF(W$7=0,0,W$7/CHI_fec!W$7)</f>
        <v>0.10942542007174062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0.53463556400816592</v>
      </c>
      <c r="C220" s="308">
        <f>IF(C$8=0,0,C$8/CHI_fec!C$8)</f>
        <v>0.53463556400816592</v>
      </c>
      <c r="D220" s="308">
        <f>IF(D$8=0,0,D$8/CHI_fec!D$8)</f>
        <v>0.53757817897014903</v>
      </c>
      <c r="E220" s="308">
        <f>IF(E$8=0,0,E$8/CHI_fec!E$8)</f>
        <v>0.53757817897014892</v>
      </c>
      <c r="F220" s="308">
        <f>IF(F$8=0,0,F$8/CHI_fec!F$8)</f>
        <v>0.54886214156970625</v>
      </c>
      <c r="G220" s="308">
        <f>IF(G$8=0,0,G$8/CHI_fec!G$8)</f>
        <v>0.54886214156970636</v>
      </c>
      <c r="H220" s="308">
        <f>IF(H$8=0,0,H$8/CHI_fec!H$8)</f>
        <v>0.54886214156970614</v>
      </c>
      <c r="I220" s="308">
        <f>IF(I$8=0,0,I$8/CHI_fec!I$8)</f>
        <v>0.54886214156970625</v>
      </c>
      <c r="J220" s="308">
        <f>IF(J$8=0,0,J$8/CHI_fec!J$8)</f>
        <v>0.54886214156970614</v>
      </c>
      <c r="K220" s="308">
        <f>IF(K$8=0,0,K$8/CHI_fec!K$8)</f>
        <v>0.55674673806748864</v>
      </c>
      <c r="L220" s="308">
        <f>IF(L$8=0,0,L$8/CHI_fec!L$8)</f>
        <v>0.55674673806748909</v>
      </c>
      <c r="M220" s="308">
        <f>IF(M$8=0,0,M$8/CHI_fec!M$8)</f>
        <v>0.55674673806748898</v>
      </c>
      <c r="N220" s="308">
        <f>IF(N$8=0,0,N$8/CHI_fec!N$8)</f>
        <v>0.55674673806748876</v>
      </c>
      <c r="O220" s="308">
        <f>IF(O$8=0,0,O$8/CHI_fec!O$8)</f>
        <v>0.55674673806748887</v>
      </c>
      <c r="P220" s="308">
        <f>IF(P$8=0,0,P$8/CHI_fec!P$8)</f>
        <v>0.55674673806748898</v>
      </c>
      <c r="Q220" s="308">
        <f>IF(Q$8=0,0,Q$8/CHI_fec!Q$8)</f>
        <v>0.55674673806748887</v>
      </c>
      <c r="R220" s="308">
        <f>IF(R$8=0,0,R$8/CHI_fec!R$8)</f>
        <v>0.55674673806748876</v>
      </c>
      <c r="S220" s="308">
        <f>IF(S$8=0,0,S$8/CHI_fec!S$8)</f>
        <v>0.57575729575474044</v>
      </c>
      <c r="T220" s="308">
        <f>IF(T$8=0,0,T$8/CHI_fec!T$8)</f>
        <v>0.5846630807594777</v>
      </c>
      <c r="U220" s="308">
        <f>IF(U$8=0,0,U$8/CHI_fec!U$8)</f>
        <v>0.59309865199199785</v>
      </c>
      <c r="V220" s="308">
        <f>IF(V$8=0,0,V$8/CHI_fec!V$8)</f>
        <v>0.59309865199199807</v>
      </c>
      <c r="W220" s="308">
        <f>IF(W$8=0,0,W$8/CHI_fec!W$8)</f>
        <v>0.59309865199199785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0.37951226391761256</v>
      </c>
      <c r="C221" s="308">
        <f>IF(C$9=0,0,C$9/CHI_fec!C$9)</f>
        <v>0.37951226391761234</v>
      </c>
      <c r="D221" s="308">
        <f>IF(D$9=0,0,D$9/CHI_fec!D$9)</f>
        <v>0.38160108580160323</v>
      </c>
      <c r="E221" s="308">
        <f>IF(E$9=0,0,E$9/CHI_fec!E$9)</f>
        <v>0.38160108580160323</v>
      </c>
      <c r="F221" s="308">
        <f>IF(F$9=0,0,F$9/CHI_fec!F$9)</f>
        <v>0.38961103216584131</v>
      </c>
      <c r="G221" s="308">
        <f>IF(G$9=0,0,G$9/CHI_fec!G$9)</f>
        <v>0.38961103216584136</v>
      </c>
      <c r="H221" s="308">
        <f>IF(H$9=0,0,H$9/CHI_fec!H$9)</f>
        <v>0.38961103216584142</v>
      </c>
      <c r="I221" s="308">
        <f>IF(I$9=0,0,I$9/CHI_fec!I$9)</f>
        <v>0.38961103216584131</v>
      </c>
      <c r="J221" s="308">
        <f>IF(J$9=0,0,J$9/CHI_fec!J$9)</f>
        <v>0.38961103216584148</v>
      </c>
      <c r="K221" s="308">
        <f>IF(K$9=0,0,K$9/CHI_fec!K$9)</f>
        <v>0.39520793081679723</v>
      </c>
      <c r="L221" s="308">
        <f>IF(L$9=0,0,L$9/CHI_fec!L$9)</f>
        <v>0.39520793081679717</v>
      </c>
      <c r="M221" s="308">
        <f>IF(M$9=0,0,M$9/CHI_fec!M$9)</f>
        <v>0.39520793081679728</v>
      </c>
      <c r="N221" s="308">
        <f>IF(N$9=0,0,N$9/CHI_fec!N$9)</f>
        <v>0.39520793081679728</v>
      </c>
      <c r="O221" s="308">
        <f>IF(O$9=0,0,O$9/CHI_fec!O$9)</f>
        <v>0.39520793081679734</v>
      </c>
      <c r="P221" s="308">
        <f>IF(P$9=0,0,P$9/CHI_fec!P$9)</f>
        <v>0.39520793081679728</v>
      </c>
      <c r="Q221" s="308">
        <f>IF(Q$9=0,0,Q$9/CHI_fec!Q$9)</f>
        <v>0.39520793081679739</v>
      </c>
      <c r="R221" s="308">
        <f>IF(R$9=0,0,R$9/CHI_fec!R$9)</f>
        <v>0.39520793081679723</v>
      </c>
      <c r="S221" s="308">
        <f>IF(S$9=0,0,S$9/CHI_fec!S$9)</f>
        <v>0.40870261817380049</v>
      </c>
      <c r="T221" s="308">
        <f>IF(T$9=0,0,T$9/CHI_fec!T$9)</f>
        <v>0.41502440979531652</v>
      </c>
      <c r="U221" s="308">
        <f>IF(U$9=0,0,U$9/CHI_fec!U$9)</f>
        <v>0.42101241910747517</v>
      </c>
      <c r="V221" s="308">
        <f>IF(V$9=0,0,V$9/CHI_fec!V$9)</f>
        <v>0.42101241910747506</v>
      </c>
      <c r="W221" s="308">
        <f>IF(W$9=0,0,W$9/CHI_fec!W$9)</f>
        <v>0.42101241910747506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0.55408918935160933</v>
      </c>
      <c r="C222" s="309">
        <f>IF(C$10=0,0,C$10/CHI_fec!C$10)</f>
        <v>0.56896411577234618</v>
      </c>
      <c r="D222" s="309">
        <f>IF(D$10=0,0,D$10/CHI_fec!D$10)</f>
        <v>0.5667620613700225</v>
      </c>
      <c r="E222" s="309">
        <f>IF(E$10=0,0,E$10/CHI_fec!E$10)</f>
        <v>0.56502367338480375</v>
      </c>
      <c r="F222" s="309">
        <f>IF(F$10=0,0,F$10/CHI_fec!F$10)</f>
        <v>0.56826883946044704</v>
      </c>
      <c r="G222" s="309">
        <f>IF(G$10=0,0,G$10/CHI_fec!G$10)</f>
        <v>0.56731738961211475</v>
      </c>
      <c r="H222" s="309">
        <f>IF(H$10=0,0,H$10/CHI_fec!H$10)</f>
        <v>0.57023863534068542</v>
      </c>
      <c r="I222" s="309">
        <f>IF(I$10=0,0,I$10/CHI_fec!I$10)</f>
        <v>0.5801530385478092</v>
      </c>
      <c r="J222" s="309">
        <f>IF(J$10=0,0,J$10/CHI_fec!J$10)</f>
        <v>0.58888515788083406</v>
      </c>
      <c r="K222" s="309">
        <f>IF(K$10=0,0,K$10/CHI_fec!K$10)</f>
        <v>0.58666030220264598</v>
      </c>
      <c r="L222" s="309">
        <f>IF(L$10=0,0,L$10/CHI_fec!L$10)</f>
        <v>0.61962938780051524</v>
      </c>
      <c r="M222" s="309">
        <f>IF(M$10=0,0,M$10/CHI_fec!M$10)</f>
        <v>0.62575303760065515</v>
      </c>
      <c r="N222" s="309">
        <f>IF(N$10=0,0,N$10/CHI_fec!N$10)</f>
        <v>0.62125677253695843</v>
      </c>
      <c r="O222" s="309">
        <f>IF(O$10=0,0,O$10/CHI_fec!O$10)</f>
        <v>0.61650879311469731</v>
      </c>
      <c r="P222" s="309">
        <f>IF(P$10=0,0,P$10/CHI_fec!P$10)</f>
        <v>0.63816320954950922</v>
      </c>
      <c r="Q222" s="309">
        <f>IF(Q$10=0,0,Q$10/CHI_fec!Q$10)</f>
        <v>0.63494828520806434</v>
      </c>
      <c r="R222" s="309">
        <f>IF(R$10=0,0,R$10/CHI_fec!R$10)</f>
        <v>0.63364567334591537</v>
      </c>
      <c r="S222" s="309">
        <f>IF(S$10=0,0,S$10/CHI_fec!S$10)</f>
        <v>0.6373476252161453</v>
      </c>
      <c r="T222" s="309">
        <f>IF(T$10=0,0,T$10/CHI_fec!T$10)</f>
        <v>0.6492816715336166</v>
      </c>
      <c r="U222" s="309">
        <f>IF(U$10=0,0,U$10/CHI_fec!U$10)</f>
        <v>0.65801777674432238</v>
      </c>
      <c r="V222" s="309">
        <f>IF(V$10=0,0,V$10/CHI_fec!V$10)</f>
        <v>0.64863389145698447</v>
      </c>
      <c r="W222" s="309">
        <f>IF(W$10=0,0,W$10/CHI_fec!W$10)</f>
        <v>0.65606050755500434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0.49577441067054601</v>
      </c>
      <c r="C224" s="310">
        <f>IF(C$25=0,0,C$25/CHI_fec!C$25)</f>
        <v>0.50681635426366567</v>
      </c>
      <c r="D224" s="310">
        <f>IF(D$25=0,0,D$25/CHI_fec!D$25)</f>
        <v>0.5080722226327069</v>
      </c>
      <c r="E224" s="310">
        <f>IF(E$25=0,0,E$25/CHI_fec!E$25)</f>
        <v>0.49703403497655341</v>
      </c>
      <c r="F224" s="310">
        <f>IF(F$25=0,0,F$25/CHI_fec!F$25)</f>
        <v>0.50162140001721889</v>
      </c>
      <c r="G224" s="310">
        <f>IF(G$25=0,0,G$25/CHI_fec!G$25)</f>
        <v>0.50498884244227271</v>
      </c>
      <c r="H224" s="310">
        <f>IF(H$25=0,0,H$25/CHI_fec!H$25)</f>
        <v>0.50543511757157245</v>
      </c>
      <c r="I224" s="310">
        <f>IF(I$25=0,0,I$25/CHI_fec!I$25)</f>
        <v>0.51992634436474339</v>
      </c>
      <c r="J224" s="310">
        <f>IF(J$25=0,0,J$25/CHI_fec!J$25)</f>
        <v>0.51662154925873971</v>
      </c>
      <c r="K224" s="310">
        <f>IF(K$25=0,0,K$25/CHI_fec!K$25)</f>
        <v>0.51248859759816556</v>
      </c>
      <c r="L224" s="310">
        <f>IF(L$25=0,0,L$25/CHI_fec!L$25)</f>
        <v>0.54205115796461301</v>
      </c>
      <c r="M224" s="310">
        <f>IF(M$25=0,0,M$25/CHI_fec!M$25)</f>
        <v>0.54535013414619971</v>
      </c>
      <c r="N224" s="310">
        <f>IF(N$25=0,0,N$25/CHI_fec!N$25)</f>
        <v>0.54811106495889472</v>
      </c>
      <c r="O224" s="310">
        <f>IF(O$25=0,0,O$25/CHI_fec!O$25)</f>
        <v>0.54955233820510008</v>
      </c>
      <c r="P224" s="310">
        <f>IF(P$25=0,0,P$25/CHI_fec!P$25)</f>
        <v>0.55157107758752388</v>
      </c>
      <c r="Q224" s="310">
        <f>IF(Q$25=0,0,Q$25/CHI_fec!Q$25)</f>
        <v>0.55384243372163733</v>
      </c>
      <c r="R224" s="310">
        <f>IF(R$25=0,0,R$25/CHI_fec!R$25)</f>
        <v>0.5545308168863311</v>
      </c>
      <c r="S224" s="310">
        <f>IF(S$25=0,0,S$25/CHI_fec!S$25)</f>
        <v>0.56203468964319103</v>
      </c>
      <c r="T224" s="310">
        <f>IF(T$25=0,0,T$25/CHI_fec!T$25)</f>
        <v>0.57161948277437769</v>
      </c>
      <c r="U224" s="310">
        <f>IF(U$25=0,0,U$25/CHI_fec!U$25)</f>
        <v>0.58027437168563067</v>
      </c>
      <c r="V224" s="310">
        <f>IF(V$25=0,0,V$25/CHI_fec!V$25)</f>
        <v>0.57812968289059197</v>
      </c>
      <c r="W224" s="310">
        <f>IF(W$25=0,0,W$25/CHI_fec!W$25)</f>
        <v>0.57819902109268839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0.30331866309145861</v>
      </c>
      <c r="C225" s="310">
        <f>IF(C$36=0,0,C$36/CHI_fec!C$36)</f>
        <v>0.30876884765897722</v>
      </c>
      <c r="D225" s="310">
        <f>IF(D$36=0,0,D$36/CHI_fec!D$36)</f>
        <v>0.30982127309905427</v>
      </c>
      <c r="E225" s="310">
        <f>IF(E$36=0,0,E$36/CHI_fec!E$36)</f>
        <v>0.30692699150227731</v>
      </c>
      <c r="F225" s="310">
        <f>IF(F$36=0,0,F$36/CHI_fec!F$36)</f>
        <v>0.31202486403135743</v>
      </c>
      <c r="G225" s="310">
        <f>IF(G$36=0,0,G$36/CHI_fec!G$36)</f>
        <v>0.31393132118157158</v>
      </c>
      <c r="H225" s="310">
        <f>IF(H$36=0,0,H$36/CHI_fec!H$36)</f>
        <v>0.3143507657772871</v>
      </c>
      <c r="I225" s="310">
        <f>IF(I$36=0,0,I$36/CHI_fec!I$36)</f>
        <v>0.32031675078088345</v>
      </c>
      <c r="J225" s="310">
        <f>IF(J$36=0,0,J$36/CHI_fec!J$36)</f>
        <v>0.31576549653681751</v>
      </c>
      <c r="K225" s="310">
        <f>IF(K$36=0,0,K$36/CHI_fec!K$36)</f>
        <v>0.31562991375546573</v>
      </c>
      <c r="L225" s="310">
        <f>IF(L$36=0,0,L$36/CHI_fec!L$36)</f>
        <v>0.33055263847283806</v>
      </c>
      <c r="M225" s="310">
        <f>IF(M$36=0,0,M$36/CHI_fec!M$36)</f>
        <v>0.33259916131505368</v>
      </c>
      <c r="N225" s="310">
        <f>IF(N$36=0,0,N$36/CHI_fec!N$36)</f>
        <v>0.33719703372070331</v>
      </c>
      <c r="O225" s="310">
        <f>IF(O$36=0,0,O$36/CHI_fec!O$36)</f>
        <v>0.33725211135734529</v>
      </c>
      <c r="P225" s="310">
        <f>IF(P$36=0,0,P$36/CHI_fec!P$36)</f>
        <v>0.33925615509454232</v>
      </c>
      <c r="Q225" s="310">
        <f>IF(Q$36=0,0,Q$36/CHI_fec!Q$36)</f>
        <v>0.34017372167820714</v>
      </c>
      <c r="R225" s="310">
        <f>IF(R$36=0,0,R$36/CHI_fec!R$36)</f>
        <v>0.33717104537821491</v>
      </c>
      <c r="S225" s="310">
        <f>IF(S$36=0,0,S$36/CHI_fec!S$36)</f>
        <v>0.34528359792786317</v>
      </c>
      <c r="T225" s="310">
        <f>IF(T$36=0,0,T$36/CHI_fec!T$36)</f>
        <v>0.3507758246147355</v>
      </c>
      <c r="U225" s="310">
        <f>IF(U$36=0,0,U$36/CHI_fec!U$36)</f>
        <v>0.36006365621664516</v>
      </c>
      <c r="V225" s="310">
        <f>IF(V$36=0,0,V$36/CHI_fec!V$36)</f>
        <v>0.36215398858219061</v>
      </c>
      <c r="W225" s="310">
        <f>IF(W$36=0,0,W$36/CHI_fec!W$36)</f>
        <v>0.36207076530522436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0.46300039752312799</v>
      </c>
      <c r="C226" s="310">
        <f>IF(C$44=0,0,C$44/CHI_fec!C$44)</f>
        <v>0.48784190076566941</v>
      </c>
      <c r="D226" s="310">
        <f>IF(D$44=0,0,D$44/CHI_fec!D$44)</f>
        <v>0.48274895171223337</v>
      </c>
      <c r="E226" s="310">
        <f>IF(E$44=0,0,E$44/CHI_fec!E$44)</f>
        <v>0.47623310284146342</v>
      </c>
      <c r="F226" s="310">
        <f>IF(F$44=0,0,F$44/CHI_fec!F$44)</f>
        <v>0.47176573831379015</v>
      </c>
      <c r="G226" s="310">
        <f>IF(G$44=0,0,G$44/CHI_fec!G$44)</f>
        <v>0.47261158848651097</v>
      </c>
      <c r="H226" s="310">
        <f>IF(H$44=0,0,H$44/CHI_fec!H$44)</f>
        <v>0.47655316001199116</v>
      </c>
      <c r="I226" s="310">
        <f>IF(I$44=0,0,I$44/CHI_fec!I$44)</f>
        <v>0.49731243549166915</v>
      </c>
      <c r="J226" s="310">
        <f>IF(J$44=0,0,J$44/CHI_fec!J$44)</f>
        <v>0.50505098835398732</v>
      </c>
      <c r="K226" s="310">
        <f>IF(K$44=0,0,K$44/CHI_fec!K$44)</f>
        <v>0.49098964769772485</v>
      </c>
      <c r="L226" s="310">
        <f>IF(L$44=0,0,L$44/CHI_fec!L$44)</f>
        <v>0.54365479303349984</v>
      </c>
      <c r="M226" s="310">
        <f>IF(M$44=0,0,M$44/CHI_fec!M$44)</f>
        <v>0.55110722913327159</v>
      </c>
      <c r="N226" s="310">
        <f>IF(N$44=0,0,N$44/CHI_fec!N$44)</f>
        <v>0.54624369997441524</v>
      </c>
      <c r="O226" s="310">
        <f>IF(O$44=0,0,O$44/CHI_fec!O$44)</f>
        <v>0.53780156212819497</v>
      </c>
      <c r="P226" s="310">
        <f>IF(P$44=0,0,P$44/CHI_fec!P$44)</f>
        <v>0.56877614794899667</v>
      </c>
      <c r="Q226" s="310">
        <f>IF(Q$44=0,0,Q$44/CHI_fec!Q$44)</f>
        <v>0.56325568682346672</v>
      </c>
      <c r="R226" s="310">
        <f>IF(R$44=0,0,R$44/CHI_fec!R$44)</f>
        <v>0.55892942454514238</v>
      </c>
      <c r="S226" s="310">
        <f>IF(S$44=0,0,S$44/CHI_fec!S$44)</f>
        <v>0.54721685314521784</v>
      </c>
      <c r="T226" s="310">
        <f>IF(T$44=0,0,T$44/CHI_fec!T$44)</f>
        <v>0.55431827207842022</v>
      </c>
      <c r="U226" s="310">
        <f>IF(U$44=0,0,U$44/CHI_fec!U$44)</f>
        <v>0.55776073896649081</v>
      </c>
      <c r="V226" s="310">
        <f>IF(V$44=0,0,V$44/CHI_fec!V$44)</f>
        <v>0.53803873991517825</v>
      </c>
      <c r="W226" s="310">
        <f>IF(W$44=0,0,W$44/CHI_fec!W$44)</f>
        <v>0.54471645938231361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0.53695731406011016</v>
      </c>
      <c r="C227" s="311">
        <f>IF(C$58=0,0,C$58/CHI_fec!C$58)</f>
        <v>0.53695731406011027</v>
      </c>
      <c r="D227" s="311">
        <f>IF(D$58=0,0,D$58/CHI_fec!D$58)</f>
        <v>0.53991270785107659</v>
      </c>
      <c r="E227" s="311">
        <f>IF(E$58=0,0,E$58/CHI_fec!E$58)</f>
        <v>0.53991270785107659</v>
      </c>
      <c r="F227" s="311">
        <f>IF(F$58=0,0,F$58/CHI_fec!F$58)</f>
        <v>0.55124567306571481</v>
      </c>
      <c r="G227" s="311">
        <f>IF(G$58=0,0,G$58/CHI_fec!G$58)</f>
        <v>0.55124567306571481</v>
      </c>
      <c r="H227" s="311">
        <f>IF(H$58=0,0,H$58/CHI_fec!H$58)</f>
        <v>0.5512456730657147</v>
      </c>
      <c r="I227" s="311">
        <f>IF(I$58=0,0,I$58/CHI_fec!I$58)</f>
        <v>0.5512456730657147</v>
      </c>
      <c r="J227" s="311">
        <f>IF(J$58=0,0,J$58/CHI_fec!J$58)</f>
        <v>0.55124567306571481</v>
      </c>
      <c r="K227" s="311">
        <f>IF(K$58=0,0,K$58/CHI_fec!K$58)</f>
        <v>0.55916450982651122</v>
      </c>
      <c r="L227" s="311">
        <f>IF(L$58=0,0,L$58/CHI_fec!L$58)</f>
        <v>0.55916450982651145</v>
      </c>
      <c r="M227" s="311">
        <f>IF(M$58=0,0,M$58/CHI_fec!M$58)</f>
        <v>0.55916450982651156</v>
      </c>
      <c r="N227" s="311">
        <f>IF(N$58=0,0,N$58/CHI_fec!N$58)</f>
        <v>0.55916450982651134</v>
      </c>
      <c r="O227" s="311">
        <f>IF(O$58=0,0,O$58/CHI_fec!O$58)</f>
        <v>0.55916450982651145</v>
      </c>
      <c r="P227" s="311">
        <f>IF(P$58=0,0,P$58/CHI_fec!P$58)</f>
        <v>0.55916450982651134</v>
      </c>
      <c r="Q227" s="311">
        <f>IF(Q$58=0,0,Q$58/CHI_fec!Q$58)</f>
        <v>0.55916450982651134</v>
      </c>
      <c r="R227" s="311">
        <f>IF(R$58=0,0,R$58/CHI_fec!R$58)</f>
        <v>0.55916450982651134</v>
      </c>
      <c r="S227" s="311">
        <f>IF(S$58=0,0,S$58/CHI_fec!S$58)</f>
        <v>0.57825762424262517</v>
      </c>
      <c r="T227" s="311">
        <f>IF(T$58=0,0,T$58/CHI_fec!T$58)</f>
        <v>0.58720208420314413</v>
      </c>
      <c r="U227" s="311">
        <f>IF(U$58=0,0,U$58/CHI_fec!U$58)</f>
        <v>0.59567428840448622</v>
      </c>
      <c r="V227" s="311">
        <f>IF(V$58=0,0,V$58/CHI_fec!V$58)</f>
        <v>0.595674288404486</v>
      </c>
      <c r="W227" s="311">
        <f>IF(W$58=0,0,W$58/CHI_fec!W$58)</f>
        <v>0.59567428840448622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0.47059757673364372</v>
      </c>
      <c r="C229" s="324">
        <f>IF(C$61=0,0,C$61/CHI_fec!C$61)</f>
        <v>0.47626399056943935</v>
      </c>
      <c r="D229" s="324">
        <f>IF(D$61=0,0,D$61/CHI_fec!D$61)</f>
        <v>0.47562027184610484</v>
      </c>
      <c r="E229" s="324">
        <f>IF(E$61=0,0,E$61/CHI_fec!E$61)</f>
        <v>0.46829604809298192</v>
      </c>
      <c r="F229" s="324">
        <f>IF(F$61=0,0,F$61/CHI_fec!F$61)</f>
        <v>0.46571972752580765</v>
      </c>
      <c r="G229" s="324">
        <f>IF(G$61=0,0,G$61/CHI_fec!G$61)</f>
        <v>0.46795567615998324</v>
      </c>
      <c r="H229" s="324">
        <f>IF(H$61=0,0,H$61/CHI_fec!H$61)</f>
        <v>0.4676359187409026</v>
      </c>
      <c r="I229" s="324">
        <f>IF(I$61=0,0,I$61/CHI_fec!I$61)</f>
        <v>0.4754821736151742</v>
      </c>
      <c r="J229" s="324">
        <f>IF(J$61=0,0,J$61/CHI_fec!J$61)</f>
        <v>0.48168799643454396</v>
      </c>
      <c r="K229" s="324">
        <f>IF(K$61=0,0,K$61/CHI_fec!K$61)</f>
        <v>0.49226505894835793</v>
      </c>
      <c r="L229" s="324">
        <f>IF(L$61=0,0,L$61/CHI_fec!L$61)</f>
        <v>0.51475607102420773</v>
      </c>
      <c r="M229" s="324">
        <f>IF(M$61=0,0,M$61/CHI_fec!M$61)</f>
        <v>0.51712220668090914</v>
      </c>
      <c r="N229" s="324">
        <f>IF(N$61=0,0,N$61/CHI_fec!N$61)</f>
        <v>0.5182989491978568</v>
      </c>
      <c r="O229" s="324">
        <f>IF(O$61=0,0,O$61/CHI_fec!O$61)</f>
        <v>0.51913681262722</v>
      </c>
      <c r="P229" s="324">
        <f>IF(P$61=0,0,P$61/CHI_fec!P$61)</f>
        <v>0.53640769003223743</v>
      </c>
      <c r="Q229" s="324">
        <f>IF(Q$61=0,0,Q$61/CHI_fec!Q$61)</f>
        <v>0.53925461897842708</v>
      </c>
      <c r="R229" s="324">
        <f>IF(R$61=0,0,R$61/CHI_fec!R$61)</f>
        <v>0.5385425395281952</v>
      </c>
      <c r="S229" s="324">
        <f>IF(S$61=0,0,S$61/CHI_fec!S$61)</f>
        <v>0.54243916530901648</v>
      </c>
      <c r="T229" s="324">
        <f>IF(T$61=0,0,T$61/CHI_fec!T$61)</f>
        <v>0.55439145375872656</v>
      </c>
      <c r="U229" s="324">
        <f>IF(U$61=0,0,U$61/CHI_fec!U$61)</f>
        <v>0.56506159322780802</v>
      </c>
      <c r="V229" s="324">
        <f>IF(V$61=0,0,V$61/CHI_fec!V$61)</f>
        <v>0.56660510921780916</v>
      </c>
      <c r="W229" s="324">
        <f>IF(W$61=0,0,W$61/CHI_fec!W$61)</f>
        <v>0.57772194377257469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0.40087122420272769</v>
      </c>
      <c r="C230" s="307">
        <f>IF(C$62=0,0,C$62/CHI_fec!C$62)</f>
        <v>0.40087122420272775</v>
      </c>
      <c r="D230" s="307">
        <f>IF(D$62=0,0,D$62/CHI_fec!D$62)</f>
        <v>0.40087122420272797</v>
      </c>
      <c r="E230" s="307">
        <f>IF(E$62=0,0,E$62/CHI_fec!E$62)</f>
        <v>0.40087122420272769</v>
      </c>
      <c r="F230" s="307">
        <f>IF(F$62=0,0,F$62/CHI_fec!F$62)</f>
        <v>0.40087122420272775</v>
      </c>
      <c r="G230" s="307">
        <f>IF(G$62=0,0,G$62/CHI_fec!G$62)</f>
        <v>0.40087122420272764</v>
      </c>
      <c r="H230" s="307">
        <f>IF(H$62=0,0,H$62/CHI_fec!H$62)</f>
        <v>0.40087122420272775</v>
      </c>
      <c r="I230" s="307">
        <f>IF(I$62=0,0,I$62/CHI_fec!I$62)</f>
        <v>0.4008712242027278</v>
      </c>
      <c r="J230" s="307">
        <f>IF(J$62=0,0,J$62/CHI_fec!J$62)</f>
        <v>0.40793066137678624</v>
      </c>
      <c r="K230" s="307">
        <f>IF(K$62=0,0,K$62/CHI_fec!K$62)</f>
        <v>0.42213759523910765</v>
      </c>
      <c r="L230" s="307">
        <f>IF(L$62=0,0,L$62/CHI_fec!L$62)</f>
        <v>0.42288984397891621</v>
      </c>
      <c r="M230" s="307">
        <f>IF(M$62=0,0,M$62/CHI_fec!M$62)</f>
        <v>0.4228898439789161</v>
      </c>
      <c r="N230" s="307">
        <f>IF(N$62=0,0,N$62/CHI_fec!N$62)</f>
        <v>0.42288984397891616</v>
      </c>
      <c r="O230" s="307">
        <f>IF(O$62=0,0,O$62/CHI_fec!O$62)</f>
        <v>0.42288984397891605</v>
      </c>
      <c r="P230" s="307">
        <f>IF(P$62=0,0,P$62/CHI_fec!P$62)</f>
        <v>0.4356008595810244</v>
      </c>
      <c r="Q230" s="307">
        <f>IF(Q$62=0,0,Q$62/CHI_fec!Q$62)</f>
        <v>0.43847219644432905</v>
      </c>
      <c r="R230" s="307">
        <f>IF(R$62=0,0,R$62/CHI_fec!R$62)</f>
        <v>0.43847219644432917</v>
      </c>
      <c r="S230" s="307">
        <f>IF(S$62=0,0,S$62/CHI_fec!S$62)</f>
        <v>0.447058525101242</v>
      </c>
      <c r="T230" s="307">
        <f>IF(T$62=0,0,T$62/CHI_fec!T$62)</f>
        <v>0.45557029123130993</v>
      </c>
      <c r="U230" s="307">
        <f>IF(U$62=0,0,U$62/CHI_fec!U$62)</f>
        <v>0.46320711471970011</v>
      </c>
      <c r="V230" s="307">
        <f>IF(V$62=0,0,V$62/CHI_fec!V$62)</f>
        <v>0.46320711471970022</v>
      </c>
      <c r="W230" s="307">
        <f>IF(W$62=0,0,W$62/CHI_fec!W$62)</f>
        <v>0.47188640324773018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0.10663197449858068</v>
      </c>
      <c r="C231" s="308">
        <f>IF(C$63=0,0,C$63/CHI_fec!C$63)</f>
        <v>0.10663197449858074</v>
      </c>
      <c r="D231" s="308">
        <f>IF(D$63=0,0,D$63/CHI_fec!D$63)</f>
        <v>0.10663197449858072</v>
      </c>
      <c r="E231" s="308">
        <f>IF(E$63=0,0,E$63/CHI_fec!E$63)</f>
        <v>0.10663197449858081</v>
      </c>
      <c r="F231" s="308">
        <f>IF(F$63=0,0,F$63/CHI_fec!F$63)</f>
        <v>0.10663197449858074</v>
      </c>
      <c r="G231" s="308">
        <f>IF(G$63=0,0,G$63/CHI_fec!G$63)</f>
        <v>0.10663197449858076</v>
      </c>
      <c r="H231" s="308">
        <f>IF(H$63=0,0,H$63/CHI_fec!H$63)</f>
        <v>0.10663197449858075</v>
      </c>
      <c r="I231" s="308">
        <f>IF(I$63=0,0,I$63/CHI_fec!I$63)</f>
        <v>0.10663197449858071</v>
      </c>
      <c r="J231" s="308">
        <f>IF(J$63=0,0,J$63/CHI_fec!J$63)</f>
        <v>0.10850978881717063</v>
      </c>
      <c r="K231" s="308">
        <f>IF(K$63=0,0,K$63/CHI_fec!K$63)</f>
        <v>0.11248893992965661</v>
      </c>
      <c r="L231" s="308">
        <f>IF(L$63=0,0,L$63/CHI_fec!L$63)</f>
        <v>0.11248893992965664</v>
      </c>
      <c r="M231" s="308">
        <f>IF(M$63=0,0,M$63/CHI_fec!M$63)</f>
        <v>0.11248893992965665</v>
      </c>
      <c r="N231" s="308">
        <f>IF(N$63=0,0,N$63/CHI_fec!N$63)</f>
        <v>0.11248893992965663</v>
      </c>
      <c r="O231" s="308">
        <f>IF(O$63=0,0,O$63/CHI_fec!O$63)</f>
        <v>0.11248893992965664</v>
      </c>
      <c r="P231" s="308">
        <f>IF(P$63=0,0,P$63/CHI_fec!P$63)</f>
        <v>0.1166338545815488</v>
      </c>
      <c r="Q231" s="308">
        <f>IF(Q$63=0,0,Q$63/CHI_fec!Q$63)</f>
        <v>0.11663385458154879</v>
      </c>
      <c r="R231" s="308">
        <f>IF(R$63=0,0,R$63/CHI_fec!R$63)</f>
        <v>0.11663385458154875</v>
      </c>
      <c r="S231" s="308">
        <f>IF(S$63=0,0,S$63/CHI_fec!S$63)</f>
        <v>0.11891782290629273</v>
      </c>
      <c r="T231" s="308">
        <f>IF(T$63=0,0,T$63/CHI_fec!T$63)</f>
        <v>0.12118195755632759</v>
      </c>
      <c r="U231" s="308">
        <f>IF(U$63=0,0,U$63/CHI_fec!U$63)</f>
        <v>0.12321335696416427</v>
      </c>
      <c r="V231" s="308">
        <f>IF(V$63=0,0,V$63/CHI_fec!V$63)</f>
        <v>0.12321335696416427</v>
      </c>
      <c r="W231" s="308">
        <f>IF(W$63=0,0,W$63/CHI_fec!W$63)</f>
        <v>0.12571376556980524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0.5670919251009835</v>
      </c>
      <c r="C232" s="308">
        <f>IF(C$64=0,0,C$64/CHI_fec!C$64)</f>
        <v>0.5670919251009835</v>
      </c>
      <c r="D232" s="308">
        <f>IF(D$64=0,0,D$64/CHI_fec!D$64)</f>
        <v>0.56709192510098327</v>
      </c>
      <c r="E232" s="308">
        <f>IF(E$64=0,0,E$64/CHI_fec!E$64)</f>
        <v>0.56709192510098339</v>
      </c>
      <c r="F232" s="308">
        <f>IF(F$64=0,0,F$64/CHI_fec!F$64)</f>
        <v>0.56709192510098294</v>
      </c>
      <c r="G232" s="308">
        <f>IF(G$64=0,0,G$64/CHI_fec!G$64)</f>
        <v>0.56709192510098316</v>
      </c>
      <c r="H232" s="308">
        <f>IF(H$64=0,0,H$64/CHI_fec!H$64)</f>
        <v>0.56709192510098327</v>
      </c>
      <c r="I232" s="308">
        <f>IF(I$64=0,0,I$64/CHI_fec!I$64)</f>
        <v>0.5670919251009835</v>
      </c>
      <c r="J232" s="308">
        <f>IF(J$64=0,0,J$64/CHI_fec!J$64)</f>
        <v>0.57707854817458604</v>
      </c>
      <c r="K232" s="308">
        <f>IF(K$64=0,0,K$64/CHI_fec!K$64)</f>
        <v>0.59598669527286041</v>
      </c>
      <c r="L232" s="308">
        <f>IF(L$64=0,0,L$64/CHI_fec!L$64)</f>
        <v>0.59824053523576914</v>
      </c>
      <c r="M232" s="308">
        <f>IF(M$64=0,0,M$64/CHI_fec!M$64)</f>
        <v>0.59824053523576926</v>
      </c>
      <c r="N232" s="308">
        <f>IF(N$64=0,0,N$64/CHI_fec!N$64)</f>
        <v>0.59824053523576892</v>
      </c>
      <c r="O232" s="308">
        <f>IF(O$64=0,0,O$64/CHI_fec!O$64)</f>
        <v>0.59824053523576914</v>
      </c>
      <c r="P232" s="308">
        <f>IF(P$64=0,0,P$64/CHI_fec!P$64)</f>
        <v>0.61503248362792551</v>
      </c>
      <c r="Q232" s="308">
        <f>IF(Q$64=0,0,Q$64/CHI_fec!Q$64)</f>
        <v>0.62028408868560347</v>
      </c>
      <c r="R232" s="308">
        <f>IF(R$64=0,0,R$64/CHI_fec!R$64)</f>
        <v>0.62028408868560292</v>
      </c>
      <c r="S232" s="308">
        <f>IF(S$64=0,0,S$64/CHI_fec!S$64)</f>
        <v>0.63243072669206657</v>
      </c>
      <c r="T232" s="308">
        <f>IF(T$64=0,0,T$64/CHI_fec!T$64)</f>
        <v>0.64447188492264218</v>
      </c>
      <c r="U232" s="308">
        <f>IF(U$64=0,0,U$64/CHI_fec!U$64)</f>
        <v>0.65527530675043932</v>
      </c>
      <c r="V232" s="308">
        <f>IF(V$64=0,0,V$64/CHI_fec!V$64)</f>
        <v>0.65527530675043988</v>
      </c>
      <c r="W232" s="308">
        <f>IF(W$64=0,0,W$64/CHI_fec!W$64)</f>
        <v>0.66636377799112867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0.41687638389169829</v>
      </c>
      <c r="C233" s="308">
        <f>IF(C$65=0,0,C$65/CHI_fec!C$65)</f>
        <v>0.41687638389169834</v>
      </c>
      <c r="D233" s="308">
        <f>IF(D$65=0,0,D$65/CHI_fec!D$65)</f>
        <v>0.41687638389169829</v>
      </c>
      <c r="E233" s="308">
        <f>IF(E$65=0,0,E$65/CHI_fec!E$65)</f>
        <v>0.41687638389169851</v>
      </c>
      <c r="F233" s="308">
        <f>IF(F$65=0,0,F$65/CHI_fec!F$65)</f>
        <v>0.4168763838916984</v>
      </c>
      <c r="G233" s="308">
        <f>IF(G$65=0,0,G$65/CHI_fec!G$65)</f>
        <v>0.41687638389169829</v>
      </c>
      <c r="H233" s="308">
        <f>IF(H$65=0,0,H$65/CHI_fec!H$65)</f>
        <v>0.41687638389169845</v>
      </c>
      <c r="I233" s="308">
        <f>IF(I$65=0,0,I$65/CHI_fec!I$65)</f>
        <v>0.41687638389169834</v>
      </c>
      <c r="J233" s="308">
        <f>IF(J$65=0,0,J$65/CHI_fec!J$65)</f>
        <v>0.42421767571748387</v>
      </c>
      <c r="K233" s="308">
        <f>IF(K$65=0,0,K$65/CHI_fec!K$65)</f>
        <v>0.43977411771841374</v>
      </c>
      <c r="L233" s="308">
        <f>IF(L$65=0,0,L$65/CHI_fec!L$65)</f>
        <v>0.43977411771841357</v>
      </c>
      <c r="M233" s="308">
        <f>IF(M$65=0,0,M$65/CHI_fec!M$65)</f>
        <v>0.43977411771841374</v>
      </c>
      <c r="N233" s="308">
        <f>IF(N$65=0,0,N$65/CHI_fec!N$65)</f>
        <v>0.43977411771841357</v>
      </c>
      <c r="O233" s="308">
        <f>IF(O$65=0,0,O$65/CHI_fec!O$65)</f>
        <v>0.43977411771841363</v>
      </c>
      <c r="P233" s="308">
        <f>IF(P$65=0,0,P$65/CHI_fec!P$65)</f>
        <v>0.45597861022402258</v>
      </c>
      <c r="Q233" s="308">
        <f>IF(Q$65=0,0,Q$65/CHI_fec!Q$65)</f>
        <v>0.45597861022402264</v>
      </c>
      <c r="R233" s="308">
        <f>IF(R$65=0,0,R$65/CHI_fec!R$65)</f>
        <v>0.45597861022402236</v>
      </c>
      <c r="S233" s="308">
        <f>IF(S$65=0,0,S$65/CHI_fec!S$65)</f>
        <v>0.46490775610751223</v>
      </c>
      <c r="T233" s="308">
        <f>IF(T$65=0,0,T$65/CHI_fec!T$65)</f>
        <v>0.47375936248532541</v>
      </c>
      <c r="U233" s="308">
        <f>IF(U$65=0,0,U$65/CHI_fec!U$65)</f>
        <v>0.48170109331569638</v>
      </c>
      <c r="V233" s="308">
        <f>IF(V$65=0,0,V$65/CHI_fec!V$65)</f>
        <v>0.48170109331569638</v>
      </c>
      <c r="W233" s="308">
        <f>IF(W$65=0,0,W$65/CHI_fec!W$65)</f>
        <v>0.49147640979720064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0.58826265765078978</v>
      </c>
      <c r="C234" s="309">
        <f>IF(C$66=0,0,C$66/CHI_fec!C$66)</f>
        <v>0.60405499562955878</v>
      </c>
      <c r="D234" s="309">
        <f>IF(D$66=0,0,D$66/CHI_fec!D$66)</f>
        <v>0.59842342837345153</v>
      </c>
      <c r="E234" s="309">
        <f>IF(E$66=0,0,E$66/CHI_fec!E$66)</f>
        <v>0.59658792778358638</v>
      </c>
      <c r="F234" s="309">
        <f>IF(F$66=0,0,F$66/CHI_fec!F$66)</f>
        <v>0.58767878780324512</v>
      </c>
      <c r="G234" s="309">
        <f>IF(G$66=0,0,G$66/CHI_fec!G$66)</f>
        <v>0.58669483996958549</v>
      </c>
      <c r="H234" s="309">
        <f>IF(H$66=0,0,H$66/CHI_fec!H$66)</f>
        <v>0.58971586457876868</v>
      </c>
      <c r="I234" s="309">
        <f>IF(I$66=0,0,I$66/CHI_fec!I$66)</f>
        <v>0.59996890689600546</v>
      </c>
      <c r="J234" s="309">
        <f>IF(J$66=0,0,J$66/CHI_fec!J$66)</f>
        <v>0.61972390449011949</v>
      </c>
      <c r="K234" s="309">
        <f>IF(K$66=0,0,K$66/CHI_fec!K$66)</f>
        <v>0.63095856762343216</v>
      </c>
      <c r="L234" s="309">
        <f>IF(L$66=0,0,L$66/CHI_fec!L$66)</f>
        <v>0.66641712336102543</v>
      </c>
      <c r="M234" s="309">
        <f>IF(M$66=0,0,M$66/CHI_fec!M$66)</f>
        <v>0.67300316521866821</v>
      </c>
      <c r="N234" s="309">
        <f>IF(N$66=0,0,N$66/CHI_fec!N$66)</f>
        <v>0.66816739065953379</v>
      </c>
      <c r="O234" s="309">
        <f>IF(O$66=0,0,O$66/CHI_fec!O$66)</f>
        <v>0.66306089498541443</v>
      </c>
      <c r="P234" s="309">
        <f>IF(P$66=0,0,P$66/CHI_fec!P$66)</f>
        <v>0.71164058517409523</v>
      </c>
      <c r="Q234" s="309">
        <f>IF(Q$66=0,0,Q$66/CHI_fec!Q$66)</f>
        <v>0.70805549815340774</v>
      </c>
      <c r="R234" s="309">
        <f>IF(R$66=0,0,R$66/CHI_fec!R$66)</f>
        <v>0.7066029050644258</v>
      </c>
      <c r="S234" s="309">
        <f>IF(S$66=0,0,S$66/CHI_fec!S$66)</f>
        <v>0.70072218767711858</v>
      </c>
      <c r="T234" s="309">
        <f>IF(T$66=0,0,T$66/CHI_fec!T$66)</f>
        <v>0.71635357714417958</v>
      </c>
      <c r="U234" s="309">
        <f>IF(U$66=0,0,U$66/CHI_fec!U$66)</f>
        <v>0.72766330909764931</v>
      </c>
      <c r="V234" s="309">
        <f>IF(V$66=0,0,V$66/CHI_fec!V$66)</f>
        <v>0.71728622011661702</v>
      </c>
      <c r="W234" s="309">
        <f>IF(W$66=0,0,W$66/CHI_fec!W$66)</f>
        <v>0.74022166378356691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0.54999233262490255</v>
      </c>
      <c r="C235" s="310">
        <f>IF(C$72=0,0,C$72/CHI_fec!C$72)</f>
        <v>0.56270584470732066</v>
      </c>
      <c r="D235" s="310">
        <f>IF(D$72=0,0,D$72/CHI_fec!D$72)</f>
        <v>0.56089036585696239</v>
      </c>
      <c r="E235" s="310">
        <f>IF(E$72=0,0,E$72/CHI_fec!E$72)</f>
        <v>0.54806426291502042</v>
      </c>
      <c r="F235" s="310">
        <f>IF(F$72=0,0,F$72/CHI_fec!F$72)</f>
        <v>0.54141326152742753</v>
      </c>
      <c r="G235" s="310">
        <f>IF(G$72=0,0,G$72/CHI_fec!G$72)</f>
        <v>0.54512485733535632</v>
      </c>
      <c r="H235" s="310">
        <f>IF(H$72=0,0,H$72/CHI_fec!H$72)</f>
        <v>0.54559919684606839</v>
      </c>
      <c r="I235" s="310">
        <f>IF(I$72=0,0,I$72/CHI_fec!I$72)</f>
        <v>0.5619241930451282</v>
      </c>
      <c r="J235" s="310">
        <f>IF(J$72=0,0,J$72/CHI_fec!J$72)</f>
        <v>0.56836544801250777</v>
      </c>
      <c r="K235" s="310">
        <f>IF(K$72=0,0,K$72/CHI_fec!K$72)</f>
        <v>0.57486516851571678</v>
      </c>
      <c r="L235" s="310">
        <f>IF(L$72=0,0,L$72/CHI_fec!L$72)</f>
        <v>0.61016591241512974</v>
      </c>
      <c r="M235" s="310">
        <f>IF(M$72=0,0,M$72/CHI_fec!M$72)</f>
        <v>0.61404862228693269</v>
      </c>
      <c r="N235" s="310">
        <f>IF(N$72=0,0,N$72/CHI_fec!N$72)</f>
        <v>0.6171542390879452</v>
      </c>
      <c r="O235" s="310">
        <f>IF(O$72=0,0,O$72/CHI_fec!O$72)</f>
        <v>0.61881500009270163</v>
      </c>
      <c r="P235" s="310">
        <f>IF(P$72=0,0,P$72/CHI_fec!P$72)</f>
        <v>0.64129825736916424</v>
      </c>
      <c r="Q235" s="310">
        <f>IF(Q$72=0,0,Q$72/CHI_fec!Q$72)</f>
        <v>0.64692638286764614</v>
      </c>
      <c r="R235" s="310">
        <f>IF(R$72=0,0,R$72/CHI_fec!R$72)</f>
        <v>0.64780711065110008</v>
      </c>
      <c r="S235" s="310">
        <f>IF(S$72=0,0,S$72/CHI_fec!S$72)</f>
        <v>0.64636941701174966</v>
      </c>
      <c r="T235" s="310">
        <f>IF(T$72=0,0,T$72/CHI_fec!T$72)</f>
        <v>0.65979317743189547</v>
      </c>
      <c r="U235" s="310">
        <f>IF(U$72=0,0,U$72/CHI_fec!U$72)</f>
        <v>0.67115358426796112</v>
      </c>
      <c r="V235" s="310">
        <f>IF(V$72=0,0,V$72/CHI_fec!V$72)</f>
        <v>0.66833600420044215</v>
      </c>
      <c r="W235" s="310">
        <f>IF(W$72=0,0,W$72/CHI_fec!W$72)</f>
        <v>0.68101774893062583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0.33661544185921138</v>
      </c>
      <c r="C236" s="310">
        <f>IF(C$85=0,0,C$85/CHI_fec!C$85)</f>
        <v>0.34266391994397843</v>
      </c>
      <c r="D236" s="310">
        <f>IF(D$85=0,0,D$85/CHI_fec!D$85)</f>
        <v>0.34194979588377133</v>
      </c>
      <c r="E236" s="310">
        <f>IF(E$85=0,0,E$85/CHI_fec!E$85)</f>
        <v>0.33875537675512873</v>
      </c>
      <c r="F236" s="310">
        <f>IF(F$85=0,0,F$85/CHI_fec!F$85)</f>
        <v>0.33730181121166186</v>
      </c>
      <c r="G236" s="310">
        <f>IF(G$85=0,0,G$85/CHI_fec!G$85)</f>
        <v>0.33936270931271856</v>
      </c>
      <c r="H236" s="310">
        <f>IF(H$85=0,0,H$85/CHI_fec!H$85)</f>
        <v>0.33981613286368167</v>
      </c>
      <c r="I236" s="310">
        <f>IF(I$85=0,0,I$85/CHI_fec!I$85)</f>
        <v>0.34626541873588829</v>
      </c>
      <c r="J236" s="310">
        <f>IF(J$85=0,0,J$85/CHI_fec!J$85)</f>
        <v>0.34735664466433763</v>
      </c>
      <c r="K236" s="310">
        <f>IF(K$85=0,0,K$85/CHI_fec!K$85)</f>
        <v>0.35484247102544769</v>
      </c>
      <c r="L236" s="310">
        <f>IF(L$85=0,0,L$85/CHI_fec!L$85)</f>
        <v>0.37161913344676478</v>
      </c>
      <c r="M236" s="310">
        <f>IF(M$85=0,0,M$85/CHI_fec!M$85)</f>
        <v>0.37391990783694024</v>
      </c>
      <c r="N236" s="310">
        <f>IF(N$85=0,0,N$85/CHI_fec!N$85)</f>
        <v>0.37908900092595738</v>
      </c>
      <c r="O236" s="310">
        <f>IF(O$85=0,0,O$85/CHI_fec!O$85)</f>
        <v>0.37915092118076382</v>
      </c>
      <c r="P236" s="310">
        <f>IF(P$85=0,0,P$85/CHI_fec!P$85)</f>
        <v>0.3954576475725069</v>
      </c>
      <c r="Q236" s="310">
        <f>IF(Q$85=0,0,Q$85/CHI_fec!Q$85)</f>
        <v>0.39652721909602467</v>
      </c>
      <c r="R236" s="310">
        <f>IF(R$85=0,0,R$85/CHI_fec!R$85)</f>
        <v>0.39302711662718187</v>
      </c>
      <c r="S236" s="310">
        <f>IF(S$85=0,0,S$85/CHI_fec!S$85)</f>
        <v>0.39681560590929243</v>
      </c>
      <c r="T236" s="310">
        <f>IF(T$85=0,0,T$85/CHI_fec!T$85)</f>
        <v>0.40454537711012212</v>
      </c>
      <c r="U236" s="310">
        <f>IF(U$85=0,0,U$85/CHI_fec!U$85)</f>
        <v>0.41621280339156791</v>
      </c>
      <c r="V236" s="310">
        <f>IF(V$85=0,0,V$85/CHI_fec!V$85)</f>
        <v>0.4186291069502931</v>
      </c>
      <c r="W236" s="310">
        <f>IF(W$85=0,0,W$85/CHI_fec!W$85)</f>
        <v>0.42702632961224812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0.51731040220454894</v>
      </c>
      <c r="C237" s="310">
        <f>IF(C$93=0,0,C$93/CHI_fec!C$93)</f>
        <v>0.54624530485467782</v>
      </c>
      <c r="D237" s="310">
        <f>IF(D$93=0,0,D$93/CHI_fec!D$93)</f>
        <v>0.53689362700513188</v>
      </c>
      <c r="E237" s="310">
        <f>IF(E$93=0,0,E$93/CHI_fec!E$93)</f>
        <v>0.53009280300631667</v>
      </c>
      <c r="F237" s="310">
        <f>IF(F$93=0,0,F$93/CHI_fec!F$93)</f>
        <v>0.51354421373216375</v>
      </c>
      <c r="G237" s="310">
        <f>IF(G$93=0,0,G$93/CHI_fec!G$93)</f>
        <v>0.51394034710302283</v>
      </c>
      <c r="H237" s="310">
        <f>IF(H$93=0,0,H$93/CHI_fec!H$93)</f>
        <v>0.518477887622113</v>
      </c>
      <c r="I237" s="310">
        <f>IF(I$93=0,0,I$93/CHI_fec!I$93)</f>
        <v>0.54157264701322361</v>
      </c>
      <c r="J237" s="310">
        <f>IF(J$93=0,0,J$93/CHI_fec!J$93)</f>
        <v>0.56137860542168661</v>
      </c>
      <c r="K237" s="310">
        <f>IF(K$93=0,0,K$93/CHI_fec!K$93)</f>
        <v>0.55693264643130069</v>
      </c>
      <c r="L237" s="310">
        <f>IF(L$93=0,0,L$93/CHI_fec!L$93)</f>
        <v>0.61930752779138498</v>
      </c>
      <c r="M237" s="310">
        <f>IF(M$93=0,0,M$93/CHI_fec!M$93)</f>
        <v>0.62816277547924759</v>
      </c>
      <c r="N237" s="310">
        <f>IF(N$93=0,0,N$93/CHI_fec!N$93)</f>
        <v>0.62141894065993852</v>
      </c>
      <c r="O237" s="310">
        <f>IF(O$93=0,0,O$93/CHI_fec!O$93)</f>
        <v>0.61079212612495004</v>
      </c>
      <c r="P237" s="310">
        <f>IF(P$93=0,0,P$93/CHI_fec!P$93)</f>
        <v>0.67182602741333663</v>
      </c>
      <c r="Q237" s="310">
        <f>IF(Q$93=0,0,Q$93/CHI_fec!Q$93)</f>
        <v>0.66504483758036703</v>
      </c>
      <c r="R237" s="310">
        <f>IF(R$93=0,0,R$93/CHI_fec!R$93)</f>
        <v>0.65942764673839471</v>
      </c>
      <c r="S237" s="310">
        <f>IF(S$93=0,0,S$93/CHI_fec!S$93)</f>
        <v>0.63456615025560414</v>
      </c>
      <c r="T237" s="310">
        <f>IF(T$93=0,0,T$93/CHI_fec!T$93)</f>
        <v>0.64500060297283202</v>
      </c>
      <c r="U237" s="310">
        <f>IF(U$93=0,0,U$93/CHI_fec!U$93)</f>
        <v>0.64984352705374582</v>
      </c>
      <c r="V237" s="310">
        <f>IF(V$93=0,0,V$93/CHI_fec!V$93)</f>
        <v>0.62498454202581299</v>
      </c>
      <c r="W237" s="310">
        <f>IF(W$93=0,0,W$93/CHI_fec!W$93)</f>
        <v>0.64624695794777476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0.57654277003589705</v>
      </c>
      <c r="C238" s="311">
        <f>IF(C$107=0,0,C$107/CHI_fec!C$107)</f>
        <v>0.57654277003589705</v>
      </c>
      <c r="D238" s="311">
        <f>IF(D$107=0,0,D$107/CHI_fec!D$107)</f>
        <v>0.57654277003589705</v>
      </c>
      <c r="E238" s="311">
        <f>IF(E$107=0,0,E$107/CHI_fec!E$107)</f>
        <v>0.57654277003589693</v>
      </c>
      <c r="F238" s="311">
        <f>IF(F$107=0,0,F$107/CHI_fec!F$107)</f>
        <v>0.57654277003589705</v>
      </c>
      <c r="G238" s="311">
        <f>IF(G$107=0,0,G$107/CHI_fec!G$107)</f>
        <v>0.57654277003589705</v>
      </c>
      <c r="H238" s="311">
        <f>IF(H$107=0,0,H$107/CHI_fec!H$107)</f>
        <v>0.57654277003589705</v>
      </c>
      <c r="I238" s="311">
        <f>IF(I$107=0,0,I$107/CHI_fec!I$107)</f>
        <v>0.57654277003589693</v>
      </c>
      <c r="J238" s="311">
        <f>IF(J$107=0,0,J$107/CHI_fec!J$107)</f>
        <v>0.58669582472651693</v>
      </c>
      <c r="K238" s="311">
        <f>IF(K$107=0,0,K$107/CHI_fec!K$107)</f>
        <v>0.60711374225386527</v>
      </c>
      <c r="L238" s="311">
        <f>IF(L$107=0,0,L$107/CHI_fec!L$107)</f>
        <v>0.60821048592989402</v>
      </c>
      <c r="M238" s="311">
        <f>IF(M$107=0,0,M$107/CHI_fec!M$107)</f>
        <v>0.6082104859298938</v>
      </c>
      <c r="N238" s="311">
        <f>IF(N$107=0,0,N$107/CHI_fec!N$107)</f>
        <v>0.60821048592989402</v>
      </c>
      <c r="O238" s="311">
        <f>IF(O$107=0,0,O$107/CHI_fec!O$107)</f>
        <v>0.60821048592989402</v>
      </c>
      <c r="P238" s="311">
        <f>IF(P$107=0,0,P$107/CHI_fec!P$107)</f>
        <v>0.62647693733690468</v>
      </c>
      <c r="Q238" s="311">
        <f>IF(Q$107=0,0,Q$107/CHI_fec!Q$107)</f>
        <v>0.63062140522686416</v>
      </c>
      <c r="R238" s="311">
        <f>IF(R$107=0,0,R$107/CHI_fec!R$107)</f>
        <v>0.63062140522686416</v>
      </c>
      <c r="S238" s="311">
        <f>IF(S$107=0,0,S$107/CHI_fec!S$107)</f>
        <v>0.64297047248191752</v>
      </c>
      <c r="T238" s="311">
        <f>IF(T$107=0,0,T$107/CHI_fec!T$107)</f>
        <v>0.65521230209262893</v>
      </c>
      <c r="U238" s="311">
        <f>IF(U$107=0,0,U$107/CHI_fec!U$107)</f>
        <v>0.66619576786029167</v>
      </c>
      <c r="V238" s="311">
        <f>IF(V$107=0,0,V$107/CHI_fec!V$107)</f>
        <v>0.66619576786029155</v>
      </c>
      <c r="W238" s="311">
        <f>IF(W$107=0,0,W$107/CHI_fec!W$107)</f>
        <v>0.67866369107426261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0.52393201568555092</v>
      </c>
      <c r="C240" s="324">
        <f>IF(C$110=0,0,C$110/CHI_fec!C$110)</f>
        <v>0.53642650930303504</v>
      </c>
      <c r="D240" s="324">
        <f>IF(D$110=0,0,D$110/CHI_fec!D$110)</f>
        <v>0.53550796627359865</v>
      </c>
      <c r="E240" s="324">
        <f>IF(E$110=0,0,E$110/CHI_fec!E$110)</f>
        <v>0.52668016776149151</v>
      </c>
      <c r="F240" s="324">
        <f>IF(F$110=0,0,F$110/CHI_fec!F$110)</f>
        <v>0.52544594135033318</v>
      </c>
      <c r="G240" s="324">
        <f>IF(G$110=0,0,G$110/CHI_fec!G$110)</f>
        <v>0.53097308189063341</v>
      </c>
      <c r="H240" s="324">
        <f>IF(H$110=0,0,H$110/CHI_fec!H$110)</f>
        <v>0.54021524670584964</v>
      </c>
      <c r="I240" s="324">
        <f>IF(I$110=0,0,I$110/CHI_fec!I$110)</f>
        <v>0.5538889697530055</v>
      </c>
      <c r="J240" s="324">
        <f>IF(J$110=0,0,J$110/CHI_fec!J$110)</f>
        <v>0.55247841967439537</v>
      </c>
      <c r="K240" s="324">
        <f>IF(K$110=0,0,K$110/CHI_fec!K$110)</f>
        <v>0.56172218775132121</v>
      </c>
      <c r="L240" s="324">
        <f>IF(L$110=0,0,L$110/CHI_fec!L$110)</f>
        <v>0.59976449758071504</v>
      </c>
      <c r="M240" s="324">
        <f>IF(M$110=0,0,M$110/CHI_fec!M$110)</f>
        <v>0.60510936433498441</v>
      </c>
      <c r="N240" s="324">
        <f>IF(N$110=0,0,N$110/CHI_fec!N$110)</f>
        <v>0.60606130208920272</v>
      </c>
      <c r="O240" s="324">
        <f>IF(O$110=0,0,O$110/CHI_fec!O$110)</f>
        <v>0.60511153866413769</v>
      </c>
      <c r="P240" s="324">
        <f>IF(P$110=0,0,P$110/CHI_fec!P$110)</f>
        <v>0.61205968074587869</v>
      </c>
      <c r="Q240" s="324">
        <f>IF(Q$110=0,0,Q$110/CHI_fec!Q$110)</f>
        <v>0.60905426725247735</v>
      </c>
      <c r="R240" s="324">
        <f>IF(R$110=0,0,R$110/CHI_fec!R$110)</f>
        <v>0.60873498002688464</v>
      </c>
      <c r="S240" s="324">
        <f>IF(S$110=0,0,S$110/CHI_fec!S$110)</f>
        <v>0.59681026727585784</v>
      </c>
      <c r="T240" s="324">
        <f>IF(T$110=0,0,T$110/CHI_fec!T$110)</f>
        <v>0.59730059721994555</v>
      </c>
      <c r="U240" s="324">
        <f>IF(U$110=0,0,U$110/CHI_fec!U$110)</f>
        <v>0.5974855050583544</v>
      </c>
      <c r="V240" s="324">
        <f>IF(V$110=0,0,V$110/CHI_fec!V$110)</f>
        <v>0.6116516254177895</v>
      </c>
      <c r="W240" s="324">
        <f>IF(W$110=0,0,W$110/CHI_fec!W$110)</f>
        <v>0.63277385396087926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0.4305073413183988</v>
      </c>
      <c r="C241" s="307">
        <f>IF(C$111=0,0,C$111/CHI_fec!C$111)</f>
        <v>0.43050734131839841</v>
      </c>
      <c r="D241" s="307">
        <f>IF(D$111=0,0,D$111/CHI_fec!D$111)</f>
        <v>0.43174209048795653</v>
      </c>
      <c r="E241" s="307">
        <f>IF(E$111=0,0,E$111/CHI_fec!E$111)</f>
        <v>0.43174209048795664</v>
      </c>
      <c r="F241" s="307">
        <f>IF(F$111=0,0,F$111/CHI_fec!F$111)</f>
        <v>0.43611718730927279</v>
      </c>
      <c r="G241" s="307">
        <f>IF(G$111=0,0,G$111/CHI_fec!G$111)</f>
        <v>0.438336378906512</v>
      </c>
      <c r="H241" s="307">
        <f>IF(H$111=0,0,H$111/CHI_fec!H$111)</f>
        <v>0.4450782388474232</v>
      </c>
      <c r="I241" s="307">
        <f>IF(I$111=0,0,I$111/CHI_fec!I$111)</f>
        <v>0.4450782388474232</v>
      </c>
      <c r="J241" s="307">
        <f>IF(J$111=0,0,J$111/CHI_fec!J$111)</f>
        <v>0.44507823884742309</v>
      </c>
      <c r="K241" s="307">
        <f>IF(K$111=0,0,K$111/CHI_fec!K$111)</f>
        <v>0.45557041496268064</v>
      </c>
      <c r="L241" s="307">
        <f>IF(L$111=0,0,L$111/CHI_fec!L$111)</f>
        <v>0.46501337346641264</v>
      </c>
      <c r="M241" s="307">
        <f>IF(M$111=0,0,M$111/CHI_fec!M$111)</f>
        <v>0.46539789116723251</v>
      </c>
      <c r="N241" s="307">
        <f>IF(N$111=0,0,N$111/CHI_fec!N$111)</f>
        <v>0.4653978911672324</v>
      </c>
      <c r="O241" s="307">
        <f>IF(O$111=0,0,O$111/CHI_fec!O$111)</f>
        <v>0.46539789116723251</v>
      </c>
      <c r="P241" s="307">
        <f>IF(P$111=0,0,P$111/CHI_fec!P$111)</f>
        <v>0.46539789116723229</v>
      </c>
      <c r="Q241" s="307">
        <f>IF(Q$111=0,0,Q$111/CHI_fec!Q$111)</f>
        <v>0.46539789116723224</v>
      </c>
      <c r="R241" s="307">
        <f>IF(R$111=0,0,R$111/CHI_fec!R$111)</f>
        <v>0.46539789116723257</v>
      </c>
      <c r="S241" s="307">
        <f>IF(S$111=0,0,S$111/CHI_fec!S$111)</f>
        <v>0.46539789116723235</v>
      </c>
      <c r="T241" s="307">
        <f>IF(T$111=0,0,T$111/CHI_fec!T$111)</f>
        <v>0.46539789116723224</v>
      </c>
      <c r="U241" s="307">
        <f>IF(U$111=0,0,U$111/CHI_fec!U$111)</f>
        <v>0.46539789116723268</v>
      </c>
      <c r="V241" s="307">
        <f>IF(V$111=0,0,V$111/CHI_fec!V$111)</f>
        <v>0.47385810205050904</v>
      </c>
      <c r="W241" s="307">
        <f>IF(W$111=0,0,W$111/CHI_fec!W$111)</f>
        <v>0.48147229184545837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0.11601885096019487</v>
      </c>
      <c r="C242" s="308">
        <f>IF(C$112=0,0,C$112/CHI_fec!C$112)</f>
        <v>0.11601885096019489</v>
      </c>
      <c r="D242" s="308">
        <f>IF(D$112=0,0,D$112/CHI_fec!D$112)</f>
        <v>0.11635160760828703</v>
      </c>
      <c r="E242" s="308">
        <f>IF(E$112=0,0,E$112/CHI_fec!E$112)</f>
        <v>0.11635160760828703</v>
      </c>
      <c r="F242" s="308">
        <f>IF(F$112=0,0,F$112/CHI_fec!F$112)</f>
        <v>0.11753066695834188</v>
      </c>
      <c r="G242" s="308">
        <f>IF(G$112=0,0,G$112/CHI_fec!G$112)</f>
        <v>0.11812872426064874</v>
      </c>
      <c r="H242" s="308">
        <f>IF(H$112=0,0,H$112/CHI_fec!H$112)</f>
        <v>0.11994561045191261</v>
      </c>
      <c r="I242" s="308">
        <f>IF(I$112=0,0,I$112/CHI_fec!I$112)</f>
        <v>0.11994561045191261</v>
      </c>
      <c r="J242" s="308">
        <f>IF(J$112=0,0,J$112/CHI_fec!J$112)</f>
        <v>0.11994561045191254</v>
      </c>
      <c r="K242" s="308">
        <f>IF(K$112=0,0,K$112/CHI_fec!K$112)</f>
        <v>0.12472643556197867</v>
      </c>
      <c r="L242" s="308">
        <f>IF(L$112=0,0,L$112/CHI_fec!L$112)</f>
        <v>0.12542162093488227</v>
      </c>
      <c r="M242" s="308">
        <f>IF(M$112=0,0,M$112/CHI_fec!M$112)</f>
        <v>0.12542162093488224</v>
      </c>
      <c r="N242" s="308">
        <f>IF(N$112=0,0,N$112/CHI_fec!N$112)</f>
        <v>0.12542162093488221</v>
      </c>
      <c r="O242" s="308">
        <f>IF(O$112=0,0,O$112/CHI_fec!O$112)</f>
        <v>0.12542162093488224</v>
      </c>
      <c r="P242" s="308">
        <f>IF(P$112=0,0,P$112/CHI_fec!P$112)</f>
        <v>0.12542162093488221</v>
      </c>
      <c r="Q242" s="308">
        <f>IF(Q$112=0,0,Q$112/CHI_fec!Q$112)</f>
        <v>0.12542162093488224</v>
      </c>
      <c r="R242" s="308">
        <f>IF(R$112=0,0,R$112/CHI_fec!R$112)</f>
        <v>0.12542162093488229</v>
      </c>
      <c r="S242" s="308">
        <f>IF(S$112=0,0,S$112/CHI_fec!S$112)</f>
        <v>0.12542162093488221</v>
      </c>
      <c r="T242" s="308">
        <f>IF(T$112=0,0,T$112/CHI_fec!T$112)</f>
        <v>0.12542162093488224</v>
      </c>
      <c r="U242" s="308">
        <f>IF(U$112=0,0,U$112/CHI_fec!U$112)</f>
        <v>0.12542162093488224</v>
      </c>
      <c r="V242" s="308">
        <f>IF(V$112=0,0,V$112/CHI_fec!V$112)</f>
        <v>0.12965484499665147</v>
      </c>
      <c r="W242" s="308">
        <f>IF(W$112=0,0,W$112/CHI_fec!W$112)</f>
        <v>0.13346474665224373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0.60866188916384401</v>
      </c>
      <c r="C243" s="308">
        <f>IF(C$113=0,0,C$113/CHI_fec!C$113)</f>
        <v>0.60866188916384401</v>
      </c>
      <c r="D243" s="308">
        <f>IF(D$113=0,0,D$113/CHI_fec!D$113)</f>
        <v>0.61040760797060101</v>
      </c>
      <c r="E243" s="308">
        <f>IF(E$113=0,0,E$113/CHI_fec!E$113)</f>
        <v>0.61040760797060123</v>
      </c>
      <c r="F243" s="308">
        <f>IF(F$113=0,0,F$113/CHI_fec!F$113)</f>
        <v>0.6165932276824091</v>
      </c>
      <c r="G243" s="308">
        <f>IF(G$113=0,0,G$113/CHI_fec!G$113)</f>
        <v>0.61973077545535871</v>
      </c>
      <c r="H243" s="308">
        <f>IF(H$113=0,0,H$113/CHI_fec!H$113)</f>
        <v>0.62926258319537665</v>
      </c>
      <c r="I243" s="308">
        <f>IF(I$113=0,0,I$113/CHI_fec!I$113)</f>
        <v>0.6292625831953762</v>
      </c>
      <c r="J243" s="308">
        <f>IF(J$113=0,0,J$113/CHI_fec!J$113)</f>
        <v>0.62926258319537631</v>
      </c>
      <c r="K243" s="308">
        <f>IF(K$113=0,0,K$113/CHI_fec!K$113)</f>
        <v>0.64295232679157199</v>
      </c>
      <c r="L243" s="308">
        <f>IF(L$113=0,0,L$113/CHI_fec!L$113)</f>
        <v>0.65527309602814809</v>
      </c>
      <c r="M243" s="308">
        <f>IF(M$113=0,0,M$113/CHI_fec!M$113)</f>
        <v>0.65799100843024527</v>
      </c>
      <c r="N243" s="308">
        <f>IF(N$113=0,0,N$113/CHI_fec!N$113)</f>
        <v>0.65799100843024527</v>
      </c>
      <c r="O243" s="308">
        <f>IF(O$113=0,0,O$113/CHI_fec!O$113)</f>
        <v>0.65799100843024527</v>
      </c>
      <c r="P243" s="308">
        <f>IF(P$113=0,0,P$113/CHI_fec!P$113)</f>
        <v>0.65799100843024505</v>
      </c>
      <c r="Q243" s="308">
        <f>IF(Q$113=0,0,Q$113/CHI_fec!Q$113)</f>
        <v>0.65799100843024505</v>
      </c>
      <c r="R243" s="308">
        <f>IF(R$113=0,0,R$113/CHI_fec!R$113)</f>
        <v>0.65799100843024472</v>
      </c>
      <c r="S243" s="308">
        <f>IF(S$113=0,0,S$113/CHI_fec!S$113)</f>
        <v>0.65799100843024494</v>
      </c>
      <c r="T243" s="308">
        <f>IF(T$113=0,0,T$113/CHI_fec!T$113)</f>
        <v>0.65799100843024505</v>
      </c>
      <c r="U243" s="308">
        <f>IF(U$113=0,0,U$113/CHI_fec!U$113)</f>
        <v>0.65799100843024516</v>
      </c>
      <c r="V243" s="308">
        <f>IF(V$113=0,0,V$113/CHI_fec!V$113)</f>
        <v>0.66880790950295355</v>
      </c>
      <c r="W243" s="308">
        <f>IF(W$113=0,0,W$113/CHI_fec!W$113)</f>
        <v>0.67854312046839105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0.45841346217368995</v>
      </c>
      <c r="C244" s="308">
        <f>IF(C$114=0,0,C$114/CHI_fec!C$114)</f>
        <v>0.45841346217369006</v>
      </c>
      <c r="D244" s="308">
        <f>IF(D$114=0,0,D$114/CHI_fec!D$114)</f>
        <v>0.45972824960565278</v>
      </c>
      <c r="E244" s="308">
        <f>IF(E$114=0,0,E$114/CHI_fec!E$114)</f>
        <v>0.45972824960565262</v>
      </c>
      <c r="F244" s="308">
        <f>IF(F$114=0,0,F$114/CHI_fec!F$114)</f>
        <v>0.46438694665612057</v>
      </c>
      <c r="G244" s="308">
        <f>IF(G$114=0,0,G$114/CHI_fec!G$114)</f>
        <v>0.46674998952596253</v>
      </c>
      <c r="H244" s="308">
        <f>IF(H$114=0,0,H$114/CHI_fec!H$114)</f>
        <v>0.47392886677237289</v>
      </c>
      <c r="I244" s="308">
        <f>IF(I$114=0,0,I$114/CHI_fec!I$114)</f>
        <v>0.473928866772373</v>
      </c>
      <c r="J244" s="308">
        <f>IF(J$114=0,0,J$114/CHI_fec!J$114)</f>
        <v>0.47392886677237311</v>
      </c>
      <c r="K244" s="308">
        <f>IF(K$114=0,0,K$114/CHI_fec!K$114)</f>
        <v>0.4916881980203639</v>
      </c>
      <c r="L244" s="308">
        <f>IF(L$114=0,0,L$114/CHI_fec!L$114)</f>
        <v>0.49556566892669518</v>
      </c>
      <c r="M244" s="308">
        <f>IF(M$114=0,0,M$114/CHI_fec!M$114)</f>
        <v>0.49556566892669507</v>
      </c>
      <c r="N244" s="308">
        <f>IF(N$114=0,0,N$114/CHI_fec!N$114)</f>
        <v>0.49556566892669501</v>
      </c>
      <c r="O244" s="308">
        <f>IF(O$114=0,0,O$114/CHI_fec!O$114)</f>
        <v>0.49556566892669518</v>
      </c>
      <c r="P244" s="308">
        <f>IF(P$114=0,0,P$114/CHI_fec!P$114)</f>
        <v>0.49556566892669501</v>
      </c>
      <c r="Q244" s="308">
        <f>IF(Q$114=0,0,Q$114/CHI_fec!Q$114)</f>
        <v>0.49556566892669496</v>
      </c>
      <c r="R244" s="308">
        <f>IF(R$114=0,0,R$114/CHI_fec!R$114)</f>
        <v>0.49556566892669496</v>
      </c>
      <c r="S244" s="308">
        <f>IF(S$114=0,0,S$114/CHI_fec!S$114)</f>
        <v>0.49556566892669512</v>
      </c>
      <c r="T244" s="308">
        <f>IF(T$114=0,0,T$114/CHI_fec!T$114)</f>
        <v>0.49556566892669485</v>
      </c>
      <c r="U244" s="308">
        <f>IF(U$114=0,0,U$114/CHI_fec!U$114)</f>
        <v>0.49556566892669512</v>
      </c>
      <c r="V244" s="308">
        <f>IF(V$114=0,0,V$114/CHI_fec!V$114)</f>
        <v>0.51116131995925429</v>
      </c>
      <c r="W244" s="308">
        <f>IF(W$114=0,0,W$114/CHI_fec!W$114)</f>
        <v>0.52519740588855734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0.63140455413345598</v>
      </c>
      <c r="C245" s="309">
        <f>IF(C$115=0,0,C$115/CHI_fec!C$115)</f>
        <v>0.64835506763371709</v>
      </c>
      <c r="D245" s="309">
        <f>IF(D$115=0,0,D$115/CHI_fec!D$115)</f>
        <v>0.64415272078791652</v>
      </c>
      <c r="E245" s="309">
        <f>IF(E$115=0,0,E$115/CHI_fec!E$115)</f>
        <v>0.64217695807056574</v>
      </c>
      <c r="F245" s="309">
        <f>IF(F$115=0,0,F$115/CHI_fec!F$115)</f>
        <v>0.63899739145305556</v>
      </c>
      <c r="G245" s="309">
        <f>IF(G$115=0,0,G$115/CHI_fec!G$115)</f>
        <v>0.64117362890194074</v>
      </c>
      <c r="H245" s="309">
        <f>IF(H$115=0,0,H$115/CHI_fec!H$115)</f>
        <v>0.65438756768319362</v>
      </c>
      <c r="I245" s="309">
        <f>IF(I$115=0,0,I$115/CHI_fec!I$115)</f>
        <v>0.66576501880216921</v>
      </c>
      <c r="J245" s="309">
        <f>IF(J$115=0,0,J$115/CHI_fec!J$115)</f>
        <v>0.67578571886863104</v>
      </c>
      <c r="K245" s="309">
        <f>IF(K$115=0,0,K$115/CHI_fec!K$115)</f>
        <v>0.69399884477700657</v>
      </c>
      <c r="L245" s="309">
        <f>IF(L$115=0,0,L$115/CHI_fec!L$115)</f>
        <v>0.73300013263024866</v>
      </c>
      <c r="M245" s="309">
        <f>IF(M$115=0,0,M$115/CHI_fec!M$115)</f>
        <v>0.74024419852521384</v>
      </c>
      <c r="N245" s="309">
        <f>IF(N$115=0,0,N$115/CHI_fec!N$115)</f>
        <v>0.73492527248180939</v>
      </c>
      <c r="O245" s="309">
        <f>IF(O$115=0,0,O$115/CHI_fec!O$115)</f>
        <v>0.7293085770590878</v>
      </c>
      <c r="P245" s="309">
        <f>IF(P$115=0,0,P$115/CHI_fec!P$115)</f>
        <v>0.75492500266971041</v>
      </c>
      <c r="Q245" s="309">
        <f>IF(Q$115=0,0,Q$115/CHI_fec!Q$115)</f>
        <v>0.75112185837883028</v>
      </c>
      <c r="R245" s="309">
        <f>IF(R$115=0,0,R$115/CHI_fec!R$115)</f>
        <v>0.74958091360358281</v>
      </c>
      <c r="S245" s="309">
        <f>IF(S$115=0,0,S$115/CHI_fec!S$115)</f>
        <v>0.72906567069056083</v>
      </c>
      <c r="T245" s="309">
        <f>IF(T$115=0,0,T$115/CHI_fec!T$115)</f>
        <v>0.73140377896080877</v>
      </c>
      <c r="U245" s="309">
        <f>IF(U$115=0,0,U$115/CHI_fec!U$115)</f>
        <v>0.73070220294516253</v>
      </c>
      <c r="V245" s="309">
        <f>IF(V$115=0,0,V$115/CHI_fec!V$115)</f>
        <v>0.7465358150016137</v>
      </c>
      <c r="W245" s="309">
        <f>IF(W$115=0,0,W$115/CHI_fec!W$115)</f>
        <v>0.78960904536963583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0.60705763160773929</v>
      </c>
      <c r="C246" s="310">
        <f>IF(C$121=0,0,C$121/CHI_fec!C$121)</f>
        <v>0.62107449722733865</v>
      </c>
      <c r="D246" s="310">
        <f>IF(D$121=0,0,D$121/CHI_fec!D$121)</f>
        <v>0.62085012883205426</v>
      </c>
      <c r="E246" s="310">
        <f>IF(E$121=0,0,E$121/CHI_fec!E$121)</f>
        <v>0.6066694150218781</v>
      </c>
      <c r="F246" s="310">
        <f>IF(F$121=0,0,F$121/CHI_fec!F$121)</f>
        <v>0.60539024448142698</v>
      </c>
      <c r="G246" s="310">
        <f>IF(G$121=0,0,G$121/CHI_fec!G$121)</f>
        <v>0.61263953531797766</v>
      </c>
      <c r="H246" s="310">
        <f>IF(H$121=0,0,H$121/CHI_fec!H$121)</f>
        <v>0.62260295491348749</v>
      </c>
      <c r="I246" s="310">
        <f>IF(I$121=0,0,I$121/CHI_fec!I$121)</f>
        <v>0.64121077480228528</v>
      </c>
      <c r="J246" s="310">
        <f>IF(J$121=0,0,J$121/CHI_fec!J$121)</f>
        <v>0.63733456474276995</v>
      </c>
      <c r="K246" s="310">
        <f>IF(K$121=0,0,K$121/CHI_fec!K$121)</f>
        <v>0.6464307002546269</v>
      </c>
      <c r="L246" s="310">
        <f>IF(L$121=0,0,L$121/CHI_fec!L$121)</f>
        <v>0.68841484649222451</v>
      </c>
      <c r="M246" s="310">
        <f>IF(M$121=0,0,M$121/CHI_fec!M$121)</f>
        <v>0.69449842702143338</v>
      </c>
      <c r="N246" s="310">
        <f>IF(N$121=0,0,N$121/CHI_fec!N$121)</f>
        <v>0.69800915801083785</v>
      </c>
      <c r="O246" s="310">
        <f>IF(O$121=0,0,O$121/CHI_fec!O$121)</f>
        <v>0.6998872025313666</v>
      </c>
      <c r="P246" s="310">
        <f>IF(P$121=0,0,P$121/CHI_fec!P$121)</f>
        <v>0.70273163890682167</v>
      </c>
      <c r="Q246" s="310">
        <f>IF(Q$121=0,0,Q$121/CHI_fec!Q$121)</f>
        <v>0.70566691538584092</v>
      </c>
      <c r="R246" s="310">
        <f>IF(R$121=0,0,R$121/CHI_fec!R$121)</f>
        <v>0.70662645770018528</v>
      </c>
      <c r="S246" s="310">
        <f>IF(S$121=0,0,S$121/CHI_fec!S$121)</f>
        <v>0.69154359342968907</v>
      </c>
      <c r="T246" s="310">
        <f>IF(T$121=0,0,T$121/CHI_fec!T$121)</f>
        <v>0.69271514794563771</v>
      </c>
      <c r="U246" s="310">
        <f>IF(U$121=0,0,U$121/CHI_fec!U$121)</f>
        <v>0.69302829877364758</v>
      </c>
      <c r="V246" s="310">
        <f>IF(V$121=0,0,V$121/CHI_fec!V$121)</f>
        <v>0.71009446463553327</v>
      </c>
      <c r="W246" s="310">
        <f>IF(W$121=0,0,W$121/CHI_fec!W$121)</f>
        <v>0.73031350281578955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0.35097493916889311</v>
      </c>
      <c r="C247" s="310">
        <f>IF(C$134=0,0,C$134/CHI_fec!C$134)</f>
        <v>0.35728143603112955</v>
      </c>
      <c r="D247" s="310">
        <f>IF(D$134=0,0,D$134/CHI_fec!D$134)</f>
        <v>0.3575594410344422</v>
      </c>
      <c r="E247" s="310">
        <f>IF(E$134=0,0,E$134/CHI_fec!E$134)</f>
        <v>0.35421920006393603</v>
      </c>
      <c r="F247" s="310">
        <f>IF(F$134=0,0,F$134/CHI_fec!F$134)</f>
        <v>0.35627339028531163</v>
      </c>
      <c r="G247" s="310">
        <f>IF(G$134=0,0,G$134/CHI_fec!G$134)</f>
        <v>0.3602741853340044</v>
      </c>
      <c r="H247" s="310">
        <f>IF(H$134=0,0,H$134/CHI_fec!H$134)</f>
        <v>0.3663041719292473</v>
      </c>
      <c r="I247" s="310">
        <f>IF(I$134=0,0,I$134/CHI_fec!I$134)</f>
        <v>0.37325616770721498</v>
      </c>
      <c r="J247" s="310">
        <f>IF(J$134=0,0,J$134/CHI_fec!J$134)</f>
        <v>0.36795271818963637</v>
      </c>
      <c r="K247" s="310">
        <f>IF(K$134=0,0,K$134/CHI_fec!K$134)</f>
        <v>0.37913959667351621</v>
      </c>
      <c r="L247" s="310">
        <f>IF(L$134=0,0,L$134/CHI_fec!L$134)</f>
        <v>0.39706500736509515</v>
      </c>
      <c r="M247" s="310">
        <f>IF(M$134=0,0,M$134/CHI_fec!M$134)</f>
        <v>0.39952332266147728</v>
      </c>
      <c r="N247" s="310">
        <f>IF(N$134=0,0,N$134/CHI_fec!N$134)</f>
        <v>0.40504635901976377</v>
      </c>
      <c r="O247" s="310">
        <f>IF(O$134=0,0,O$134/CHI_fec!O$134)</f>
        <v>0.40511251913967677</v>
      </c>
      <c r="P247" s="310">
        <f>IF(P$134=0,0,P$134/CHI_fec!P$134)</f>
        <v>0.40751980786968472</v>
      </c>
      <c r="Q247" s="310">
        <f>IF(Q$134=0,0,Q$134/CHI_fec!Q$134)</f>
        <v>0.40862200322345366</v>
      </c>
      <c r="R247" s="310">
        <f>IF(R$134=0,0,R$134/CHI_fec!R$134)</f>
        <v>0.40501514141566547</v>
      </c>
      <c r="S247" s="310">
        <f>IF(S$134=0,0,S$134/CHI_fec!S$134)</f>
        <v>0.40106537229095374</v>
      </c>
      <c r="T247" s="310">
        <f>IF(T$134=0,0,T$134/CHI_fec!T$134)</f>
        <v>0.40123854964830835</v>
      </c>
      <c r="U247" s="310">
        <f>IF(U$134=0,0,U$134/CHI_fec!U$134)</f>
        <v>0.40600466018896547</v>
      </c>
      <c r="V247" s="310">
        <f>IF(V$134=0,0,V$134/CHI_fec!V$134)</f>
        <v>0.42324635301138608</v>
      </c>
      <c r="W247" s="310">
        <f>IF(W$134=0,0,W$134/CHI_fec!W$134)</f>
        <v>0.44249729512038716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0.56132105292024992</v>
      </c>
      <c r="C248" s="310">
        <f>IF(C$142=0,0,C$142/CHI_fec!C$142)</f>
        <v>0.59208835213443056</v>
      </c>
      <c r="D248" s="310">
        <f>IF(D$142=0,0,D$142/CHI_fec!D$142)</f>
        <v>0.58409090407804443</v>
      </c>
      <c r="E248" s="310">
        <f>IF(E$142=0,0,E$142/CHI_fec!E$142)</f>
        <v>0.57620875636487145</v>
      </c>
      <c r="F248" s="310">
        <f>IF(F$142=0,0,F$142/CHI_fec!F$142)</f>
        <v>0.56431222615758658</v>
      </c>
      <c r="G248" s="310">
        <f>IF(G$142=0,0,G$142/CHI_fec!G$142)</f>
        <v>0.56809008147310258</v>
      </c>
      <c r="H248" s="310">
        <f>IF(H$142=0,0,H$142/CHI_fec!H$142)</f>
        <v>0.58176505227262409</v>
      </c>
      <c r="I248" s="310">
        <f>IF(I$142=0,0,I$142/CHI_fec!I$142)</f>
        <v>0.60752676307045927</v>
      </c>
      <c r="J248" s="310">
        <f>IF(J$142=0,0,J$142/CHI_fec!J$142)</f>
        <v>0.61755359692024547</v>
      </c>
      <c r="K248" s="310">
        <f>IF(K$142=0,0,K$142/CHI_fec!K$142)</f>
        <v>0.61711274768369817</v>
      </c>
      <c r="L248" s="310">
        <f>IF(L$142=0,0,L$142/CHI_fec!L$142)</f>
        <v>0.68560304135041372</v>
      </c>
      <c r="M248" s="310">
        <f>IF(M$142=0,0,M$142/CHI_fec!M$142)</f>
        <v>0.69564109530412321</v>
      </c>
      <c r="N248" s="310">
        <f>IF(N$142=0,0,N$142/CHI_fec!N$142)</f>
        <v>0.6891129607067199</v>
      </c>
      <c r="O248" s="310">
        <f>IF(O$142=0,0,O$142/CHI_fec!O$142)</f>
        <v>0.67809182491116593</v>
      </c>
      <c r="P248" s="310">
        <f>IF(P$142=0,0,P$142/CHI_fec!P$142)</f>
        <v>0.71821934398705023</v>
      </c>
      <c r="Q248" s="310">
        <f>IF(Q$142=0,0,Q$142/CHI_fec!Q$142)</f>
        <v>0.71095643966350364</v>
      </c>
      <c r="R248" s="310">
        <f>IF(R$142=0,0,R$142/CHI_fec!R$142)</f>
        <v>0.70532970735439859</v>
      </c>
      <c r="S248" s="310">
        <f>IF(S$142=0,0,S$142/CHI_fec!S$142)</f>
        <v>0.66685947430233905</v>
      </c>
      <c r="T248" s="310">
        <f>IF(T$142=0,0,T$142/CHI_fec!T$142)</f>
        <v>0.66519412682067502</v>
      </c>
      <c r="U248" s="310">
        <f>IF(U$142=0,0,U$142/CHI_fec!U$142)</f>
        <v>0.65956562471107205</v>
      </c>
      <c r="V248" s="310">
        <f>IF(V$142=0,0,V$142/CHI_fec!V$142)</f>
        <v>0.65740463497094737</v>
      </c>
      <c r="W248" s="310">
        <f>IF(W$142=0,0,W$142/CHI_fec!W$142)</f>
        <v>0.69319245010753461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0.63329291257173959</v>
      </c>
      <c r="C249" s="311">
        <f>IF(C$156=0,0,C$156/CHI_fec!C$156)</f>
        <v>0.63329291257173936</v>
      </c>
      <c r="D249" s="311">
        <f>IF(D$156=0,0,D$156/CHI_fec!D$156)</f>
        <v>0.63510927624974345</v>
      </c>
      <c r="E249" s="311">
        <f>IF(E$156=0,0,E$156/CHI_fec!E$156)</f>
        <v>0.63510927624974389</v>
      </c>
      <c r="F249" s="311">
        <f>IF(F$156=0,0,F$156/CHI_fec!F$156)</f>
        <v>0.64154521251106189</v>
      </c>
      <c r="G249" s="311">
        <f>IF(G$156=0,0,G$156/CHI_fec!G$156)</f>
        <v>0.64480972899030786</v>
      </c>
      <c r="H249" s="311">
        <f>IF(H$156=0,0,H$156/CHI_fec!H$156)</f>
        <v>0.65472726513511592</v>
      </c>
      <c r="I249" s="311">
        <f>IF(I$156=0,0,I$156/CHI_fec!I$156)</f>
        <v>0.65472726513511581</v>
      </c>
      <c r="J249" s="311">
        <f>IF(J$156=0,0,J$156/CHI_fec!J$156)</f>
        <v>0.65472726513511559</v>
      </c>
      <c r="K249" s="311">
        <f>IF(K$156=0,0,K$156/CHI_fec!K$156)</f>
        <v>0.66834203862160424</v>
      </c>
      <c r="L249" s="311">
        <f>IF(L$156=0,0,L$156/CHI_fec!L$156)</f>
        <v>0.68059533475944378</v>
      </c>
      <c r="M249" s="311">
        <f>IF(M$156=0,0,M$156/CHI_fec!M$156)</f>
        <v>0.68461825784304242</v>
      </c>
      <c r="N249" s="311">
        <f>IF(N$156=0,0,N$156/CHI_fec!N$156)</f>
        <v>0.68461825784304253</v>
      </c>
      <c r="O249" s="311">
        <f>IF(O$156=0,0,O$156/CHI_fec!O$156)</f>
        <v>0.68461825784304242</v>
      </c>
      <c r="P249" s="311">
        <f>IF(P$156=0,0,P$156/CHI_fec!P$156)</f>
        <v>0.68461825784304242</v>
      </c>
      <c r="Q249" s="311">
        <f>IF(Q$156=0,0,Q$156/CHI_fec!Q$156)</f>
        <v>0.68461825784304253</v>
      </c>
      <c r="R249" s="311">
        <f>IF(R$156=0,0,R$156/CHI_fec!R$156)</f>
        <v>0.68461825784304231</v>
      </c>
      <c r="S249" s="311">
        <f>IF(S$156=0,0,S$156/CHI_fec!S$156)</f>
        <v>0.68461825784304209</v>
      </c>
      <c r="T249" s="311">
        <f>IF(T$156=0,0,T$156/CHI_fec!T$156)</f>
        <v>0.68461825784304231</v>
      </c>
      <c r="U249" s="311">
        <f>IF(U$156=0,0,U$156/CHI_fec!U$156)</f>
        <v>0.68461825784304253</v>
      </c>
      <c r="V249" s="311">
        <f>IF(V$156=0,0,V$156/CHI_fec!V$156)</f>
        <v>0.69524393205873836</v>
      </c>
      <c r="W249" s="311">
        <f>IF(W$156=0,0,W$156/CHI_fec!W$156)</f>
        <v>0.70480703885286478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CZ: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4304.2957457554221</v>
      </c>
      <c r="C5" s="225">
        <f t="shared" si="0"/>
        <v>3389.5197371318054</v>
      </c>
      <c r="D5" s="225">
        <f t="shared" si="0"/>
        <v>3747.2395901561185</v>
      </c>
      <c r="E5" s="225">
        <f t="shared" si="0"/>
        <v>4617.2528148818319</v>
      </c>
      <c r="F5" s="225">
        <f t="shared" si="0"/>
        <v>5954.9443578975852</v>
      </c>
      <c r="G5" s="225">
        <f t="shared" si="0"/>
        <v>5681.7834743222966</v>
      </c>
      <c r="H5" s="225">
        <f t="shared" si="0"/>
        <v>5193.4038713504124</v>
      </c>
      <c r="I5" s="225">
        <f t="shared" si="0"/>
        <v>3731.476616192675</v>
      </c>
      <c r="J5" s="225">
        <f t="shared" si="0"/>
        <v>3995.6090418426543</v>
      </c>
      <c r="K5" s="225">
        <f t="shared" si="0"/>
        <v>4511.3742882695788</v>
      </c>
      <c r="L5" s="225">
        <f t="shared" si="0"/>
        <v>3398.1185649632207</v>
      </c>
      <c r="M5" s="225">
        <f t="shared" si="0"/>
        <v>3158.322397521054</v>
      </c>
      <c r="N5" s="225">
        <f t="shared" si="0"/>
        <v>3202.6829771495823</v>
      </c>
      <c r="O5" s="225">
        <f t="shared" si="0"/>
        <v>3032.2086505943153</v>
      </c>
      <c r="P5" s="225">
        <f t="shared" si="0"/>
        <v>3100.862958744704</v>
      </c>
      <c r="Q5" s="225">
        <f t="shared" si="0"/>
        <v>2746.9420573658908</v>
      </c>
      <c r="R5" s="225">
        <f t="shared" si="0"/>
        <v>2211.7869205402208</v>
      </c>
      <c r="S5" s="225">
        <f t="shared" si="0"/>
        <v>3380.0349084554314</v>
      </c>
      <c r="T5" s="225">
        <f t="shared" si="0"/>
        <v>3233.9323766797343</v>
      </c>
      <c r="U5" s="225">
        <f t="shared" si="0"/>
        <v>3182.4873441959098</v>
      </c>
      <c r="V5" s="225">
        <f t="shared" si="0"/>
        <v>2814.8144463492035</v>
      </c>
      <c r="W5" s="225">
        <f t="shared" si="0"/>
        <v>3420.8011251990756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41.678472606709647</v>
      </c>
      <c r="C10" s="262">
        <v>29.658946089615942</v>
      </c>
      <c r="D10" s="262">
        <v>40.846542097210488</v>
      </c>
      <c r="E10" s="262">
        <v>48.309089225860852</v>
      </c>
      <c r="F10" s="262">
        <v>67.937917490236927</v>
      </c>
      <c r="G10" s="262">
        <v>71.424689106210664</v>
      </c>
      <c r="H10" s="262">
        <v>63.64099708207722</v>
      </c>
      <c r="I10" s="262">
        <v>43.01752000439636</v>
      </c>
      <c r="J10" s="262">
        <v>33.734823150151648</v>
      </c>
      <c r="K10" s="262">
        <v>41.808132694024252</v>
      </c>
      <c r="L10" s="262">
        <v>22.096847083690729</v>
      </c>
      <c r="M10" s="262">
        <v>19.933468495827722</v>
      </c>
      <c r="N10" s="262">
        <v>22.263899764488531</v>
      </c>
      <c r="O10" s="262">
        <v>22.7533840922937</v>
      </c>
      <c r="P10" s="262">
        <v>16.06360437705251</v>
      </c>
      <c r="Q10" s="262">
        <v>16.617464933403749</v>
      </c>
      <c r="R10" s="262">
        <v>15.636774105659541</v>
      </c>
      <c r="S10" s="262">
        <v>25.32017411250424</v>
      </c>
      <c r="T10" s="262">
        <v>25.06649457512226</v>
      </c>
      <c r="U10" s="262">
        <v>26.032545982622821</v>
      </c>
      <c r="V10" s="262">
        <v>29.085548385475679</v>
      </c>
      <c r="W10" s="262">
        <v>29.892507674013459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1275</v>
      </c>
    </row>
    <row r="12" spans="1:105" ht="12" customHeight="1" x14ac:dyDescent="0.25">
      <c r="A12" s="37" t="s">
        <v>162</v>
      </c>
      <c r="B12" s="228">
        <v>41.678472606709647</v>
      </c>
      <c r="C12" s="228">
        <v>29.658946089615942</v>
      </c>
      <c r="D12" s="228">
        <v>40.846542097210488</v>
      </c>
      <c r="E12" s="228">
        <v>48.309089225860852</v>
      </c>
      <c r="F12" s="228">
        <v>67.937917490236927</v>
      </c>
      <c r="G12" s="228">
        <v>71.424689106210664</v>
      </c>
      <c r="H12" s="228">
        <v>63.64099708207722</v>
      </c>
      <c r="I12" s="228">
        <v>43.01752000439636</v>
      </c>
      <c r="J12" s="228">
        <v>33.734823150151648</v>
      </c>
      <c r="K12" s="228">
        <v>41.808132694024252</v>
      </c>
      <c r="L12" s="228">
        <v>22.096847083690729</v>
      </c>
      <c r="M12" s="228">
        <v>19.933468495827722</v>
      </c>
      <c r="N12" s="228">
        <v>22.263899764488531</v>
      </c>
      <c r="O12" s="228">
        <v>22.7533840922937</v>
      </c>
      <c r="P12" s="228">
        <v>16.06360437705251</v>
      </c>
      <c r="Q12" s="228">
        <v>16.617464933403749</v>
      </c>
      <c r="R12" s="228">
        <v>15.636774105659541</v>
      </c>
      <c r="S12" s="228">
        <v>25.32017411250424</v>
      </c>
      <c r="T12" s="228">
        <v>25.06649457512226</v>
      </c>
      <c r="U12" s="228">
        <v>26.032545982622821</v>
      </c>
      <c r="V12" s="228">
        <v>29.085548385475679</v>
      </c>
      <c r="W12" s="228">
        <v>29.892507674013459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1336.5584933241259</v>
      </c>
      <c r="C25" s="296">
        <v>882.86914793598976</v>
      </c>
      <c r="D25" s="296">
        <v>1184.6511497525839</v>
      </c>
      <c r="E25" s="296">
        <v>1600.6234538125741</v>
      </c>
      <c r="F25" s="296">
        <v>2251.2765025905019</v>
      </c>
      <c r="G25" s="296">
        <v>2170.2499778212609</v>
      </c>
      <c r="H25" s="296">
        <v>1945.533768322364</v>
      </c>
      <c r="I25" s="296">
        <v>1188.5534496054499</v>
      </c>
      <c r="J25" s="296">
        <v>1105.6399778568209</v>
      </c>
      <c r="K25" s="296">
        <v>1494.015084726967</v>
      </c>
      <c r="L25" s="296">
        <v>840.40804153887518</v>
      </c>
      <c r="M25" s="296">
        <v>800.22706403085704</v>
      </c>
      <c r="N25" s="296">
        <v>768.36913361569407</v>
      </c>
      <c r="O25" s="296">
        <v>716.14946869844346</v>
      </c>
      <c r="P25" s="296">
        <v>629.43484273849106</v>
      </c>
      <c r="Q25" s="296">
        <v>601.75287238788428</v>
      </c>
      <c r="R25" s="296">
        <v>549.22276537337052</v>
      </c>
      <c r="S25" s="296">
        <v>802.32392725797661</v>
      </c>
      <c r="T25" s="296">
        <v>806.51473967839729</v>
      </c>
      <c r="U25" s="296">
        <v>783.00892823630704</v>
      </c>
      <c r="V25" s="296">
        <v>787.37361791980163</v>
      </c>
      <c r="W25" s="296">
        <v>879.74349033596854</v>
      </c>
      <c r="DA25" s="70" t="s">
        <v>1280</v>
      </c>
    </row>
    <row r="26" spans="1:105" ht="12" customHeight="1" x14ac:dyDescent="0.25">
      <c r="A26" s="46" t="s">
        <v>30</v>
      </c>
      <c r="B26" s="231">
        <v>1160.5102250580451</v>
      </c>
      <c r="C26" s="231">
        <v>719.46306755187072</v>
      </c>
      <c r="D26" s="231">
        <v>976.32176897350973</v>
      </c>
      <c r="E26" s="231">
        <v>1380.598326294386</v>
      </c>
      <c r="F26" s="231">
        <v>1796.7147700600051</v>
      </c>
      <c r="G26" s="231">
        <v>1706.4776727707131</v>
      </c>
      <c r="H26" s="231">
        <v>1629.3934271756721</v>
      </c>
      <c r="I26" s="231">
        <v>893.99978898001791</v>
      </c>
      <c r="J26" s="231">
        <v>888.48994693516511</v>
      </c>
      <c r="K26" s="231">
        <v>1313.384069101101</v>
      </c>
      <c r="L26" s="231">
        <v>343.32097840101949</v>
      </c>
      <c r="M26" s="231">
        <v>309.18666080614821</v>
      </c>
      <c r="N26" s="231">
        <v>290.40147401900788</v>
      </c>
      <c r="O26" s="231">
        <v>289.42951379243891</v>
      </c>
      <c r="P26" s="231">
        <v>245.65042703552311</v>
      </c>
      <c r="Q26" s="231">
        <v>238.66922359512921</v>
      </c>
      <c r="R26" s="231">
        <v>257.67043436590222</v>
      </c>
      <c r="S26" s="231">
        <v>410.59300148865759</v>
      </c>
      <c r="T26" s="231">
        <v>385.87764605534619</v>
      </c>
      <c r="U26" s="231">
        <v>332.39977688002762</v>
      </c>
      <c r="V26" s="231">
        <v>298.673052400534</v>
      </c>
      <c r="W26" s="231">
        <v>308.02615123904121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2.572544075633469</v>
      </c>
      <c r="Q28" s="231">
        <v>1.763619160871428</v>
      </c>
      <c r="R28" s="231">
        <v>2.688965085328324</v>
      </c>
      <c r="S28" s="231">
        <v>6.8590722887094744</v>
      </c>
      <c r="T28" s="231">
        <v>5.7270058420897776</v>
      </c>
      <c r="U28" s="231">
        <v>5.6101754707189233</v>
      </c>
      <c r="V28" s="231">
        <v>3.5558458644597368</v>
      </c>
      <c r="W28" s="231">
        <v>4.5853565286131639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1284</v>
      </c>
    </row>
    <row r="30" spans="1:105" ht="12" customHeight="1" x14ac:dyDescent="0.25">
      <c r="A30" s="46" t="s">
        <v>70</v>
      </c>
      <c r="B30" s="231">
        <v>46.621306076827928</v>
      </c>
      <c r="C30" s="231">
        <v>18.11684669548147</v>
      </c>
      <c r="D30" s="231">
        <v>18.404290472896761</v>
      </c>
      <c r="E30" s="231">
        <v>17.603264194266281</v>
      </c>
      <c r="F30" s="231">
        <v>246.14837176553289</v>
      </c>
      <c r="G30" s="231">
        <v>219.0388400220053</v>
      </c>
      <c r="H30" s="231">
        <v>76.858209569583977</v>
      </c>
      <c r="I30" s="231">
        <v>60.072167973653883</v>
      </c>
      <c r="J30" s="231">
        <v>58.010403030707963</v>
      </c>
      <c r="K30" s="231">
        <v>42.123501893609827</v>
      </c>
      <c r="L30" s="231">
        <v>28.193564561914641</v>
      </c>
      <c r="M30" s="231">
        <v>11.27798500137046</v>
      </c>
      <c r="N30" s="231">
        <v>5.7672351596553506</v>
      </c>
      <c r="O30" s="231">
        <v>0.9616217993835533</v>
      </c>
      <c r="P30" s="231">
        <v>0.94856557691579857</v>
      </c>
      <c r="Q30" s="231">
        <v>1.950906916820315</v>
      </c>
      <c r="R30" s="231">
        <v>1.982986213243263</v>
      </c>
      <c r="S30" s="231">
        <v>2.167811053928093</v>
      </c>
      <c r="T30" s="231">
        <v>1.0558498593001451</v>
      </c>
      <c r="U30" s="231">
        <v>0</v>
      </c>
      <c r="V30" s="231">
        <v>0.9834342565875891</v>
      </c>
      <c r="W30" s="231">
        <v>2.0289029378485979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188.45293239244819</v>
      </c>
      <c r="M31" s="231">
        <v>171.58278401253321</v>
      </c>
      <c r="N31" s="231">
        <v>156.29984692677661</v>
      </c>
      <c r="O31" s="231">
        <v>115.13485887637771</v>
      </c>
      <c r="P31" s="231">
        <v>111.7395341186424</v>
      </c>
      <c r="Q31" s="231">
        <v>75.876609679627833</v>
      </c>
      <c r="R31" s="231">
        <v>16.919936679030421</v>
      </c>
      <c r="S31" s="231">
        <v>58.373237736906347</v>
      </c>
      <c r="T31" s="231">
        <v>79.288546497340661</v>
      </c>
      <c r="U31" s="231">
        <v>123.7128751974079</v>
      </c>
      <c r="V31" s="231">
        <v>169.73108834215361</v>
      </c>
      <c r="W31" s="231">
        <v>205.92772748810421</v>
      </c>
      <c r="DA31" s="73" t="s">
        <v>1286</v>
      </c>
    </row>
    <row r="32" spans="1:105" ht="12" customHeight="1" x14ac:dyDescent="0.25">
      <c r="A32" s="46" t="s">
        <v>162</v>
      </c>
      <c r="B32" s="231">
        <v>109.80967626805371</v>
      </c>
      <c r="C32" s="231">
        <v>119.72455501422679</v>
      </c>
      <c r="D32" s="231">
        <v>157.1551078548151</v>
      </c>
      <c r="E32" s="231">
        <v>164.3223989315731</v>
      </c>
      <c r="F32" s="231">
        <v>185.31359670891939</v>
      </c>
      <c r="G32" s="231">
        <v>225.96656784416129</v>
      </c>
      <c r="H32" s="231">
        <v>222.31542145226649</v>
      </c>
      <c r="I32" s="231">
        <v>205.674828034086</v>
      </c>
      <c r="J32" s="231">
        <v>132.42606415617891</v>
      </c>
      <c r="K32" s="231">
        <v>118.71249313337211</v>
      </c>
      <c r="L32" s="231">
        <v>104.8538844778185</v>
      </c>
      <c r="M32" s="231">
        <v>100.7616590157353</v>
      </c>
      <c r="N32" s="231">
        <v>128.58046698379309</v>
      </c>
      <c r="O32" s="231">
        <v>132.75668483879539</v>
      </c>
      <c r="P32" s="231">
        <v>106.9960754431519</v>
      </c>
      <c r="Q32" s="231">
        <v>115.2540049949716</v>
      </c>
      <c r="R32" s="231">
        <v>107.1341280465774</v>
      </c>
      <c r="S32" s="231">
        <v>154.68705424816361</v>
      </c>
      <c r="T32" s="231">
        <v>147.40895192265151</v>
      </c>
      <c r="U32" s="231">
        <v>164.56438061484869</v>
      </c>
      <c r="V32" s="231">
        <v>179.16066468282429</v>
      </c>
      <c r="W32" s="231">
        <v>180.7602172555313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3.3163492687567699</v>
      </c>
      <c r="E33" s="231">
        <v>3.0836918616732252</v>
      </c>
      <c r="F33" s="231">
        <v>1.253094596904003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164.50747678810359</v>
      </c>
      <c r="M33" s="231">
        <v>193.27771060940651</v>
      </c>
      <c r="N33" s="231">
        <v>171.626449346177</v>
      </c>
      <c r="O33" s="231">
        <v>164.12768988797561</v>
      </c>
      <c r="P33" s="231">
        <v>150.98670247030751</v>
      </c>
      <c r="Q33" s="231">
        <v>156.78566546367861</v>
      </c>
      <c r="R33" s="231">
        <v>151.51105251998831</v>
      </c>
      <c r="S33" s="231">
        <v>157.18954425301141</v>
      </c>
      <c r="T33" s="231">
        <v>174.70417800635269</v>
      </c>
      <c r="U33" s="231">
        <v>144.31265455353491</v>
      </c>
      <c r="V33" s="231">
        <v>123.6195539871056</v>
      </c>
      <c r="W33" s="231">
        <v>166.81232614036799</v>
      </c>
      <c r="DA33" s="73" t="s">
        <v>1288</v>
      </c>
    </row>
    <row r="34" spans="1:105" ht="12" customHeight="1" x14ac:dyDescent="0.25">
      <c r="A34" s="46" t="s">
        <v>73</v>
      </c>
      <c r="B34" s="231">
        <v>19.617285921199699</v>
      </c>
      <c r="C34" s="231">
        <v>25.564678674410729</v>
      </c>
      <c r="D34" s="231">
        <v>29.453633182605561</v>
      </c>
      <c r="E34" s="231">
        <v>35.015772530675612</v>
      </c>
      <c r="F34" s="231">
        <v>21.846669459140969</v>
      </c>
      <c r="G34" s="231">
        <v>18.766897184381929</v>
      </c>
      <c r="H34" s="231">
        <v>16.966710124842141</v>
      </c>
      <c r="I34" s="231">
        <v>28.80666461769237</v>
      </c>
      <c r="J34" s="231">
        <v>26.71356373476894</v>
      </c>
      <c r="K34" s="231">
        <v>19.795020598884321</v>
      </c>
      <c r="L34" s="231">
        <v>11.07920491757066</v>
      </c>
      <c r="M34" s="231">
        <v>14.14026458566358</v>
      </c>
      <c r="N34" s="231">
        <v>15.693661180284259</v>
      </c>
      <c r="O34" s="231">
        <v>13.73909950347241</v>
      </c>
      <c r="P34" s="231">
        <v>10.54099401831693</v>
      </c>
      <c r="Q34" s="231">
        <v>11.452842576785359</v>
      </c>
      <c r="R34" s="231">
        <v>11.315262463300581</v>
      </c>
      <c r="S34" s="231">
        <v>12.454206188600139</v>
      </c>
      <c r="T34" s="231">
        <v>12.452561495316329</v>
      </c>
      <c r="U34" s="231">
        <v>12.40906551976909</v>
      </c>
      <c r="V34" s="231">
        <v>11.64997838613683</v>
      </c>
      <c r="W34" s="231">
        <v>11.60280874646222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999.8970988586683</v>
      </c>
      <c r="C36" s="263">
        <v>699.57252031888368</v>
      </c>
      <c r="D36" s="263">
        <v>916.90812052798537</v>
      </c>
      <c r="E36" s="263">
        <v>1150.6308317754181</v>
      </c>
      <c r="F36" s="263">
        <v>1572.712627629101</v>
      </c>
      <c r="G36" s="263">
        <v>1529.2174572394549</v>
      </c>
      <c r="H36" s="263">
        <v>1368.560507642929</v>
      </c>
      <c r="I36" s="263">
        <v>891.64025623279792</v>
      </c>
      <c r="J36" s="263">
        <v>845.08370840563646</v>
      </c>
      <c r="K36" s="263">
        <v>1083.681619134386</v>
      </c>
      <c r="L36" s="263">
        <v>572.07791584093275</v>
      </c>
      <c r="M36" s="263">
        <v>532.28515656876266</v>
      </c>
      <c r="N36" s="263">
        <v>515.74639562289553</v>
      </c>
      <c r="O36" s="263">
        <v>492.19536879852973</v>
      </c>
      <c r="P36" s="263">
        <v>434.34415246691799</v>
      </c>
      <c r="Q36" s="263">
        <v>417.2410391617384</v>
      </c>
      <c r="R36" s="263">
        <v>395.53595022555282</v>
      </c>
      <c r="S36" s="263">
        <v>549.33267519774006</v>
      </c>
      <c r="T36" s="263">
        <v>544.30448699988358</v>
      </c>
      <c r="U36" s="263">
        <v>520.06180370262246</v>
      </c>
      <c r="V36" s="263">
        <v>506.76398010667691</v>
      </c>
      <c r="W36" s="263">
        <v>549.55568761400468</v>
      </c>
      <c r="DA36" s="70" t="s">
        <v>1291</v>
      </c>
    </row>
    <row r="37" spans="1:105" ht="12" customHeight="1" x14ac:dyDescent="0.25">
      <c r="A37" s="60" t="s">
        <v>1014</v>
      </c>
      <c r="B37" s="264">
        <v>999.8970988586683</v>
      </c>
      <c r="C37" s="264">
        <v>699.57252031888368</v>
      </c>
      <c r="D37" s="264">
        <v>916.90812052798537</v>
      </c>
      <c r="E37" s="264">
        <v>1150.6308317754181</v>
      </c>
      <c r="F37" s="264">
        <v>1572.712627629101</v>
      </c>
      <c r="G37" s="264">
        <v>1529.2174572394549</v>
      </c>
      <c r="H37" s="264">
        <v>1368.560507642929</v>
      </c>
      <c r="I37" s="264">
        <v>891.64025623279792</v>
      </c>
      <c r="J37" s="264">
        <v>845.08370840563646</v>
      </c>
      <c r="K37" s="264">
        <v>1083.681619134386</v>
      </c>
      <c r="L37" s="264">
        <v>572.07791584093275</v>
      </c>
      <c r="M37" s="264">
        <v>532.28515656876266</v>
      </c>
      <c r="N37" s="264">
        <v>515.74639562289553</v>
      </c>
      <c r="O37" s="264">
        <v>492.19536879852973</v>
      </c>
      <c r="P37" s="264">
        <v>434.34415246691799</v>
      </c>
      <c r="Q37" s="264">
        <v>417.2410391617384</v>
      </c>
      <c r="R37" s="264">
        <v>395.53595022555282</v>
      </c>
      <c r="S37" s="264">
        <v>549.33267519774006</v>
      </c>
      <c r="T37" s="264">
        <v>544.30448699988358</v>
      </c>
      <c r="U37" s="264">
        <v>520.06180370262246</v>
      </c>
      <c r="V37" s="264">
        <v>506.76398010667691</v>
      </c>
      <c r="W37" s="264">
        <v>549.55568761400468</v>
      </c>
      <c r="DA37" s="72" t="s">
        <v>1292</v>
      </c>
    </row>
    <row r="38" spans="1:105" ht="12" customHeight="1" x14ac:dyDescent="0.25">
      <c r="A38" s="59" t="s">
        <v>30</v>
      </c>
      <c r="B38" s="232">
        <v>881.12574859716608</v>
      </c>
      <c r="C38" s="232">
        <v>587.09199530609999</v>
      </c>
      <c r="D38" s="232">
        <v>777.16120693026392</v>
      </c>
      <c r="E38" s="232">
        <v>1016.6621512936219</v>
      </c>
      <c r="F38" s="232">
        <v>1268.174089717699</v>
      </c>
      <c r="G38" s="232">
        <v>1212.919344370511</v>
      </c>
      <c r="H38" s="232">
        <v>1156.2592476974701</v>
      </c>
      <c r="I38" s="232">
        <v>687.32779537442286</v>
      </c>
      <c r="J38" s="232">
        <v>695.92176946384211</v>
      </c>
      <c r="K38" s="232">
        <v>965.45299387889156</v>
      </c>
      <c r="L38" s="232">
        <v>412.29925930083351</v>
      </c>
      <c r="M38" s="232">
        <v>390.70558574263111</v>
      </c>
      <c r="N38" s="232">
        <v>352.61637200114188</v>
      </c>
      <c r="O38" s="232">
        <v>336.65745019619362</v>
      </c>
      <c r="P38" s="232">
        <v>299.5691435710051</v>
      </c>
      <c r="Q38" s="232">
        <v>278.4454201745524</v>
      </c>
      <c r="R38" s="232">
        <v>275.84411003090952</v>
      </c>
      <c r="S38" s="232">
        <v>392.73798830772529</v>
      </c>
      <c r="T38" s="232">
        <v>388.90356184737152</v>
      </c>
      <c r="U38" s="232">
        <v>343.96588957202181</v>
      </c>
      <c r="V38" s="232">
        <v>313.77532669177839</v>
      </c>
      <c r="W38" s="232">
        <v>341.69824136876377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3.1372012450226192</v>
      </c>
      <c r="Q39" s="297">
        <v>2.0575408545752611</v>
      </c>
      <c r="R39" s="297">
        <v>2.8786196704791021</v>
      </c>
      <c r="S39" s="297">
        <v>6.5607992405088256</v>
      </c>
      <c r="T39" s="297">
        <v>5.7719149929456277</v>
      </c>
      <c r="U39" s="297">
        <v>5.8053859558920697</v>
      </c>
      <c r="V39" s="297">
        <v>3.7356456795111521</v>
      </c>
      <c r="W39" s="297">
        <v>5.0866079245979003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1295</v>
      </c>
    </row>
    <row r="41" spans="1:105" ht="12" customHeight="1" x14ac:dyDescent="0.25">
      <c r="A41" s="59" t="s">
        <v>70</v>
      </c>
      <c r="B41" s="297">
        <v>35.3975624949517</v>
      </c>
      <c r="C41" s="297">
        <v>14.783602042697069</v>
      </c>
      <c r="D41" s="297">
        <v>14.649986358134431</v>
      </c>
      <c r="E41" s="297">
        <v>12.962910431427421</v>
      </c>
      <c r="F41" s="297">
        <v>173.7387550327887</v>
      </c>
      <c r="G41" s="297">
        <v>155.6870332793772</v>
      </c>
      <c r="H41" s="297">
        <v>54.540551161018278</v>
      </c>
      <c r="I41" s="297">
        <v>46.184877542086788</v>
      </c>
      <c r="J41" s="297">
        <v>45.437432875520017</v>
      </c>
      <c r="K41" s="297">
        <v>30.964484778380729</v>
      </c>
      <c r="L41" s="297">
        <v>33.858070194446107</v>
      </c>
      <c r="M41" s="297">
        <v>14.25149365909977</v>
      </c>
      <c r="N41" s="297">
        <v>7.0027934442990736</v>
      </c>
      <c r="O41" s="297">
        <v>1.118535351808341</v>
      </c>
      <c r="P41" s="297">
        <v>1.156769727318691</v>
      </c>
      <c r="Q41" s="297">
        <v>2.276041661311873</v>
      </c>
      <c r="R41" s="297">
        <v>2.122847615566545</v>
      </c>
      <c r="S41" s="297">
        <v>2.073541802378938</v>
      </c>
      <c r="T41" s="297">
        <v>1.06412945983136</v>
      </c>
      <c r="U41" s="297">
        <v>0</v>
      </c>
      <c r="V41" s="297">
        <v>1.0331611863223631</v>
      </c>
      <c r="W41" s="297">
        <v>2.250693854992774</v>
      </c>
      <c r="DA41" s="122" t="s">
        <v>1296</v>
      </c>
    </row>
    <row r="42" spans="1:105" ht="12" customHeight="1" x14ac:dyDescent="0.25">
      <c r="A42" s="59" t="s">
        <v>162</v>
      </c>
      <c r="B42" s="297">
        <v>83.373787766550592</v>
      </c>
      <c r="C42" s="297">
        <v>97.696922970086618</v>
      </c>
      <c r="D42" s="297">
        <v>125.096927239587</v>
      </c>
      <c r="E42" s="297">
        <v>121.0057700503684</v>
      </c>
      <c r="F42" s="297">
        <v>130.79978287861351</v>
      </c>
      <c r="G42" s="297">
        <v>160.61107958956629</v>
      </c>
      <c r="H42" s="297">
        <v>157.76070878444111</v>
      </c>
      <c r="I42" s="297">
        <v>158.1275833162882</v>
      </c>
      <c r="J42" s="297">
        <v>103.7245060662743</v>
      </c>
      <c r="K42" s="297">
        <v>87.264140477113543</v>
      </c>
      <c r="L42" s="297">
        <v>125.92058634565321</v>
      </c>
      <c r="M42" s="297">
        <v>127.32807716703179</v>
      </c>
      <c r="N42" s="297">
        <v>156.12723017745461</v>
      </c>
      <c r="O42" s="297">
        <v>154.4193832505278</v>
      </c>
      <c r="P42" s="297">
        <v>130.48103792357159</v>
      </c>
      <c r="Q42" s="297">
        <v>134.4620364712988</v>
      </c>
      <c r="R42" s="297">
        <v>114.6903729085976</v>
      </c>
      <c r="S42" s="297">
        <v>147.960345847127</v>
      </c>
      <c r="T42" s="297">
        <v>148.56488069973511</v>
      </c>
      <c r="U42" s="297">
        <v>170.29052817470861</v>
      </c>
      <c r="V42" s="297">
        <v>188.2198465490649</v>
      </c>
      <c r="W42" s="297">
        <v>200.52014446565011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73.358047965918303</v>
      </c>
      <c r="C44" s="263">
        <f t="shared" si="1"/>
        <v>50.505655787316307</v>
      </c>
      <c r="D44" s="263">
        <f t="shared" si="1"/>
        <v>68.804310778339072</v>
      </c>
      <c r="E44" s="263">
        <f t="shared" si="1"/>
        <v>86.392274067978803</v>
      </c>
      <c r="F44" s="263">
        <f t="shared" si="1"/>
        <v>121.5535581877453</v>
      </c>
      <c r="G44" s="263">
        <f t="shared" si="1"/>
        <v>122.92371915536964</v>
      </c>
      <c r="H44" s="263">
        <f t="shared" si="1"/>
        <v>109.89723230304172</v>
      </c>
      <c r="I44" s="263">
        <f t="shared" si="1"/>
        <v>70.974717350031113</v>
      </c>
      <c r="J44" s="263">
        <f t="shared" si="1"/>
        <v>60.034184008243031</v>
      </c>
      <c r="K44" s="263">
        <f t="shared" si="1"/>
        <v>77.6079127948897</v>
      </c>
      <c r="L44" s="263">
        <f t="shared" si="1"/>
        <v>42.352615169920952</v>
      </c>
      <c r="M44" s="263">
        <f t="shared" si="1"/>
        <v>39.352478019587437</v>
      </c>
      <c r="N44" s="263">
        <f t="shared" si="1"/>
        <v>40.889776379750245</v>
      </c>
      <c r="O44" s="263">
        <f t="shared" si="1"/>
        <v>40.18513123597949</v>
      </c>
      <c r="P44" s="263">
        <f t="shared" si="1"/>
        <v>31.519604825083661</v>
      </c>
      <c r="Q44" s="263">
        <f t="shared" si="1"/>
        <v>31.450803545132032</v>
      </c>
      <c r="R44" s="263">
        <f t="shared" si="1"/>
        <v>29.27057813431194</v>
      </c>
      <c r="S44" s="263">
        <f t="shared" si="1"/>
        <v>45.286697013740323</v>
      </c>
      <c r="T44" s="263">
        <f t="shared" si="1"/>
        <v>45.339740594655979</v>
      </c>
      <c r="U44" s="263">
        <f t="shared" si="1"/>
        <v>45.935102796276325</v>
      </c>
      <c r="V44" s="263">
        <f t="shared" si="1"/>
        <v>49.405157047049912</v>
      </c>
      <c r="W44" s="263">
        <f t="shared" si="1"/>
        <v>52.765857536598986</v>
      </c>
      <c r="DA44" s="70"/>
    </row>
    <row r="45" spans="1:105" ht="12" customHeight="1" x14ac:dyDescent="0.25">
      <c r="A45" s="60" t="s">
        <v>1024</v>
      </c>
      <c r="B45" s="264">
        <v>39.97660008041408</v>
      </c>
      <c r="C45" s="264">
        <v>28.455404639499388</v>
      </c>
      <c r="D45" s="264">
        <v>39.216851033411579</v>
      </c>
      <c r="E45" s="264">
        <v>46.415626076409943</v>
      </c>
      <c r="F45" s="264">
        <v>65.326412408155136</v>
      </c>
      <c r="G45" s="264">
        <v>68.720265363401282</v>
      </c>
      <c r="H45" s="264">
        <v>61.306217079144567</v>
      </c>
      <c r="I45" s="264">
        <v>41.289795039998737</v>
      </c>
      <c r="J45" s="264">
        <v>32.420081456573357</v>
      </c>
      <c r="K45" s="264">
        <v>40.293880569533187</v>
      </c>
      <c r="L45" s="264">
        <v>21.36285873104184</v>
      </c>
      <c r="M45" s="264">
        <v>19.366268536095681</v>
      </c>
      <c r="N45" s="264">
        <v>21.69924014902341</v>
      </c>
      <c r="O45" s="264">
        <v>22.298816280820091</v>
      </c>
      <c r="P45" s="264">
        <v>15.79904601292246</v>
      </c>
      <c r="Q45" s="264">
        <v>16.421620572668381</v>
      </c>
      <c r="R45" s="264">
        <v>15.553369937724939</v>
      </c>
      <c r="S45" s="264">
        <v>25.248116959945239</v>
      </c>
      <c r="T45" s="264">
        <v>25.196492180210061</v>
      </c>
      <c r="U45" s="264">
        <v>26.378927842198859</v>
      </c>
      <c r="V45" s="264">
        <v>29.739971030655521</v>
      </c>
      <c r="W45" s="264">
        <v>30.793671790935591</v>
      </c>
      <c r="DA45" s="72" t="s">
        <v>1299</v>
      </c>
    </row>
    <row r="46" spans="1:105" ht="12" customHeight="1" x14ac:dyDescent="0.25">
      <c r="A46" s="60" t="s">
        <v>1026</v>
      </c>
      <c r="B46" s="264">
        <v>33.38144788550423</v>
      </c>
      <c r="C46" s="264">
        <v>22.050251147816919</v>
      </c>
      <c r="D46" s="264">
        <v>29.5874597449275</v>
      </c>
      <c r="E46" s="264">
        <v>39.976647991568854</v>
      </c>
      <c r="F46" s="264">
        <v>56.22714577959016</v>
      </c>
      <c r="G46" s="264">
        <v>54.20345379196835</v>
      </c>
      <c r="H46" s="264">
        <v>48.591015223897152</v>
      </c>
      <c r="I46" s="264">
        <v>29.68492231003237</v>
      </c>
      <c r="J46" s="264">
        <v>27.614102551669671</v>
      </c>
      <c r="K46" s="264">
        <v>37.31403222535652</v>
      </c>
      <c r="L46" s="264">
        <v>20.989756438879109</v>
      </c>
      <c r="M46" s="264">
        <v>19.986209483491759</v>
      </c>
      <c r="N46" s="264">
        <v>19.190536230726838</v>
      </c>
      <c r="O46" s="264">
        <v>17.886314955159399</v>
      </c>
      <c r="P46" s="264">
        <v>15.720558812161199</v>
      </c>
      <c r="Q46" s="264">
        <v>15.02918297246365</v>
      </c>
      <c r="R46" s="264">
        <v>13.717208196587</v>
      </c>
      <c r="S46" s="264">
        <v>20.03858005379508</v>
      </c>
      <c r="T46" s="264">
        <v>20.143248414445921</v>
      </c>
      <c r="U46" s="264">
        <v>19.55617495407747</v>
      </c>
      <c r="V46" s="264">
        <v>19.66518601639439</v>
      </c>
      <c r="W46" s="264">
        <v>21.972185745663399</v>
      </c>
      <c r="DA46" s="72" t="s">
        <v>1300</v>
      </c>
    </row>
    <row r="47" spans="1:105" ht="12" customHeight="1" x14ac:dyDescent="0.25">
      <c r="A47" s="64" t="s">
        <v>30</v>
      </c>
      <c r="B47" s="231">
        <v>28.984523903642771</v>
      </c>
      <c r="C47" s="231">
        <v>17.969074316602718</v>
      </c>
      <c r="D47" s="231">
        <v>24.384293252602841</v>
      </c>
      <c r="E47" s="231">
        <v>34.481372353102152</v>
      </c>
      <c r="F47" s="231">
        <v>44.874160585898757</v>
      </c>
      <c r="G47" s="231">
        <v>42.620428350798463</v>
      </c>
      <c r="H47" s="231">
        <v>40.695197438738226</v>
      </c>
      <c r="I47" s="231">
        <v>22.328246398903449</v>
      </c>
      <c r="J47" s="231">
        <v>22.190634385664751</v>
      </c>
      <c r="K47" s="231">
        <v>32.802651043958207</v>
      </c>
      <c r="L47" s="231">
        <v>8.5746724933756262</v>
      </c>
      <c r="M47" s="231">
        <v>7.7221449387704091</v>
      </c>
      <c r="N47" s="231">
        <v>7.252972256178122</v>
      </c>
      <c r="O47" s="231">
        <v>7.2286968953824253</v>
      </c>
      <c r="P47" s="231">
        <v>6.1352847399470791</v>
      </c>
      <c r="Q47" s="231">
        <v>5.960924485616558</v>
      </c>
      <c r="R47" s="231">
        <v>6.4354925125859692</v>
      </c>
      <c r="S47" s="231">
        <v>10.254836544607951</v>
      </c>
      <c r="T47" s="231">
        <v>9.6375539090258151</v>
      </c>
      <c r="U47" s="231">
        <v>8.3019081353314199</v>
      </c>
      <c r="V47" s="231">
        <v>7.4595604930962462</v>
      </c>
      <c r="W47" s="231">
        <v>7.6931604312995354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6.4251019632027326E-2</v>
      </c>
      <c r="Q49" s="231">
        <v>4.4047575472799957E-2</v>
      </c>
      <c r="R49" s="231">
        <v>6.7158712701442511E-2</v>
      </c>
      <c r="S49" s="231">
        <v>0.17130994662194371</v>
      </c>
      <c r="T49" s="231">
        <v>0.1430358252276929</v>
      </c>
      <c r="U49" s="231">
        <v>0.14011790807491581</v>
      </c>
      <c r="V49" s="231">
        <v>8.8809643578062883E-2</v>
      </c>
      <c r="W49" s="231">
        <v>0.11452236528434311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1304</v>
      </c>
    </row>
    <row r="51" spans="1:105" ht="12" customHeight="1" x14ac:dyDescent="0.25">
      <c r="A51" s="64" t="s">
        <v>70</v>
      </c>
      <c r="B51" s="231">
        <v>1.1643984957868661</v>
      </c>
      <c r="C51" s="231">
        <v>0.45248043900479229</v>
      </c>
      <c r="D51" s="231">
        <v>0.4596595407977383</v>
      </c>
      <c r="E51" s="231">
        <v>0.43965337039174318</v>
      </c>
      <c r="F51" s="231">
        <v>6.1477212446999241</v>
      </c>
      <c r="G51" s="231">
        <v>5.4706424444700206</v>
      </c>
      <c r="H51" s="231">
        <v>1.9195855102003689</v>
      </c>
      <c r="I51" s="231">
        <v>1.500342824199526</v>
      </c>
      <c r="J51" s="231">
        <v>1.4488488571648801</v>
      </c>
      <c r="K51" s="231">
        <v>1.0520628092522051</v>
      </c>
      <c r="L51" s="231">
        <v>0.70415324943202307</v>
      </c>
      <c r="M51" s="231">
        <v>0.28167526558483957</v>
      </c>
      <c r="N51" s="231">
        <v>0.14404057950855079</v>
      </c>
      <c r="O51" s="231">
        <v>2.401715161889461E-2</v>
      </c>
      <c r="P51" s="231">
        <v>2.3691063675818549E-2</v>
      </c>
      <c r="Q51" s="231">
        <v>4.8725213223806081E-2</v>
      </c>
      <c r="R51" s="231">
        <v>4.9526415241596559E-2</v>
      </c>
      <c r="S51" s="231">
        <v>5.4142540026320893E-2</v>
      </c>
      <c r="T51" s="231">
        <v>2.6370560831562029E-2</v>
      </c>
      <c r="U51" s="231">
        <v>0</v>
      </c>
      <c r="V51" s="231">
        <v>2.456193241752647E-2</v>
      </c>
      <c r="W51" s="231">
        <v>5.0673216340943843E-2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4.7067388168572926</v>
      </c>
      <c r="M52" s="231">
        <v>4.2853955073218728</v>
      </c>
      <c r="N52" s="231">
        <v>3.9036938680641731</v>
      </c>
      <c r="O52" s="231">
        <v>2.8755705871337698</v>
      </c>
      <c r="P52" s="231">
        <v>2.7907700662281609</v>
      </c>
      <c r="Q52" s="231">
        <v>1.895069392324007</v>
      </c>
      <c r="R52" s="231">
        <v>0.42258680581375319</v>
      </c>
      <c r="S52" s="231">
        <v>1.4579108981428921</v>
      </c>
      <c r="T52" s="231">
        <v>1.9802848106076081</v>
      </c>
      <c r="U52" s="231">
        <v>3.089812317826234</v>
      </c>
      <c r="V52" s="231">
        <v>4.2391481617478997</v>
      </c>
      <c r="W52" s="231">
        <v>5.143183585050493</v>
      </c>
      <c r="DA52" s="73" t="s">
        <v>1306</v>
      </c>
    </row>
    <row r="53" spans="1:105" ht="12" customHeight="1" x14ac:dyDescent="0.25">
      <c r="A53" s="64" t="s">
        <v>162</v>
      </c>
      <c r="B53" s="231">
        <v>2.7425705675996821</v>
      </c>
      <c r="C53" s="231">
        <v>2.9902013370793741</v>
      </c>
      <c r="D53" s="231">
        <v>3.9250545853394931</v>
      </c>
      <c r="E53" s="231">
        <v>4.1040625036266993</v>
      </c>
      <c r="F53" s="231">
        <v>4.6283317953627137</v>
      </c>
      <c r="G53" s="231">
        <v>5.6436671092455253</v>
      </c>
      <c r="H53" s="231">
        <v>5.5524772708567394</v>
      </c>
      <c r="I53" s="231">
        <v>5.1368672509830002</v>
      </c>
      <c r="J53" s="231">
        <v>3.307430076118564</v>
      </c>
      <c r="K53" s="231">
        <v>2.9649244104791519</v>
      </c>
      <c r="L53" s="231">
        <v>2.6187963323503851</v>
      </c>
      <c r="M53" s="231">
        <v>2.5165902473338462</v>
      </c>
      <c r="N53" s="231">
        <v>3.2113836986200579</v>
      </c>
      <c r="O53" s="231">
        <v>3.3156875501773171</v>
      </c>
      <c r="P53" s="231">
        <v>2.6722989934215242</v>
      </c>
      <c r="Q53" s="231">
        <v>2.878546341631961</v>
      </c>
      <c r="R53" s="231">
        <v>2.6757469501026012</v>
      </c>
      <c r="S53" s="231">
        <v>3.863413285493225</v>
      </c>
      <c r="T53" s="231">
        <v>3.681637781691514</v>
      </c>
      <c r="U53" s="231">
        <v>4.1101061590221466</v>
      </c>
      <c r="V53" s="231">
        <v>4.4746581770377043</v>
      </c>
      <c r="W53" s="231">
        <v>4.5146080790529499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8.2828054917224947E-2</v>
      </c>
      <c r="E54" s="231">
        <v>7.7017279594986596E-2</v>
      </c>
      <c r="F54" s="231">
        <v>3.1296880900530663E-2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4.1086849476524518</v>
      </c>
      <c r="M54" s="231">
        <v>4.8272408999407954</v>
      </c>
      <c r="N54" s="231">
        <v>4.2864860784167513</v>
      </c>
      <c r="O54" s="231">
        <v>4.0991995142220841</v>
      </c>
      <c r="P54" s="231">
        <v>3.7709945094744328</v>
      </c>
      <c r="Q54" s="231">
        <v>3.9158275129831268</v>
      </c>
      <c r="R54" s="231">
        <v>3.7840905048570561</v>
      </c>
      <c r="S54" s="231">
        <v>3.9259146575604218</v>
      </c>
      <c r="T54" s="231">
        <v>4.3633544230410566</v>
      </c>
      <c r="U54" s="231">
        <v>3.60430567106452</v>
      </c>
      <c r="V54" s="231">
        <v>3.087481557793001</v>
      </c>
      <c r="W54" s="231">
        <v>4.1662501114076091</v>
      </c>
      <c r="DA54" s="73" t="s">
        <v>1308</v>
      </c>
    </row>
    <row r="55" spans="1:105" ht="12" customHeight="1" x14ac:dyDescent="0.25">
      <c r="A55" s="64" t="s">
        <v>73</v>
      </c>
      <c r="B55" s="231">
        <v>0.48995491847490458</v>
      </c>
      <c r="C55" s="231">
        <v>0.6384950551300338</v>
      </c>
      <c r="D55" s="231">
        <v>0.73562431127020655</v>
      </c>
      <c r="E55" s="231">
        <v>0.87454248485326569</v>
      </c>
      <c r="F55" s="231">
        <v>0.54563527272823642</v>
      </c>
      <c r="G55" s="231">
        <v>0.46871588745434611</v>
      </c>
      <c r="H55" s="231">
        <v>0.42375500410181038</v>
      </c>
      <c r="I55" s="231">
        <v>0.71946583594639479</v>
      </c>
      <c r="J55" s="231">
        <v>0.66718923272146802</v>
      </c>
      <c r="K55" s="231">
        <v>0.4943939616669612</v>
      </c>
      <c r="L55" s="231">
        <v>0.2767105992113269</v>
      </c>
      <c r="M55" s="231">
        <v>0.35316262453999497</v>
      </c>
      <c r="N55" s="231">
        <v>0.39195974993918581</v>
      </c>
      <c r="O55" s="231">
        <v>0.34314325662490819</v>
      </c>
      <c r="P55" s="231">
        <v>0.26326841978215332</v>
      </c>
      <c r="Q55" s="231">
        <v>0.28604245121139688</v>
      </c>
      <c r="R55" s="231">
        <v>0.28260629528457931</v>
      </c>
      <c r="S55" s="231">
        <v>0.31105218134232421</v>
      </c>
      <c r="T55" s="231">
        <v>0.31101110402066923</v>
      </c>
      <c r="U55" s="231">
        <v>0.30992476275823139</v>
      </c>
      <c r="V55" s="231">
        <v>0.29096605072395221</v>
      </c>
      <c r="W55" s="231">
        <v>0.28978795722752809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1852.803633</v>
      </c>
      <c r="C59" s="281">
        <v>1726.9134670000001</v>
      </c>
      <c r="D59" s="281">
        <v>1536.0294670000001</v>
      </c>
      <c r="E59" s="281">
        <v>1731.2971660000001</v>
      </c>
      <c r="F59" s="281">
        <v>1941.4637520000001</v>
      </c>
      <c r="G59" s="281">
        <v>1787.967631</v>
      </c>
      <c r="H59" s="281">
        <v>1705.7713659999999</v>
      </c>
      <c r="I59" s="281">
        <v>1537.290673</v>
      </c>
      <c r="J59" s="281">
        <v>1951.1163484218021</v>
      </c>
      <c r="K59" s="281">
        <v>1814.261538919312</v>
      </c>
      <c r="L59" s="281">
        <v>1921.1831453298009</v>
      </c>
      <c r="M59" s="281">
        <v>1766.5242304060189</v>
      </c>
      <c r="N59" s="281">
        <v>1855.4137717667541</v>
      </c>
      <c r="O59" s="281">
        <v>1760.9252977690689</v>
      </c>
      <c r="P59" s="281">
        <v>1989.5007543371589</v>
      </c>
      <c r="Q59" s="281">
        <v>1679.8798773377321</v>
      </c>
      <c r="R59" s="281">
        <v>1222.1208527013259</v>
      </c>
      <c r="S59" s="281">
        <v>1957.7714348734701</v>
      </c>
      <c r="T59" s="281">
        <v>1812.706914831675</v>
      </c>
      <c r="U59" s="281">
        <v>1807.4489634780809</v>
      </c>
      <c r="V59" s="281">
        <v>1442.1861428901991</v>
      </c>
      <c r="W59" s="281">
        <v>1908.84358203849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1459.0680701425981</v>
      </c>
      <c r="C61" s="225">
        <f t="shared" si="2"/>
        <v>1016.607800646386</v>
      </c>
      <c r="D61" s="225">
        <f t="shared" si="2"/>
        <v>553.59738311641115</v>
      </c>
      <c r="E61" s="225">
        <f t="shared" si="2"/>
        <v>794.18831449309425</v>
      </c>
      <c r="F61" s="225">
        <f t="shared" si="2"/>
        <v>735.20086261423705</v>
      </c>
      <c r="G61" s="225">
        <f t="shared" si="2"/>
        <v>721.3023907729164</v>
      </c>
      <c r="H61" s="225">
        <f t="shared" si="2"/>
        <v>818.37699523272317</v>
      </c>
      <c r="I61" s="225">
        <f t="shared" si="2"/>
        <v>791.91319447283547</v>
      </c>
      <c r="J61" s="225">
        <f t="shared" si="2"/>
        <v>808.0353082955271</v>
      </c>
      <c r="K61" s="225">
        <f t="shared" si="2"/>
        <v>1002.2775996185238</v>
      </c>
      <c r="L61" s="225">
        <f t="shared" si="2"/>
        <v>534.38316531646717</v>
      </c>
      <c r="M61" s="225">
        <f t="shared" si="2"/>
        <v>513.05872416860257</v>
      </c>
      <c r="N61" s="225">
        <f t="shared" si="2"/>
        <v>495.06647312771707</v>
      </c>
      <c r="O61" s="225">
        <f t="shared" si="2"/>
        <v>501.8046537673398</v>
      </c>
      <c r="P61" s="225">
        <f t="shared" si="2"/>
        <v>409.50025798450815</v>
      </c>
      <c r="Q61" s="225">
        <f t="shared" si="2"/>
        <v>408.90464747956656</v>
      </c>
      <c r="R61" s="225">
        <f t="shared" si="2"/>
        <v>406.63070049840474</v>
      </c>
      <c r="S61" s="225">
        <f t="shared" si="2"/>
        <v>532.17214239497196</v>
      </c>
      <c r="T61" s="225">
        <f t="shared" si="2"/>
        <v>528.38800899584589</v>
      </c>
      <c r="U61" s="225">
        <f t="shared" si="2"/>
        <v>524.13523385047802</v>
      </c>
      <c r="V61" s="225">
        <f t="shared" si="2"/>
        <v>613.91298728318759</v>
      </c>
      <c r="W61" s="225">
        <f t="shared" si="2"/>
        <v>558.16341347928301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28.239987743704059</v>
      </c>
      <c r="C66" s="262">
        <v>20.663081792850111</v>
      </c>
      <c r="D66" s="262">
        <v>11.64302775364883</v>
      </c>
      <c r="E66" s="262">
        <v>15.12363531323121</v>
      </c>
      <c r="F66" s="262">
        <v>14.14817055999541</v>
      </c>
      <c r="G66" s="262">
        <v>15.03541423908883</v>
      </c>
      <c r="H66" s="262">
        <v>16.97009378907763</v>
      </c>
      <c r="I66" s="262">
        <v>17.65678758190429</v>
      </c>
      <c r="J66" s="262">
        <v>15.188368175754</v>
      </c>
      <c r="K66" s="262">
        <v>17.68644083964702</v>
      </c>
      <c r="L66" s="262">
        <v>9.0915187980030758</v>
      </c>
      <c r="M66" s="262">
        <v>8.3539125861010799</v>
      </c>
      <c r="N66" s="262">
        <v>9.2940623979406709</v>
      </c>
      <c r="O66" s="262">
        <v>10.201960386920019</v>
      </c>
      <c r="P66" s="262">
        <v>6.7334757136379224</v>
      </c>
      <c r="Q66" s="262">
        <v>7.2414527054097046</v>
      </c>
      <c r="R66" s="262">
        <v>7.3109203678478156</v>
      </c>
      <c r="S66" s="262">
        <v>10.760462571171519</v>
      </c>
      <c r="T66" s="262">
        <v>10.581859004150481</v>
      </c>
      <c r="U66" s="262">
        <v>11.25713532726061</v>
      </c>
      <c r="V66" s="262">
        <v>14.733418912644369</v>
      </c>
      <c r="W66" s="262">
        <v>12.49805590795885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</v>
      </c>
      <c r="N67" s="228">
        <v>0</v>
      </c>
      <c r="O67" s="228">
        <v>0</v>
      </c>
      <c r="P67" s="228">
        <v>0</v>
      </c>
      <c r="Q67" s="228">
        <v>0</v>
      </c>
      <c r="R67" s="228">
        <v>0</v>
      </c>
      <c r="S67" s="228">
        <v>0</v>
      </c>
      <c r="T67" s="228">
        <v>0</v>
      </c>
      <c r="U67" s="228">
        <v>0</v>
      </c>
      <c r="V67" s="228">
        <v>0</v>
      </c>
      <c r="W67" s="228">
        <v>0</v>
      </c>
      <c r="DA67" s="69" t="s">
        <v>1319</v>
      </c>
    </row>
    <row r="68" spans="1:105" ht="12" customHeight="1" x14ac:dyDescent="0.25">
      <c r="A68" s="37" t="s">
        <v>162</v>
      </c>
      <c r="B68" s="228">
        <v>28.239987743704059</v>
      </c>
      <c r="C68" s="228">
        <v>20.663081792850111</v>
      </c>
      <c r="D68" s="228">
        <v>11.64302775364883</v>
      </c>
      <c r="E68" s="228">
        <v>15.12363531323121</v>
      </c>
      <c r="F68" s="228">
        <v>14.14817055999541</v>
      </c>
      <c r="G68" s="228">
        <v>15.03541423908883</v>
      </c>
      <c r="H68" s="228">
        <v>16.97009378907763</v>
      </c>
      <c r="I68" s="228">
        <v>17.65678758190429</v>
      </c>
      <c r="J68" s="228">
        <v>15.188368175754</v>
      </c>
      <c r="K68" s="228">
        <v>17.68644083964702</v>
      </c>
      <c r="L68" s="228">
        <v>9.0915187980030758</v>
      </c>
      <c r="M68" s="228">
        <v>8.3539125861010799</v>
      </c>
      <c r="N68" s="228">
        <v>9.2940623979406709</v>
      </c>
      <c r="O68" s="228">
        <v>10.201960386920019</v>
      </c>
      <c r="P68" s="228">
        <v>6.7334757136379224</v>
      </c>
      <c r="Q68" s="228">
        <v>7.2414527054097046</v>
      </c>
      <c r="R68" s="228">
        <v>7.3109203678478156</v>
      </c>
      <c r="S68" s="228">
        <v>10.760462571171519</v>
      </c>
      <c r="T68" s="228">
        <v>10.581859004150481</v>
      </c>
      <c r="U68" s="228">
        <v>11.25713532726061</v>
      </c>
      <c r="V68" s="228">
        <v>14.733418912644369</v>
      </c>
      <c r="W68" s="228">
        <v>12.49805590795885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821.82807222168844</v>
      </c>
      <c r="C72" s="263">
        <f t="shared" si="3"/>
        <v>558.18223943433361</v>
      </c>
      <c r="D72" s="263">
        <f t="shared" si="3"/>
        <v>306.43714616416628</v>
      </c>
      <c r="E72" s="263">
        <f t="shared" si="3"/>
        <v>454.73335989795947</v>
      </c>
      <c r="F72" s="263">
        <f t="shared" si="3"/>
        <v>425.45848364064932</v>
      </c>
      <c r="G72" s="263">
        <f t="shared" si="3"/>
        <v>414.58834843470459</v>
      </c>
      <c r="H72" s="263">
        <f t="shared" si="3"/>
        <v>470.78902870122027</v>
      </c>
      <c r="I72" s="263">
        <f t="shared" si="3"/>
        <v>442.71611712721369</v>
      </c>
      <c r="J72" s="263">
        <f t="shared" si="3"/>
        <v>451.73808341738368</v>
      </c>
      <c r="K72" s="263">
        <f t="shared" si="3"/>
        <v>573.55484189820299</v>
      </c>
      <c r="L72" s="263">
        <f t="shared" si="3"/>
        <v>313.78821096611131</v>
      </c>
      <c r="M72" s="263">
        <f t="shared" si="3"/>
        <v>304.34108233289987</v>
      </c>
      <c r="N72" s="263">
        <f t="shared" si="3"/>
        <v>291.08146307180988</v>
      </c>
      <c r="O72" s="263">
        <f t="shared" si="3"/>
        <v>291.3946687760062</v>
      </c>
      <c r="P72" s="263">
        <f t="shared" si="3"/>
        <v>239.43485475346469</v>
      </c>
      <c r="Q72" s="263">
        <f t="shared" si="3"/>
        <v>237.9684558852704</v>
      </c>
      <c r="R72" s="263">
        <f t="shared" si="3"/>
        <v>233.03100852815899</v>
      </c>
      <c r="S72" s="263">
        <f t="shared" si="3"/>
        <v>309.42420980714149</v>
      </c>
      <c r="T72" s="263">
        <f t="shared" si="3"/>
        <v>308.97331190698588</v>
      </c>
      <c r="U72" s="263">
        <f t="shared" si="3"/>
        <v>307.26864827053419</v>
      </c>
      <c r="V72" s="263">
        <f t="shared" si="3"/>
        <v>361.9490430610586</v>
      </c>
      <c r="W72" s="263">
        <f t="shared" si="3"/>
        <v>333.79241878244358</v>
      </c>
      <c r="DA72" s="70"/>
    </row>
    <row r="73" spans="1:105" ht="12" customHeight="1" x14ac:dyDescent="0.25">
      <c r="A73" s="60" t="s">
        <v>1054</v>
      </c>
      <c r="B73" s="264">
        <v>821.82807222168844</v>
      </c>
      <c r="C73" s="264">
        <v>558.18223943433361</v>
      </c>
      <c r="D73" s="264">
        <v>306.43714616416628</v>
      </c>
      <c r="E73" s="264">
        <v>454.73335989795947</v>
      </c>
      <c r="F73" s="264">
        <v>425.45848364064932</v>
      </c>
      <c r="G73" s="264">
        <v>414.58834843470459</v>
      </c>
      <c r="H73" s="264">
        <v>470.78902870122027</v>
      </c>
      <c r="I73" s="264">
        <v>442.71611712721369</v>
      </c>
      <c r="J73" s="264">
        <v>451.73808341738368</v>
      </c>
      <c r="K73" s="264">
        <v>573.55484189820299</v>
      </c>
      <c r="L73" s="264">
        <v>313.78821096611131</v>
      </c>
      <c r="M73" s="264">
        <v>304.34108233289987</v>
      </c>
      <c r="N73" s="264">
        <v>291.08146307180988</v>
      </c>
      <c r="O73" s="264">
        <v>291.3946687760062</v>
      </c>
      <c r="P73" s="264">
        <v>239.43485475346469</v>
      </c>
      <c r="Q73" s="264">
        <v>237.9684558852704</v>
      </c>
      <c r="R73" s="264">
        <v>233.03100852815899</v>
      </c>
      <c r="S73" s="264">
        <v>309.42420980714149</v>
      </c>
      <c r="T73" s="264">
        <v>308.97331190698588</v>
      </c>
      <c r="U73" s="264">
        <v>307.26864827053419</v>
      </c>
      <c r="V73" s="264">
        <v>361.9490430610586</v>
      </c>
      <c r="W73" s="264">
        <v>333.79241878244358</v>
      </c>
      <c r="DA73" s="72" t="s">
        <v>1324</v>
      </c>
    </row>
    <row r="74" spans="1:105" ht="12" customHeight="1" x14ac:dyDescent="0.25">
      <c r="A74" s="64" t="s">
        <v>30</v>
      </c>
      <c r="B74" s="231">
        <v>713.57885630653152</v>
      </c>
      <c r="C74" s="231">
        <v>454.87092529539262</v>
      </c>
      <c r="D74" s="231">
        <v>252.54798147511801</v>
      </c>
      <c r="E74" s="231">
        <v>392.22473848546929</v>
      </c>
      <c r="F74" s="231">
        <v>339.55293395763471</v>
      </c>
      <c r="G74" s="231">
        <v>325.99275070835898</v>
      </c>
      <c r="H74" s="231">
        <v>394.28796428121558</v>
      </c>
      <c r="I74" s="231">
        <v>332.9998456705224</v>
      </c>
      <c r="J74" s="231">
        <v>363.01576806413249</v>
      </c>
      <c r="K74" s="231">
        <v>504.21029868153329</v>
      </c>
      <c r="L74" s="231">
        <v>128.18782100457511</v>
      </c>
      <c r="M74" s="231">
        <v>117.5893783430072</v>
      </c>
      <c r="N74" s="231">
        <v>110.0128600141577</v>
      </c>
      <c r="O74" s="231">
        <v>117.7662219855132</v>
      </c>
      <c r="P74" s="231">
        <v>93.444579682751467</v>
      </c>
      <c r="Q74" s="231">
        <v>94.383839633189524</v>
      </c>
      <c r="R74" s="231">
        <v>109.32758977562651</v>
      </c>
      <c r="S74" s="231">
        <v>158.34927854160819</v>
      </c>
      <c r="T74" s="231">
        <v>147.82853731865339</v>
      </c>
      <c r="U74" s="231">
        <v>130.44044128259191</v>
      </c>
      <c r="V74" s="231">
        <v>137.29749517148511</v>
      </c>
      <c r="W74" s="231">
        <v>116.8713326097602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0.97858694065351404</v>
      </c>
      <c r="Q76" s="231">
        <v>0.69743867913226099</v>
      </c>
      <c r="R76" s="231">
        <v>1.1409072697579929</v>
      </c>
      <c r="S76" s="231">
        <v>2.6452695112775482</v>
      </c>
      <c r="T76" s="231">
        <v>2.1939982932571471</v>
      </c>
      <c r="U76" s="231">
        <v>2.2015470977210501</v>
      </c>
      <c r="V76" s="231">
        <v>1.6345924966524801</v>
      </c>
      <c r="W76" s="231">
        <v>1.7397767229640391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1328</v>
      </c>
    </row>
    <row r="78" spans="1:105" ht="12" customHeight="1" x14ac:dyDescent="0.25">
      <c r="A78" s="64" t="s">
        <v>70</v>
      </c>
      <c r="B78" s="231">
        <v>28.666682594852329</v>
      </c>
      <c r="C78" s="231">
        <v>11.45413460603285</v>
      </c>
      <c r="D78" s="231">
        <v>4.7606911544117496</v>
      </c>
      <c r="E78" s="231">
        <v>5.0010459694085414</v>
      </c>
      <c r="F78" s="231">
        <v>46.518458697308958</v>
      </c>
      <c r="G78" s="231">
        <v>41.8435442256946</v>
      </c>
      <c r="H78" s="231">
        <v>18.598495909007418</v>
      </c>
      <c r="I78" s="231">
        <v>22.375869559369171</v>
      </c>
      <c r="J78" s="231">
        <v>23.701664925465991</v>
      </c>
      <c r="K78" s="231">
        <v>16.171281478863609</v>
      </c>
      <c r="L78" s="231">
        <v>10.526800967350709</v>
      </c>
      <c r="M78" s="231">
        <v>4.2892252913342404</v>
      </c>
      <c r="N78" s="231">
        <v>2.1848030779842529</v>
      </c>
      <c r="O78" s="231">
        <v>0.39127511499579021</v>
      </c>
      <c r="P78" s="231">
        <v>0.36083109118147633</v>
      </c>
      <c r="Q78" s="231">
        <v>0.77150326633151456</v>
      </c>
      <c r="R78" s="231">
        <v>0.84136584698081762</v>
      </c>
      <c r="S78" s="231">
        <v>0.83603791384524995</v>
      </c>
      <c r="T78" s="231">
        <v>0.40449282803507941</v>
      </c>
      <c r="U78" s="231">
        <v>0</v>
      </c>
      <c r="V78" s="231">
        <v>0.45207647295289138</v>
      </c>
      <c r="W78" s="231">
        <v>0.7698066840377058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70.363806132153073</v>
      </c>
      <c r="M79" s="231">
        <v>65.256091106227458</v>
      </c>
      <c r="N79" s="231">
        <v>59.211108477583963</v>
      </c>
      <c r="O79" s="231">
        <v>46.847321031779472</v>
      </c>
      <c r="P79" s="231">
        <v>42.505335429981088</v>
      </c>
      <c r="Q79" s="231">
        <v>30.00607138212629</v>
      </c>
      <c r="R79" s="231">
        <v>7.1789994099509373</v>
      </c>
      <c r="S79" s="231">
        <v>22.51222024794361</v>
      </c>
      <c r="T79" s="231">
        <v>30.375197875916239</v>
      </c>
      <c r="U79" s="231">
        <v>48.547451459067787</v>
      </c>
      <c r="V79" s="231">
        <v>78.023956613456022</v>
      </c>
      <c r="W79" s="231">
        <v>78.133131995527393</v>
      </c>
      <c r="DA79" s="73" t="s">
        <v>1330</v>
      </c>
    </row>
    <row r="80" spans="1:105" ht="12" customHeight="1" x14ac:dyDescent="0.25">
      <c r="A80" s="64" t="s">
        <v>162</v>
      </c>
      <c r="B80" s="231">
        <v>67.520183373506271</v>
      </c>
      <c r="C80" s="231">
        <v>75.69425252808287</v>
      </c>
      <c r="D80" s="231">
        <v>40.651767202698608</v>
      </c>
      <c r="E80" s="231">
        <v>46.683607187350901</v>
      </c>
      <c r="F80" s="231">
        <v>35.021571878464577</v>
      </c>
      <c r="G80" s="231">
        <v>43.166965612882549</v>
      </c>
      <c r="H80" s="231">
        <v>53.796887535427643</v>
      </c>
      <c r="I80" s="231">
        <v>76.610405100657928</v>
      </c>
      <c r="J80" s="231">
        <v>54.106126419541113</v>
      </c>
      <c r="K80" s="231">
        <v>45.57392085696106</v>
      </c>
      <c r="L80" s="231">
        <v>39.149926222618149</v>
      </c>
      <c r="M80" s="231">
        <v>38.32151365643513</v>
      </c>
      <c r="N80" s="231">
        <v>48.710169129228241</v>
      </c>
      <c r="O80" s="231">
        <v>54.017480843361128</v>
      </c>
      <c r="P80" s="231">
        <v>40.700940023375033</v>
      </c>
      <c r="Q80" s="231">
        <v>45.578208034821927</v>
      </c>
      <c r="R80" s="231">
        <v>45.456189146687798</v>
      </c>
      <c r="S80" s="231">
        <v>59.656602404607597</v>
      </c>
      <c r="T80" s="231">
        <v>56.471915316068248</v>
      </c>
      <c r="U80" s="231">
        <v>64.578414065978492</v>
      </c>
      <c r="V80" s="231">
        <v>82.358653706805384</v>
      </c>
      <c r="W80" s="231">
        <v>68.584071152742155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0.85784967651758914</v>
      </c>
      <c r="E81" s="231">
        <v>0.87606960763231279</v>
      </c>
      <c r="F81" s="231">
        <v>0.23681663555924551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61.423147186175846</v>
      </c>
      <c r="M81" s="231">
        <v>73.507071032308332</v>
      </c>
      <c r="N81" s="231">
        <v>65.01728894603356</v>
      </c>
      <c r="O81" s="231">
        <v>66.782055872775189</v>
      </c>
      <c r="P81" s="231">
        <v>57.434823624313381</v>
      </c>
      <c r="Q81" s="231">
        <v>62.002267753674253</v>
      </c>
      <c r="R81" s="231">
        <v>64.284977968627388</v>
      </c>
      <c r="S81" s="231">
        <v>60.621712587656333</v>
      </c>
      <c r="T81" s="231">
        <v>66.928632332416939</v>
      </c>
      <c r="U81" s="231">
        <v>56.631224362763433</v>
      </c>
      <c r="V81" s="231">
        <v>56.82687132378004</v>
      </c>
      <c r="W81" s="231">
        <v>63.291960027865791</v>
      </c>
      <c r="DA81" s="73" t="s">
        <v>1332</v>
      </c>
    </row>
    <row r="82" spans="1:105" ht="12" customHeight="1" x14ac:dyDescent="0.25">
      <c r="A82" s="64" t="s">
        <v>73</v>
      </c>
      <c r="B82" s="231">
        <v>12.062349946798401</v>
      </c>
      <c r="C82" s="231">
        <v>16.16292700482532</v>
      </c>
      <c r="D82" s="231">
        <v>7.6188566554203456</v>
      </c>
      <c r="E82" s="231">
        <v>9.9478986480984624</v>
      </c>
      <c r="F82" s="231">
        <v>4.128702471681815</v>
      </c>
      <c r="G82" s="231">
        <v>3.5850878877684802</v>
      </c>
      <c r="H82" s="231">
        <v>4.105680975569717</v>
      </c>
      <c r="I82" s="231">
        <v>10.72999679666419</v>
      </c>
      <c r="J82" s="231">
        <v>10.91452400824401</v>
      </c>
      <c r="K82" s="231">
        <v>7.5993408808450154</v>
      </c>
      <c r="L82" s="231">
        <v>4.1367094532384074</v>
      </c>
      <c r="M82" s="231">
        <v>5.3778029035874786</v>
      </c>
      <c r="N82" s="231">
        <v>5.9452334268221598</v>
      </c>
      <c r="O82" s="231">
        <v>5.5903139275814082</v>
      </c>
      <c r="P82" s="231">
        <v>4.0097579612087708</v>
      </c>
      <c r="Q82" s="231">
        <v>4.5291271359946528</v>
      </c>
      <c r="R82" s="231">
        <v>4.8009791105276074</v>
      </c>
      <c r="S82" s="231">
        <v>4.8030886002029014</v>
      </c>
      <c r="T82" s="231">
        <v>4.7705379426388568</v>
      </c>
      <c r="U82" s="231">
        <v>4.8695700024115531</v>
      </c>
      <c r="V82" s="231">
        <v>5.3553972759266788</v>
      </c>
      <c r="W82" s="231">
        <v>4.4023395895463473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560.67144477805891</v>
      </c>
      <c r="C85" s="263">
        <v>403.34115965204091</v>
      </c>
      <c r="D85" s="263">
        <v>216.29021660728219</v>
      </c>
      <c r="E85" s="263">
        <v>298.10123428625928</v>
      </c>
      <c r="F85" s="263">
        <v>271.04278489597732</v>
      </c>
      <c r="G85" s="263">
        <v>266.40152521804328</v>
      </c>
      <c r="H85" s="263">
        <v>302.0033020031251</v>
      </c>
      <c r="I85" s="263">
        <v>302.87010744337317</v>
      </c>
      <c r="J85" s="263">
        <v>314.8711196499238</v>
      </c>
      <c r="K85" s="263">
        <v>379.38643862008661</v>
      </c>
      <c r="L85" s="263">
        <v>194.78779179732581</v>
      </c>
      <c r="M85" s="263">
        <v>184.608557421624</v>
      </c>
      <c r="N85" s="263">
        <v>178.1726207015347</v>
      </c>
      <c r="O85" s="263">
        <v>182.63145472996769</v>
      </c>
      <c r="P85" s="263">
        <v>150.67135646132499</v>
      </c>
      <c r="Q85" s="263">
        <v>150.46946146778089</v>
      </c>
      <c r="R85" s="263">
        <v>153.04222622319699</v>
      </c>
      <c r="S85" s="263">
        <v>193.19687904178781</v>
      </c>
      <c r="T85" s="263">
        <v>190.15629253446829</v>
      </c>
      <c r="U85" s="263">
        <v>186.108676778703</v>
      </c>
      <c r="V85" s="263">
        <v>212.43811529999189</v>
      </c>
      <c r="W85" s="263">
        <v>190.14820991893049</v>
      </c>
      <c r="DA85" s="70" t="s">
        <v>1336</v>
      </c>
    </row>
    <row r="86" spans="1:105" ht="12" customHeight="1" x14ac:dyDescent="0.25">
      <c r="A86" s="60" t="s">
        <v>1014</v>
      </c>
      <c r="B86" s="264">
        <v>560.67144477805891</v>
      </c>
      <c r="C86" s="264">
        <v>403.34115965204091</v>
      </c>
      <c r="D86" s="264">
        <v>216.29021660728219</v>
      </c>
      <c r="E86" s="264">
        <v>298.10123428625928</v>
      </c>
      <c r="F86" s="264">
        <v>271.04278489597732</v>
      </c>
      <c r="G86" s="264">
        <v>266.40152521804328</v>
      </c>
      <c r="H86" s="264">
        <v>302.0033020031251</v>
      </c>
      <c r="I86" s="264">
        <v>302.87010744337317</v>
      </c>
      <c r="J86" s="264">
        <v>314.8711196499238</v>
      </c>
      <c r="K86" s="264">
        <v>379.38643862008661</v>
      </c>
      <c r="L86" s="264">
        <v>194.78779179732581</v>
      </c>
      <c r="M86" s="264">
        <v>184.608557421624</v>
      </c>
      <c r="N86" s="264">
        <v>178.1726207015347</v>
      </c>
      <c r="O86" s="264">
        <v>182.63145472996769</v>
      </c>
      <c r="P86" s="264">
        <v>150.67135646132499</v>
      </c>
      <c r="Q86" s="264">
        <v>150.46946146778089</v>
      </c>
      <c r="R86" s="264">
        <v>153.04222622319699</v>
      </c>
      <c r="S86" s="264">
        <v>193.19687904178781</v>
      </c>
      <c r="T86" s="264">
        <v>190.15629253446829</v>
      </c>
      <c r="U86" s="264">
        <v>186.108676778703</v>
      </c>
      <c r="V86" s="264">
        <v>212.43811529999189</v>
      </c>
      <c r="W86" s="264">
        <v>190.14820991893049</v>
      </c>
      <c r="DA86" s="72" t="s">
        <v>1337</v>
      </c>
    </row>
    <row r="87" spans="1:105" ht="12" customHeight="1" x14ac:dyDescent="0.25">
      <c r="A87" s="59" t="s">
        <v>30</v>
      </c>
      <c r="B87" s="232">
        <v>494.07288716111168</v>
      </c>
      <c r="C87" s="232">
        <v>338.49009120777629</v>
      </c>
      <c r="D87" s="232">
        <v>183.32520131780561</v>
      </c>
      <c r="E87" s="232">
        <v>263.39311774317707</v>
      </c>
      <c r="F87" s="232">
        <v>218.5583246242422</v>
      </c>
      <c r="G87" s="232">
        <v>211.29994414926199</v>
      </c>
      <c r="H87" s="232">
        <v>255.15430909058011</v>
      </c>
      <c r="I87" s="232">
        <v>233.46976740753729</v>
      </c>
      <c r="J87" s="232">
        <v>259.29462911224027</v>
      </c>
      <c r="K87" s="232">
        <v>337.99574204773057</v>
      </c>
      <c r="L87" s="232">
        <v>140.3844826990541</v>
      </c>
      <c r="M87" s="232">
        <v>135.5055531239486</v>
      </c>
      <c r="N87" s="232">
        <v>121.8168146882182</v>
      </c>
      <c r="O87" s="232">
        <v>124.9183632611135</v>
      </c>
      <c r="P87" s="232">
        <v>103.9187219614717</v>
      </c>
      <c r="Q87" s="232">
        <v>100.4156554350681</v>
      </c>
      <c r="R87" s="232">
        <v>106.7306187101666</v>
      </c>
      <c r="S87" s="232">
        <v>138.1235033850665</v>
      </c>
      <c r="T87" s="232">
        <v>135.86597435924</v>
      </c>
      <c r="U87" s="232">
        <v>123.0912097552601</v>
      </c>
      <c r="V87" s="232">
        <v>131.53626075793471</v>
      </c>
      <c r="W87" s="232">
        <v>118.2287989972599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1.08827611559872</v>
      </c>
      <c r="Q88" s="297">
        <v>0.74201009794697081</v>
      </c>
      <c r="R88" s="297">
        <v>1.1138061219689019</v>
      </c>
      <c r="S88" s="297">
        <v>2.307392213342804</v>
      </c>
      <c r="T88" s="297">
        <v>2.0164558295895278</v>
      </c>
      <c r="U88" s="297">
        <v>2.0775082706488148</v>
      </c>
      <c r="V88" s="297">
        <v>1.5660022391821351</v>
      </c>
      <c r="W88" s="297">
        <v>1.75998431682338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</v>
      </c>
      <c r="N89" s="297">
        <v>0</v>
      </c>
      <c r="O89" s="297">
        <v>0</v>
      </c>
      <c r="P89" s="297">
        <v>0</v>
      </c>
      <c r="Q89" s="297">
        <v>0</v>
      </c>
      <c r="R89" s="297">
        <v>0</v>
      </c>
      <c r="S89" s="297">
        <v>0</v>
      </c>
      <c r="T89" s="297">
        <v>0</v>
      </c>
      <c r="U89" s="297">
        <v>0</v>
      </c>
      <c r="V89" s="297">
        <v>0</v>
      </c>
      <c r="W89" s="297">
        <v>0</v>
      </c>
      <c r="DA89" s="122" t="s">
        <v>1340</v>
      </c>
    </row>
    <row r="90" spans="1:105" ht="12" customHeight="1" x14ac:dyDescent="0.25">
      <c r="A90" s="59" t="s">
        <v>70</v>
      </c>
      <c r="B90" s="297">
        <v>19.848444933303501</v>
      </c>
      <c r="C90" s="297">
        <v>8.5235411891503396</v>
      </c>
      <c r="D90" s="297">
        <v>3.455797425886046</v>
      </c>
      <c r="E90" s="297">
        <v>3.3583834995870969</v>
      </c>
      <c r="F90" s="297">
        <v>29.942301715626979</v>
      </c>
      <c r="G90" s="297">
        <v>27.121887031795691</v>
      </c>
      <c r="H90" s="297">
        <v>12.03558516536958</v>
      </c>
      <c r="I90" s="297">
        <v>15.687962410457541</v>
      </c>
      <c r="J90" s="297">
        <v>16.929607352773601</v>
      </c>
      <c r="K90" s="297">
        <v>10.840366207520731</v>
      </c>
      <c r="L90" s="297">
        <v>11.52839245332588</v>
      </c>
      <c r="M90" s="297">
        <v>4.9427410346543343</v>
      </c>
      <c r="N90" s="297">
        <v>2.419224003873782</v>
      </c>
      <c r="O90" s="297">
        <v>0.41503791262057033</v>
      </c>
      <c r="P90" s="297">
        <v>0.40127641396479791</v>
      </c>
      <c r="Q90" s="297">
        <v>0.8208079525060209</v>
      </c>
      <c r="R90" s="297">
        <v>0.82138001573218589</v>
      </c>
      <c r="S90" s="297">
        <v>0.72925173190925163</v>
      </c>
      <c r="T90" s="297">
        <v>0.37176050848590791</v>
      </c>
      <c r="U90" s="297">
        <v>0</v>
      </c>
      <c r="V90" s="297">
        <v>0.43310658183958572</v>
      </c>
      <c r="W90" s="297">
        <v>0.77874802726635772</v>
      </c>
      <c r="DA90" s="122" t="s">
        <v>1341</v>
      </c>
    </row>
    <row r="91" spans="1:105" ht="12" customHeight="1" x14ac:dyDescent="0.25">
      <c r="A91" s="59" t="s">
        <v>162</v>
      </c>
      <c r="B91" s="297">
        <v>46.750112683643707</v>
      </c>
      <c r="C91" s="297">
        <v>56.327527255114177</v>
      </c>
      <c r="D91" s="297">
        <v>29.509217863590571</v>
      </c>
      <c r="E91" s="297">
        <v>31.34973304349511</v>
      </c>
      <c r="F91" s="297">
        <v>22.542158556108081</v>
      </c>
      <c r="G91" s="297">
        <v>27.97969403698557</v>
      </c>
      <c r="H91" s="297">
        <v>34.81340774717539</v>
      </c>
      <c r="I91" s="297">
        <v>53.712377625378387</v>
      </c>
      <c r="J91" s="297">
        <v>38.646883184909917</v>
      </c>
      <c r="K91" s="297">
        <v>30.550330364835251</v>
      </c>
      <c r="L91" s="297">
        <v>42.874916644945728</v>
      </c>
      <c r="M91" s="297">
        <v>44.160263263021093</v>
      </c>
      <c r="N91" s="297">
        <v>53.936582009442773</v>
      </c>
      <c r="O91" s="297">
        <v>57.298053556233597</v>
      </c>
      <c r="P91" s="297">
        <v>45.263081970289697</v>
      </c>
      <c r="Q91" s="297">
        <v>48.49098798225981</v>
      </c>
      <c r="R91" s="297">
        <v>44.37642137532935</v>
      </c>
      <c r="S91" s="297">
        <v>52.03673171146928</v>
      </c>
      <c r="T91" s="297">
        <v>51.90210183715287</v>
      </c>
      <c r="U91" s="297">
        <v>60.939958752794013</v>
      </c>
      <c r="V91" s="297">
        <v>78.902745721035544</v>
      </c>
      <c r="W91" s="297">
        <v>69.380678577580923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48.328565399146569</v>
      </c>
      <c r="C93" s="263">
        <f t="shared" si="4"/>
        <v>34.42131976716135</v>
      </c>
      <c r="D93" s="263">
        <f t="shared" si="4"/>
        <v>19.226992591313916</v>
      </c>
      <c r="E93" s="263">
        <f t="shared" si="4"/>
        <v>26.230084995644198</v>
      </c>
      <c r="F93" s="263">
        <f t="shared" si="4"/>
        <v>24.551423517615028</v>
      </c>
      <c r="G93" s="263">
        <f t="shared" si="4"/>
        <v>25.277102881079681</v>
      </c>
      <c r="H93" s="263">
        <f t="shared" si="4"/>
        <v>28.614570739300188</v>
      </c>
      <c r="I93" s="263">
        <f t="shared" si="4"/>
        <v>28.67018232034436</v>
      </c>
      <c r="J93" s="263">
        <f t="shared" si="4"/>
        <v>26.237737052465643</v>
      </c>
      <c r="K93" s="263">
        <f t="shared" si="4"/>
        <v>31.649878260587151</v>
      </c>
      <c r="L93" s="263">
        <f t="shared" si="4"/>
        <v>16.715643755027077</v>
      </c>
      <c r="M93" s="263">
        <f t="shared" si="4"/>
        <v>15.755171827977579</v>
      </c>
      <c r="N93" s="263">
        <f t="shared" si="4"/>
        <v>16.518326956431871</v>
      </c>
      <c r="O93" s="263">
        <f t="shared" si="4"/>
        <v>17.57656987444588</v>
      </c>
      <c r="P93" s="263">
        <f t="shared" si="4"/>
        <v>12.660571056080563</v>
      </c>
      <c r="Q93" s="263">
        <f t="shared" si="4"/>
        <v>13.225277421105567</v>
      </c>
      <c r="R93" s="263">
        <f t="shared" si="4"/>
        <v>13.246545379200919</v>
      </c>
      <c r="S93" s="263">
        <f t="shared" si="4"/>
        <v>18.790590974871158</v>
      </c>
      <c r="T93" s="263">
        <f t="shared" si="4"/>
        <v>18.676545550241258</v>
      </c>
      <c r="U93" s="263">
        <f t="shared" si="4"/>
        <v>19.500773473980203</v>
      </c>
      <c r="V93" s="263">
        <f t="shared" si="4"/>
        <v>24.792410009492801</v>
      </c>
      <c r="W93" s="263">
        <f t="shared" si="4"/>
        <v>21.724728869950006</v>
      </c>
      <c r="DA93" s="70"/>
    </row>
    <row r="94" spans="1:105" ht="12" customHeight="1" x14ac:dyDescent="0.25">
      <c r="A94" s="60" t="s">
        <v>1024</v>
      </c>
      <c r="B94" s="264">
        <v>30.302605554901511</v>
      </c>
      <c r="C94" s="264">
        <v>22.178162136133249</v>
      </c>
      <c r="D94" s="264">
        <v>12.505606600436909</v>
      </c>
      <c r="E94" s="264">
        <v>16.25597293690193</v>
      </c>
      <c r="F94" s="264">
        <v>15.21942598586006</v>
      </c>
      <c r="G94" s="264">
        <v>16.183530668861639</v>
      </c>
      <c r="H94" s="264">
        <v>18.288293974942938</v>
      </c>
      <c r="I94" s="264">
        <v>18.95965621460854</v>
      </c>
      <c r="J94" s="264">
        <v>16.329323325754441</v>
      </c>
      <c r="K94" s="264">
        <v>19.06953828682629</v>
      </c>
      <c r="L94" s="264">
        <v>9.8330196616670484</v>
      </c>
      <c r="M94" s="264">
        <v>9.0797608575829454</v>
      </c>
      <c r="N94" s="264">
        <v>10.13375219914473</v>
      </c>
      <c r="O94" s="264">
        <v>11.18512526975675</v>
      </c>
      <c r="P94" s="264">
        <v>7.4088119315341938</v>
      </c>
      <c r="Q94" s="264">
        <v>8.0056822588369272</v>
      </c>
      <c r="R94" s="264">
        <v>8.1352480845772241</v>
      </c>
      <c r="S94" s="264">
        <v>12.003686792172211</v>
      </c>
      <c r="T94" s="264">
        <v>11.89953135270683</v>
      </c>
      <c r="U94" s="264">
        <v>12.76114933319518</v>
      </c>
      <c r="V94" s="264">
        <v>16.853427226581019</v>
      </c>
      <c r="W94" s="264">
        <v>14.40333289838153</v>
      </c>
      <c r="DA94" s="72" t="s">
        <v>1344</v>
      </c>
    </row>
    <row r="95" spans="1:105" ht="12" customHeight="1" x14ac:dyDescent="0.25">
      <c r="A95" s="60" t="s">
        <v>1026</v>
      </c>
      <c r="B95" s="264">
        <v>18.025959844245062</v>
      </c>
      <c r="C95" s="264">
        <v>12.243157631028099</v>
      </c>
      <c r="D95" s="264">
        <v>6.7213859908770068</v>
      </c>
      <c r="E95" s="264">
        <v>9.9741120587422696</v>
      </c>
      <c r="F95" s="264">
        <v>9.3319975317549666</v>
      </c>
      <c r="G95" s="264">
        <v>9.0935722122180422</v>
      </c>
      <c r="H95" s="264">
        <v>10.32627676435725</v>
      </c>
      <c r="I95" s="264">
        <v>9.7105261057358181</v>
      </c>
      <c r="J95" s="264">
        <v>9.9084137267112027</v>
      </c>
      <c r="K95" s="264">
        <v>12.580339973760861</v>
      </c>
      <c r="L95" s="264">
        <v>6.8826240933600289</v>
      </c>
      <c r="M95" s="264">
        <v>6.6754109703946334</v>
      </c>
      <c r="N95" s="264">
        <v>6.3845747572871412</v>
      </c>
      <c r="O95" s="264">
        <v>6.3914446046891289</v>
      </c>
      <c r="P95" s="264">
        <v>5.2517591245463686</v>
      </c>
      <c r="Q95" s="264">
        <v>5.2195951622686394</v>
      </c>
      <c r="R95" s="264">
        <v>5.1112972946236948</v>
      </c>
      <c r="S95" s="264">
        <v>6.7869041826989474</v>
      </c>
      <c r="T95" s="264">
        <v>6.7770141975344256</v>
      </c>
      <c r="U95" s="264">
        <v>6.7396241407850246</v>
      </c>
      <c r="V95" s="264">
        <v>7.9389827829117836</v>
      </c>
      <c r="W95" s="264">
        <v>7.3213959715684771</v>
      </c>
      <c r="DA95" s="72" t="s">
        <v>1345</v>
      </c>
    </row>
    <row r="96" spans="1:105" ht="12" customHeight="1" x14ac:dyDescent="0.25">
      <c r="A96" s="64" t="s">
        <v>30</v>
      </c>
      <c r="B96" s="231">
        <v>15.65162379366139</v>
      </c>
      <c r="C96" s="231">
        <v>9.9771294153085677</v>
      </c>
      <c r="D96" s="231">
        <v>5.5393821733405133</v>
      </c>
      <c r="E96" s="231">
        <v>8.6030492566958614</v>
      </c>
      <c r="F96" s="231">
        <v>7.4477469916175343</v>
      </c>
      <c r="G96" s="231">
        <v>7.1503182142441224</v>
      </c>
      <c r="H96" s="231">
        <v>8.6483040083900828</v>
      </c>
      <c r="I96" s="231">
        <v>7.3040116894150389</v>
      </c>
      <c r="J96" s="231">
        <v>7.9623803069441337</v>
      </c>
      <c r="K96" s="231">
        <v>11.0593382050308</v>
      </c>
      <c r="L96" s="231">
        <v>2.8116689999443452</v>
      </c>
      <c r="M96" s="231">
        <v>2.5792029790252879</v>
      </c>
      <c r="N96" s="231">
        <v>2.413019783571984</v>
      </c>
      <c r="O96" s="231">
        <v>2.5830818638021298</v>
      </c>
      <c r="P96" s="231">
        <v>2.049611467359636</v>
      </c>
      <c r="Q96" s="231">
        <v>2.070213175578405</v>
      </c>
      <c r="R96" s="231">
        <v>2.397989080411862</v>
      </c>
      <c r="S96" s="231">
        <v>3.4732297822825289</v>
      </c>
      <c r="T96" s="231">
        <v>3.2424680631020228</v>
      </c>
      <c r="U96" s="231">
        <v>2.861077926273782</v>
      </c>
      <c r="V96" s="231">
        <v>3.0114804036640508</v>
      </c>
      <c r="W96" s="231">
        <v>2.5634533788457121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2.1464305604255982E-2</v>
      </c>
      <c r="Q98" s="231">
        <v>1.529760548319424E-2</v>
      </c>
      <c r="R98" s="231">
        <v>2.5024636326997082E-2</v>
      </c>
      <c r="S98" s="231">
        <v>5.8021286445703417E-2</v>
      </c>
      <c r="T98" s="231">
        <v>4.8123112934900063E-2</v>
      </c>
      <c r="U98" s="231">
        <v>4.8288688255016032E-2</v>
      </c>
      <c r="V98" s="231">
        <v>3.5853117826344649E-2</v>
      </c>
      <c r="W98" s="231">
        <v>3.8160226458706738E-2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0</v>
      </c>
      <c r="U99" s="231">
        <v>0</v>
      </c>
      <c r="V99" s="231">
        <v>0</v>
      </c>
      <c r="W99" s="231">
        <v>0</v>
      </c>
      <c r="DA99" s="73" t="s">
        <v>1349</v>
      </c>
    </row>
    <row r="100" spans="1:105" ht="12" customHeight="1" x14ac:dyDescent="0.25">
      <c r="A100" s="64" t="s">
        <v>70</v>
      </c>
      <c r="B100" s="231">
        <v>0.62877441984378313</v>
      </c>
      <c r="C100" s="231">
        <v>0.25123475023280789</v>
      </c>
      <c r="D100" s="231">
        <v>0.1044209007709947</v>
      </c>
      <c r="E100" s="231">
        <v>0.1096928382843855</v>
      </c>
      <c r="F100" s="231">
        <v>1.0203349056050099</v>
      </c>
      <c r="G100" s="231">
        <v>0.91779542881056342</v>
      </c>
      <c r="H100" s="231">
        <v>0.40793902246830088</v>
      </c>
      <c r="I100" s="231">
        <v>0.49079185755588439</v>
      </c>
      <c r="J100" s="231">
        <v>0.51987182554279054</v>
      </c>
      <c r="K100" s="231">
        <v>0.3547005516372117</v>
      </c>
      <c r="L100" s="231">
        <v>0.230894633488058</v>
      </c>
      <c r="M100" s="231">
        <v>9.4079778335504377E-2</v>
      </c>
      <c r="N100" s="231">
        <v>4.7921425274340727E-2</v>
      </c>
      <c r="O100" s="231">
        <v>8.5822202348229161E-3</v>
      </c>
      <c r="P100" s="231">
        <v>7.9144616496354923E-3</v>
      </c>
      <c r="Q100" s="231">
        <v>1.6922136598473778E-2</v>
      </c>
      <c r="R100" s="231">
        <v>1.8454500989477401E-2</v>
      </c>
      <c r="S100" s="231">
        <v>1.833763821488887E-2</v>
      </c>
      <c r="T100" s="231">
        <v>8.8721372777329673E-3</v>
      </c>
      <c r="U100" s="231">
        <v>0</v>
      </c>
      <c r="V100" s="231">
        <v>9.9158359557454129E-3</v>
      </c>
      <c r="W100" s="231">
        <v>1.6884923797725829E-2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1.5433582603202809</v>
      </c>
      <c r="M101" s="231">
        <v>1.431325745168686</v>
      </c>
      <c r="N101" s="231">
        <v>1.298735221911782</v>
      </c>
      <c r="O101" s="231">
        <v>1.0275481652098131</v>
      </c>
      <c r="P101" s="231">
        <v>0.93231114332186438</v>
      </c>
      <c r="Q101" s="231">
        <v>0.65815254564808146</v>
      </c>
      <c r="R101" s="231">
        <v>0.157464023753531</v>
      </c>
      <c r="S101" s="231">
        <v>0.49378257072333992</v>
      </c>
      <c r="T101" s="231">
        <v>0.66624895848600818</v>
      </c>
      <c r="U101" s="231">
        <v>1.064838790643708</v>
      </c>
      <c r="V101" s="231">
        <v>1.711375841666168</v>
      </c>
      <c r="W101" s="231">
        <v>1.71377049222596</v>
      </c>
      <c r="DA101" s="73" t="s">
        <v>1351</v>
      </c>
    </row>
    <row r="102" spans="1:105" ht="12" customHeight="1" x14ac:dyDescent="0.25">
      <c r="A102" s="64" t="s">
        <v>162</v>
      </c>
      <c r="B102" s="231">
        <v>1.480986297872007</v>
      </c>
      <c r="C102" s="231">
        <v>1.660276160709321</v>
      </c>
      <c r="D102" s="231">
        <v>0.89165501637400124</v>
      </c>
      <c r="E102" s="231">
        <v>1.0239572691509351</v>
      </c>
      <c r="F102" s="231">
        <v>0.7681624292255278</v>
      </c>
      <c r="G102" s="231">
        <v>0.94682332599345487</v>
      </c>
      <c r="H102" s="231">
        <v>1.1799798123681009</v>
      </c>
      <c r="I102" s="231">
        <v>1.6803710321826151</v>
      </c>
      <c r="J102" s="231">
        <v>1.1867626516208889</v>
      </c>
      <c r="K102" s="231">
        <v>0.99961743225872524</v>
      </c>
      <c r="L102" s="231">
        <v>0.85871366755126421</v>
      </c>
      <c r="M102" s="231">
        <v>0.84054328355341168</v>
      </c>
      <c r="N102" s="231">
        <v>1.068407836636907</v>
      </c>
      <c r="O102" s="231">
        <v>1.184818301396553</v>
      </c>
      <c r="P102" s="231">
        <v>0.89273357200005254</v>
      </c>
      <c r="Q102" s="231">
        <v>0.99971146712876358</v>
      </c>
      <c r="R102" s="231">
        <v>0.99703510737410217</v>
      </c>
      <c r="S102" s="231">
        <v>1.308506676442015</v>
      </c>
      <c r="T102" s="231">
        <v>1.2386538160751199</v>
      </c>
      <c r="U102" s="231">
        <v>1.4164615910617691</v>
      </c>
      <c r="V102" s="231">
        <v>1.806452997561379</v>
      </c>
      <c r="W102" s="231">
        <v>1.504321590295695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1.881605696371658E-2</v>
      </c>
      <c r="E103" s="231">
        <v>1.9215692553860221E-2</v>
      </c>
      <c r="F103" s="231">
        <v>5.1943311591924456E-3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1.3472540329414411</v>
      </c>
      <c r="M103" s="231">
        <v>1.612302567268632</v>
      </c>
      <c r="N103" s="231">
        <v>1.4260878635534511</v>
      </c>
      <c r="O103" s="231">
        <v>1.4647962246220849</v>
      </c>
      <c r="P103" s="231">
        <v>1.259774226882205</v>
      </c>
      <c r="Q103" s="231">
        <v>1.359956451424764</v>
      </c>
      <c r="R103" s="231">
        <v>1.410025369805169</v>
      </c>
      <c r="S103" s="231">
        <v>1.329675383125249</v>
      </c>
      <c r="T103" s="231">
        <v>1.468011229639461</v>
      </c>
      <c r="U103" s="231">
        <v>1.2421480973921231</v>
      </c>
      <c r="V103" s="231">
        <v>1.2464394137661181</v>
      </c>
      <c r="W103" s="231">
        <v>1.3882445349446699</v>
      </c>
      <c r="DA103" s="73" t="s">
        <v>1353</v>
      </c>
    </row>
    <row r="104" spans="1:105" ht="12" customHeight="1" x14ac:dyDescent="0.25">
      <c r="A104" s="64" t="s">
        <v>73</v>
      </c>
      <c r="B104" s="231">
        <v>0.26457533286787771</v>
      </c>
      <c r="C104" s="231">
        <v>0.35451730477740712</v>
      </c>
      <c r="D104" s="231">
        <v>0.16711184342778149</v>
      </c>
      <c r="E104" s="231">
        <v>0.21819700205722689</v>
      </c>
      <c r="F104" s="231">
        <v>9.0558874147701127E-2</v>
      </c>
      <c r="G104" s="231">
        <v>7.8635243169901656E-2</v>
      </c>
      <c r="H104" s="231">
        <v>9.0053921130765061E-2</v>
      </c>
      <c r="I104" s="231">
        <v>0.2353515265822804</v>
      </c>
      <c r="J104" s="231">
        <v>0.23939894260339059</v>
      </c>
      <c r="K104" s="231">
        <v>0.16668378483412311</v>
      </c>
      <c r="L104" s="231">
        <v>9.0734499114639197E-2</v>
      </c>
      <c r="M104" s="231">
        <v>0.1179566170431116</v>
      </c>
      <c r="N104" s="231">
        <v>0.1304026263386765</v>
      </c>
      <c r="O104" s="231">
        <v>0.1226178294237234</v>
      </c>
      <c r="P104" s="231">
        <v>8.794994772871885E-2</v>
      </c>
      <c r="Q104" s="231">
        <v>9.9341780406957597E-2</v>
      </c>
      <c r="R104" s="231">
        <v>0.1053045759625563</v>
      </c>
      <c r="S104" s="231">
        <v>0.1053508454652223</v>
      </c>
      <c r="T104" s="231">
        <v>0.1046368800191808</v>
      </c>
      <c r="U104" s="231">
        <v>0.10680904715862841</v>
      </c>
      <c r="V104" s="231">
        <v>0.1174651724719778</v>
      </c>
      <c r="W104" s="231">
        <v>9.6560825000008371E-2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95.340973659616637</v>
      </c>
      <c r="C110" s="225">
        <v>79.214867994137137</v>
      </c>
      <c r="D110" s="225">
        <v>82.643588801600941</v>
      </c>
      <c r="E110" s="225">
        <v>96.078262356137301</v>
      </c>
      <c r="F110" s="225">
        <v>105.63471313603441</v>
      </c>
      <c r="G110" s="225">
        <v>118.8184531164756</v>
      </c>
      <c r="H110" s="225">
        <v>123.2406226372256</v>
      </c>
      <c r="I110" s="225">
        <v>100.2123650906512</v>
      </c>
      <c r="J110" s="225">
        <v>95.7685263871563</v>
      </c>
      <c r="K110" s="225">
        <v>115.7234254043822</v>
      </c>
      <c r="L110" s="225">
        <v>97.855786288311805</v>
      </c>
      <c r="M110" s="225">
        <v>89.157466613656339</v>
      </c>
      <c r="N110" s="225">
        <v>88.750074457502464</v>
      </c>
      <c r="O110" s="225">
        <v>90.034893222888797</v>
      </c>
      <c r="P110" s="225">
        <v>89.037003760542717</v>
      </c>
      <c r="Q110" s="225">
        <v>62.057936675952867</v>
      </c>
      <c r="R110" s="225">
        <v>71.669521951029623</v>
      </c>
      <c r="S110" s="225">
        <v>85.065754895789283</v>
      </c>
      <c r="T110" s="225">
        <v>90.965687925125152</v>
      </c>
      <c r="U110" s="225">
        <v>91.57259885493005</v>
      </c>
      <c r="V110" s="225">
        <v>90.715439551343337</v>
      </c>
      <c r="W110" s="225">
        <v>84.575771309783264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3.2548799835153459</v>
      </c>
      <c r="C115" s="262">
        <v>2.8292377157483029</v>
      </c>
      <c r="D115" s="262">
        <v>3.047089037512217</v>
      </c>
      <c r="E115" s="262">
        <v>3.2312907401423652</v>
      </c>
      <c r="F115" s="262">
        <v>3.5882042327368331</v>
      </c>
      <c r="G115" s="262">
        <v>4.346964257004025</v>
      </c>
      <c r="H115" s="262">
        <v>4.4867192134321776</v>
      </c>
      <c r="I115" s="262">
        <v>3.900751464707561</v>
      </c>
      <c r="J115" s="262">
        <v>3.1806393047370292</v>
      </c>
      <c r="K115" s="262">
        <v>3.6235622658982098</v>
      </c>
      <c r="L115" s="262">
        <v>2.96160082973286</v>
      </c>
      <c r="M115" s="262">
        <v>2.589029866882258</v>
      </c>
      <c r="N115" s="262">
        <v>2.9445665373515428</v>
      </c>
      <c r="O115" s="262">
        <v>3.2157125233324582</v>
      </c>
      <c r="P115" s="262">
        <v>2.607454385236879</v>
      </c>
      <c r="Q115" s="262">
        <v>1.947917789229842</v>
      </c>
      <c r="R115" s="262">
        <v>2.2803670261667031</v>
      </c>
      <c r="S115" s="262">
        <v>3.0200573710311018</v>
      </c>
      <c r="T115" s="262">
        <v>3.1997538001257162</v>
      </c>
      <c r="U115" s="262">
        <v>3.4351415892467219</v>
      </c>
      <c r="V115" s="262">
        <v>3.7666408715487849</v>
      </c>
      <c r="W115" s="262">
        <v>3.294631408335118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</v>
      </c>
      <c r="N116" s="228">
        <v>0</v>
      </c>
      <c r="O116" s="228">
        <v>0</v>
      </c>
      <c r="P116" s="228">
        <v>0</v>
      </c>
      <c r="Q116" s="228">
        <v>0</v>
      </c>
      <c r="R116" s="228">
        <v>0</v>
      </c>
      <c r="S116" s="228">
        <v>0</v>
      </c>
      <c r="T116" s="228">
        <v>0</v>
      </c>
      <c r="U116" s="228">
        <v>0</v>
      </c>
      <c r="V116" s="228">
        <v>0</v>
      </c>
      <c r="W116" s="228">
        <v>0</v>
      </c>
      <c r="DA116" s="69" t="s">
        <v>1365</v>
      </c>
    </row>
    <row r="117" spans="1:105" ht="12" customHeight="1" x14ac:dyDescent="0.25">
      <c r="A117" s="37" t="s">
        <v>162</v>
      </c>
      <c r="B117" s="228">
        <v>3.2548799835153459</v>
      </c>
      <c r="C117" s="228">
        <v>2.8292377157483029</v>
      </c>
      <c r="D117" s="228">
        <v>3.047089037512217</v>
      </c>
      <c r="E117" s="228">
        <v>3.2312907401423652</v>
      </c>
      <c r="F117" s="228">
        <v>3.5882042327368331</v>
      </c>
      <c r="G117" s="228">
        <v>4.346964257004025</v>
      </c>
      <c r="H117" s="228">
        <v>4.4867192134321776</v>
      </c>
      <c r="I117" s="228">
        <v>3.900751464707561</v>
      </c>
      <c r="J117" s="228">
        <v>3.1806393047370292</v>
      </c>
      <c r="K117" s="228">
        <v>3.6235622658982098</v>
      </c>
      <c r="L117" s="228">
        <v>2.96160082973286</v>
      </c>
      <c r="M117" s="228">
        <v>2.589029866882258</v>
      </c>
      <c r="N117" s="228">
        <v>2.9445665373515428</v>
      </c>
      <c r="O117" s="228">
        <v>3.2157125233324582</v>
      </c>
      <c r="P117" s="228">
        <v>2.607454385236879</v>
      </c>
      <c r="Q117" s="228">
        <v>1.947917789229842</v>
      </c>
      <c r="R117" s="228">
        <v>2.2803670261667031</v>
      </c>
      <c r="S117" s="228">
        <v>3.0200573710311018</v>
      </c>
      <c r="T117" s="228">
        <v>3.1997538001257162</v>
      </c>
      <c r="U117" s="228">
        <v>3.4351415892467219</v>
      </c>
      <c r="V117" s="228">
        <v>3.7666408715487849</v>
      </c>
      <c r="W117" s="228">
        <v>3.294631408335118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45.418772171972691</v>
      </c>
      <c r="C121" s="263">
        <f t="shared" si="5"/>
        <v>36.646651636577182</v>
      </c>
      <c r="D121" s="263">
        <f t="shared" si="5"/>
        <v>38.454269274105201</v>
      </c>
      <c r="E121" s="263">
        <f t="shared" si="5"/>
        <v>46.586555132231297</v>
      </c>
      <c r="F121" s="263">
        <f t="shared" si="5"/>
        <v>51.738996046418833</v>
      </c>
      <c r="G121" s="263">
        <f t="shared" si="5"/>
        <v>57.474037355434902</v>
      </c>
      <c r="H121" s="263">
        <f t="shared" si="5"/>
        <v>59.683588085148472</v>
      </c>
      <c r="I121" s="263">
        <f t="shared" si="5"/>
        <v>46.8970864844174</v>
      </c>
      <c r="J121" s="263">
        <f t="shared" si="5"/>
        <v>45.360094658191848</v>
      </c>
      <c r="K121" s="263">
        <f t="shared" si="5"/>
        <v>56.344843257454961</v>
      </c>
      <c r="L121" s="263">
        <f t="shared" si="5"/>
        <v>49.012927927394777</v>
      </c>
      <c r="M121" s="263">
        <f t="shared" si="5"/>
        <v>45.226362211851942</v>
      </c>
      <c r="N121" s="263">
        <f t="shared" si="5"/>
        <v>44.21954602180368</v>
      </c>
      <c r="O121" s="263">
        <f t="shared" si="5"/>
        <v>44.041198390337698</v>
      </c>
      <c r="P121" s="263">
        <f t="shared" si="5"/>
        <v>44.457878525351347</v>
      </c>
      <c r="Q121" s="263">
        <f t="shared" si="5"/>
        <v>30.693630435409101</v>
      </c>
      <c r="R121" s="263">
        <f t="shared" si="5"/>
        <v>34.852212692585397</v>
      </c>
      <c r="S121" s="263">
        <f t="shared" si="5"/>
        <v>41.641127909061659</v>
      </c>
      <c r="T121" s="263">
        <f t="shared" si="5"/>
        <v>44.798090527698221</v>
      </c>
      <c r="U121" s="263">
        <f t="shared" si="5"/>
        <v>44.959238561766867</v>
      </c>
      <c r="V121" s="263">
        <f t="shared" si="5"/>
        <v>44.369246365682841</v>
      </c>
      <c r="W121" s="263">
        <f t="shared" si="5"/>
        <v>42.191482127232817</v>
      </c>
      <c r="DA121" s="70"/>
    </row>
    <row r="122" spans="1:105" ht="12" customHeight="1" x14ac:dyDescent="0.25">
      <c r="A122" s="60" t="s">
        <v>1054</v>
      </c>
      <c r="B122" s="264">
        <v>45.418772171972691</v>
      </c>
      <c r="C122" s="264">
        <v>36.646651636577182</v>
      </c>
      <c r="D122" s="264">
        <v>38.454269274105201</v>
      </c>
      <c r="E122" s="264">
        <v>46.586555132231297</v>
      </c>
      <c r="F122" s="264">
        <v>51.738996046418833</v>
      </c>
      <c r="G122" s="264">
        <v>57.474037355434902</v>
      </c>
      <c r="H122" s="264">
        <v>59.683588085148472</v>
      </c>
      <c r="I122" s="264">
        <v>46.8970864844174</v>
      </c>
      <c r="J122" s="264">
        <v>45.360094658191848</v>
      </c>
      <c r="K122" s="264">
        <v>56.344843257454961</v>
      </c>
      <c r="L122" s="264">
        <v>49.012927927394777</v>
      </c>
      <c r="M122" s="264">
        <v>45.226362211851942</v>
      </c>
      <c r="N122" s="264">
        <v>44.21954602180368</v>
      </c>
      <c r="O122" s="264">
        <v>44.041198390337698</v>
      </c>
      <c r="P122" s="264">
        <v>44.457878525351347</v>
      </c>
      <c r="Q122" s="264">
        <v>30.693630435409101</v>
      </c>
      <c r="R122" s="264">
        <v>34.852212692585397</v>
      </c>
      <c r="S122" s="264">
        <v>41.641127909061659</v>
      </c>
      <c r="T122" s="264">
        <v>44.798090527698221</v>
      </c>
      <c r="U122" s="264">
        <v>44.959238561766867</v>
      </c>
      <c r="V122" s="264">
        <v>44.369246365682841</v>
      </c>
      <c r="W122" s="264">
        <v>42.191482127232817</v>
      </c>
      <c r="DA122" s="72" t="s">
        <v>1370</v>
      </c>
    </row>
    <row r="123" spans="1:105" ht="12" customHeight="1" x14ac:dyDescent="0.25">
      <c r="A123" s="64" t="s">
        <v>30</v>
      </c>
      <c r="B123" s="231">
        <v>39.436320803337821</v>
      </c>
      <c r="C123" s="231">
        <v>29.863895984581621</v>
      </c>
      <c r="D123" s="231">
        <v>31.691810884680379</v>
      </c>
      <c r="E123" s="231">
        <v>40.182667503828142</v>
      </c>
      <c r="F123" s="231">
        <v>41.292226111590161</v>
      </c>
      <c r="G123" s="231">
        <v>45.192103450451981</v>
      </c>
      <c r="H123" s="231">
        <v>49.985277932265468</v>
      </c>
      <c r="I123" s="231">
        <v>35.274800165499052</v>
      </c>
      <c r="J123" s="231">
        <v>36.45127609617785</v>
      </c>
      <c r="K123" s="231">
        <v>49.532578530734142</v>
      </c>
      <c r="L123" s="231">
        <v>20.02261465694631</v>
      </c>
      <c r="M123" s="231">
        <v>17.47427516667026</v>
      </c>
      <c r="N123" s="231">
        <v>16.71256793561658</v>
      </c>
      <c r="O123" s="231">
        <v>17.7991092559467</v>
      </c>
      <c r="P123" s="231">
        <v>17.3506391818594</v>
      </c>
      <c r="Q123" s="231">
        <v>12.17380968414038</v>
      </c>
      <c r="R123" s="231">
        <v>16.351078923333191</v>
      </c>
      <c r="S123" s="231">
        <v>21.31004088583942</v>
      </c>
      <c r="T123" s="231">
        <v>21.433683564785959</v>
      </c>
      <c r="U123" s="231">
        <v>19.085913745950421</v>
      </c>
      <c r="V123" s="231">
        <v>16.830508342101421</v>
      </c>
      <c r="W123" s="231">
        <v>14.77257859533487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0.1817024483710411</v>
      </c>
      <c r="Q125" s="231">
        <v>8.9956986059388525E-2</v>
      </c>
      <c r="R125" s="231">
        <v>0.17063455665951671</v>
      </c>
      <c r="S125" s="231">
        <v>0.35599026379256199</v>
      </c>
      <c r="T125" s="231">
        <v>0.31810816782951662</v>
      </c>
      <c r="U125" s="231">
        <v>0.32212814984058991</v>
      </c>
      <c r="V125" s="231">
        <v>0.2003752698946516</v>
      </c>
      <c r="W125" s="231">
        <v>0.21990840528992189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</v>
      </c>
      <c r="N126" s="231">
        <v>0</v>
      </c>
      <c r="O126" s="231">
        <v>0</v>
      </c>
      <c r="P126" s="231">
        <v>0</v>
      </c>
      <c r="Q126" s="231">
        <v>0</v>
      </c>
      <c r="R126" s="231">
        <v>0</v>
      </c>
      <c r="S126" s="231">
        <v>0</v>
      </c>
      <c r="T126" s="231">
        <v>0</v>
      </c>
      <c r="U126" s="231">
        <v>0</v>
      </c>
      <c r="V126" s="231">
        <v>0</v>
      </c>
      <c r="W126" s="231">
        <v>0</v>
      </c>
      <c r="DA126" s="73" t="s">
        <v>1374</v>
      </c>
    </row>
    <row r="127" spans="1:105" ht="12" customHeight="1" x14ac:dyDescent="0.25">
      <c r="A127" s="64" t="s">
        <v>70</v>
      </c>
      <c r="B127" s="231">
        <v>1.584279692688128</v>
      </c>
      <c r="C127" s="231">
        <v>0.75200472363852489</v>
      </c>
      <c r="D127" s="231">
        <v>0.59741092708298971</v>
      </c>
      <c r="E127" s="231">
        <v>0.51234750805385021</v>
      </c>
      <c r="F127" s="231">
        <v>5.6569993152573081</v>
      </c>
      <c r="G127" s="231">
        <v>5.8007356767049263</v>
      </c>
      <c r="H127" s="231">
        <v>2.357797019821759</v>
      </c>
      <c r="I127" s="231">
        <v>2.3702843634857902</v>
      </c>
      <c r="J127" s="231">
        <v>2.3799405098695972</v>
      </c>
      <c r="K127" s="231">
        <v>1.5886332982269069</v>
      </c>
      <c r="L127" s="231">
        <v>1.644259787613602</v>
      </c>
      <c r="M127" s="231">
        <v>0.6373968809834526</v>
      </c>
      <c r="N127" s="231">
        <v>0.33190365073735062</v>
      </c>
      <c r="O127" s="231">
        <v>5.9137063272691949E-2</v>
      </c>
      <c r="P127" s="231">
        <v>6.6998536351082022E-2</v>
      </c>
      <c r="Q127" s="231">
        <v>9.9509979372674681E-2</v>
      </c>
      <c r="R127" s="231">
        <v>0.12583501928117569</v>
      </c>
      <c r="S127" s="231">
        <v>0.11251078811497579</v>
      </c>
      <c r="T127" s="231">
        <v>5.8647480639283177E-2</v>
      </c>
      <c r="U127" s="231">
        <v>0</v>
      </c>
      <c r="V127" s="231">
        <v>5.5417448364940378E-2</v>
      </c>
      <c r="W127" s="231">
        <v>9.7303842518275688E-2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10.990649228134499</v>
      </c>
      <c r="M128" s="231">
        <v>9.697329030563191</v>
      </c>
      <c r="N128" s="231">
        <v>8.9950363334562518</v>
      </c>
      <c r="O128" s="231">
        <v>7.0804732573965579</v>
      </c>
      <c r="P128" s="231">
        <v>7.8923222818630494</v>
      </c>
      <c r="Q128" s="231">
        <v>3.8702409628002159</v>
      </c>
      <c r="R128" s="231">
        <v>1.0736940801821271</v>
      </c>
      <c r="S128" s="231">
        <v>3.0296085863671531</v>
      </c>
      <c r="T128" s="231">
        <v>4.4041048589066696</v>
      </c>
      <c r="U128" s="231">
        <v>7.1034141100927064</v>
      </c>
      <c r="V128" s="231">
        <v>9.5645069928359625</v>
      </c>
      <c r="W128" s="231">
        <v>9.8760560654992418</v>
      </c>
      <c r="DA128" s="73" t="s">
        <v>1376</v>
      </c>
    </row>
    <row r="129" spans="1:105" ht="12" customHeight="1" x14ac:dyDescent="0.25">
      <c r="A129" s="64" t="s">
        <v>162</v>
      </c>
      <c r="B129" s="231">
        <v>3.7315393928571718</v>
      </c>
      <c r="C129" s="231">
        <v>4.9695972163121649</v>
      </c>
      <c r="D129" s="231">
        <v>5.1013201958333942</v>
      </c>
      <c r="E129" s="231">
        <v>4.782645461711839</v>
      </c>
      <c r="F129" s="231">
        <v>4.2588902058177966</v>
      </c>
      <c r="G129" s="231">
        <v>5.9842004810859413</v>
      </c>
      <c r="H129" s="231">
        <v>6.8200214537395372</v>
      </c>
      <c r="I129" s="231">
        <v>8.115369318211247</v>
      </c>
      <c r="J129" s="231">
        <v>5.4329247545659429</v>
      </c>
      <c r="K129" s="231">
        <v>4.477087873261965</v>
      </c>
      <c r="L129" s="231">
        <v>6.1151198332280234</v>
      </c>
      <c r="M129" s="231">
        <v>5.6947377719994723</v>
      </c>
      <c r="N129" s="231">
        <v>7.3997895393578226</v>
      </c>
      <c r="O129" s="231">
        <v>8.164166490628066</v>
      </c>
      <c r="P129" s="231">
        <v>7.557285046448043</v>
      </c>
      <c r="Q129" s="231">
        <v>5.8787651839178459</v>
      </c>
      <c r="R129" s="231">
        <v>6.7984461910927081</v>
      </c>
      <c r="S129" s="231">
        <v>8.0283576159041914</v>
      </c>
      <c r="T129" s="231">
        <v>8.1878721465863062</v>
      </c>
      <c r="U129" s="231">
        <v>9.4490483824975104</v>
      </c>
      <c r="V129" s="231">
        <v>10.095872517742141</v>
      </c>
      <c r="W129" s="231">
        <v>8.6690513307906851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0.1076500772521844</v>
      </c>
      <c r="E130" s="231">
        <v>8.9751640576344119E-2</v>
      </c>
      <c r="F130" s="231">
        <v>2.879870878606066E-2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9.5941408277920655</v>
      </c>
      <c r="M130" s="231">
        <v>10.92345927850479</v>
      </c>
      <c r="N130" s="231">
        <v>9.8770803555180926</v>
      </c>
      <c r="O130" s="231">
        <v>10.09339595663079</v>
      </c>
      <c r="P130" s="231">
        <v>10.66440562483627</v>
      </c>
      <c r="Q130" s="231">
        <v>7.9971720853039114</v>
      </c>
      <c r="R130" s="231">
        <v>9.6144875278692101</v>
      </c>
      <c r="S130" s="231">
        <v>8.1582384568497623</v>
      </c>
      <c r="T130" s="231">
        <v>9.7039932401192353</v>
      </c>
      <c r="U130" s="231">
        <v>8.2862236043317949</v>
      </c>
      <c r="V130" s="231">
        <v>6.9660785193191286</v>
      </c>
      <c r="W130" s="231">
        <v>8.0001265758336828</v>
      </c>
      <c r="DA130" s="73" t="s">
        <v>1378</v>
      </c>
    </row>
    <row r="131" spans="1:105" ht="12" customHeight="1" x14ac:dyDescent="0.25">
      <c r="A131" s="64" t="s">
        <v>73</v>
      </c>
      <c r="B131" s="231">
        <v>0.66663228308956879</v>
      </c>
      <c r="C131" s="231">
        <v>1.061153712044866</v>
      </c>
      <c r="D131" s="231">
        <v>0.95607718925624929</v>
      </c>
      <c r="E131" s="231">
        <v>1.0191430180611381</v>
      </c>
      <c r="F131" s="231">
        <v>0.5020817049675016</v>
      </c>
      <c r="G131" s="231">
        <v>0.49699774719205458</v>
      </c>
      <c r="H131" s="231">
        <v>0.52049167932170715</v>
      </c>
      <c r="I131" s="231">
        <v>1.136632637221308</v>
      </c>
      <c r="J131" s="231">
        <v>1.095953297578462</v>
      </c>
      <c r="K131" s="231">
        <v>0.7465435552319476</v>
      </c>
      <c r="L131" s="231">
        <v>0.64614359368027263</v>
      </c>
      <c r="M131" s="231">
        <v>0.79916408313076448</v>
      </c>
      <c r="N131" s="231">
        <v>0.90316820711757817</v>
      </c>
      <c r="O131" s="231">
        <v>0.84491636646289092</v>
      </c>
      <c r="P131" s="231">
        <v>0.74452540562246816</v>
      </c>
      <c r="Q131" s="231">
        <v>0.58417555381468267</v>
      </c>
      <c r="R131" s="231">
        <v>0.71803639416746723</v>
      </c>
      <c r="S131" s="231">
        <v>0.6463813121935903</v>
      </c>
      <c r="T131" s="231">
        <v>0.69168106883124858</v>
      </c>
      <c r="U131" s="231">
        <v>0.71251056905384669</v>
      </c>
      <c r="V131" s="231">
        <v>0.65648727542460561</v>
      </c>
      <c r="W131" s="231">
        <v>0.55645731196613823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34.790132993300617</v>
      </c>
      <c r="C134" s="263">
        <v>29.731995754025291</v>
      </c>
      <c r="D134" s="263">
        <v>30.474266628513579</v>
      </c>
      <c r="E134" s="263">
        <v>34.289471334318243</v>
      </c>
      <c r="F134" s="263">
        <v>37.007682867187661</v>
      </c>
      <c r="G134" s="263">
        <v>41.465275361196248</v>
      </c>
      <c r="H134" s="263">
        <v>42.986641528157492</v>
      </c>
      <c r="I134" s="263">
        <v>36.022195173083531</v>
      </c>
      <c r="J134" s="263">
        <v>35.498770304949623</v>
      </c>
      <c r="K134" s="263">
        <v>41.846029885647567</v>
      </c>
      <c r="L134" s="263">
        <v>34.160875432918033</v>
      </c>
      <c r="M134" s="263">
        <v>30.801802930387382</v>
      </c>
      <c r="N134" s="263">
        <v>30.390226147347729</v>
      </c>
      <c r="O134" s="263">
        <v>30.9917669747452</v>
      </c>
      <c r="P134" s="263">
        <v>31.41125548223328</v>
      </c>
      <c r="Q134" s="263">
        <v>21.790664152639639</v>
      </c>
      <c r="R134" s="263">
        <v>25.699291409105719</v>
      </c>
      <c r="S134" s="263">
        <v>29.19184428932142</v>
      </c>
      <c r="T134" s="263">
        <v>30.95583119579662</v>
      </c>
      <c r="U134" s="263">
        <v>30.57458368448626</v>
      </c>
      <c r="V134" s="263">
        <v>29.23885035574386</v>
      </c>
      <c r="W134" s="263">
        <v>26.98570620845631</v>
      </c>
      <c r="DA134" s="70" t="s">
        <v>1382</v>
      </c>
    </row>
    <row r="135" spans="1:105" ht="12" customHeight="1" x14ac:dyDescent="0.25">
      <c r="A135" s="60" t="s">
        <v>1014</v>
      </c>
      <c r="B135" s="264">
        <v>34.790132993300617</v>
      </c>
      <c r="C135" s="264">
        <v>29.731995754025291</v>
      </c>
      <c r="D135" s="264">
        <v>30.474266628513579</v>
      </c>
      <c r="E135" s="264">
        <v>34.289471334318243</v>
      </c>
      <c r="F135" s="264">
        <v>37.007682867187661</v>
      </c>
      <c r="G135" s="264">
        <v>41.465275361196248</v>
      </c>
      <c r="H135" s="264">
        <v>42.986641528157492</v>
      </c>
      <c r="I135" s="264">
        <v>36.022195173083531</v>
      </c>
      <c r="J135" s="264">
        <v>35.498770304949623</v>
      </c>
      <c r="K135" s="264">
        <v>41.846029885647567</v>
      </c>
      <c r="L135" s="264">
        <v>34.160875432918033</v>
      </c>
      <c r="M135" s="264">
        <v>30.801802930387382</v>
      </c>
      <c r="N135" s="264">
        <v>30.390226147347729</v>
      </c>
      <c r="O135" s="264">
        <v>30.9917669747452</v>
      </c>
      <c r="P135" s="264">
        <v>31.41125548223328</v>
      </c>
      <c r="Q135" s="264">
        <v>21.790664152639639</v>
      </c>
      <c r="R135" s="264">
        <v>25.699291409105719</v>
      </c>
      <c r="S135" s="264">
        <v>29.19184428932142</v>
      </c>
      <c r="T135" s="264">
        <v>30.95583119579662</v>
      </c>
      <c r="U135" s="264">
        <v>30.57458368448626</v>
      </c>
      <c r="V135" s="264">
        <v>29.23885035574386</v>
      </c>
      <c r="W135" s="264">
        <v>26.98570620845631</v>
      </c>
      <c r="DA135" s="72" t="s">
        <v>1383</v>
      </c>
    </row>
    <row r="136" spans="1:105" ht="12" customHeight="1" x14ac:dyDescent="0.25">
      <c r="A136" s="59" t="s">
        <v>30</v>
      </c>
      <c r="B136" s="232">
        <v>30.65763668332222</v>
      </c>
      <c r="C136" s="232">
        <v>24.95154713010534</v>
      </c>
      <c r="D136" s="232">
        <v>25.829652178991061</v>
      </c>
      <c r="E136" s="232">
        <v>30.297126350837399</v>
      </c>
      <c r="F136" s="232">
        <v>29.841551284170901</v>
      </c>
      <c r="G136" s="232">
        <v>32.888739509968531</v>
      </c>
      <c r="H136" s="232">
        <v>36.318234756015897</v>
      </c>
      <c r="I136" s="232">
        <v>27.767988064458081</v>
      </c>
      <c r="J136" s="232">
        <v>29.233041411979329</v>
      </c>
      <c r="K136" s="232">
        <v>37.280668160925977</v>
      </c>
      <c r="L136" s="232">
        <v>24.619904471153131</v>
      </c>
      <c r="M136" s="232">
        <v>22.609002538081171</v>
      </c>
      <c r="N136" s="232">
        <v>20.777830692213719</v>
      </c>
      <c r="O136" s="232">
        <v>21.198105281366651</v>
      </c>
      <c r="P136" s="232">
        <v>21.66448621411881</v>
      </c>
      <c r="Q136" s="232">
        <v>14.54197949476467</v>
      </c>
      <c r="R136" s="232">
        <v>17.922512892007148</v>
      </c>
      <c r="S136" s="232">
        <v>20.870315418709719</v>
      </c>
      <c r="T136" s="232">
        <v>22.117827979606311</v>
      </c>
      <c r="U136" s="232">
        <v>20.22185401899284</v>
      </c>
      <c r="V136" s="232">
        <v>18.103950127896379</v>
      </c>
      <c r="W136" s="232">
        <v>16.778951726545039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0.22687868421134411</v>
      </c>
      <c r="Q137" s="297">
        <v>0.10745630830673129</v>
      </c>
      <c r="R137" s="297">
        <v>0.18703353190889579</v>
      </c>
      <c r="S137" s="297">
        <v>0.34864452542075869</v>
      </c>
      <c r="T137" s="297">
        <v>0.32826190205217021</v>
      </c>
      <c r="U137" s="297">
        <v>0.34130031751122097</v>
      </c>
      <c r="V137" s="297">
        <v>0.21553620480744301</v>
      </c>
      <c r="W137" s="297">
        <v>0.24977579187064469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DA138" s="122" t="s">
        <v>1386</v>
      </c>
    </row>
    <row r="139" spans="1:105" ht="12" customHeight="1" x14ac:dyDescent="0.25">
      <c r="A139" s="59" t="s">
        <v>70</v>
      </c>
      <c r="B139" s="297">
        <v>1.2316126411844961</v>
      </c>
      <c r="C139" s="297">
        <v>0.62830654492019244</v>
      </c>
      <c r="D139" s="297">
        <v>0.48690548200706979</v>
      </c>
      <c r="E139" s="297">
        <v>0.38630230771925128</v>
      </c>
      <c r="F139" s="297">
        <v>4.0882667532760371</v>
      </c>
      <c r="G139" s="297">
        <v>4.221509291916381</v>
      </c>
      <c r="H139" s="297">
        <v>1.713124928283063</v>
      </c>
      <c r="I139" s="297">
        <v>1.8658653658091939</v>
      </c>
      <c r="J139" s="297">
        <v>1.9086547011274679</v>
      </c>
      <c r="K139" s="297">
        <v>1.1956839837006741</v>
      </c>
      <c r="L139" s="297">
        <v>2.0217898406570698</v>
      </c>
      <c r="M139" s="297">
        <v>0.82469273045480518</v>
      </c>
      <c r="N139" s="297">
        <v>0.41263783565250661</v>
      </c>
      <c r="O139" s="297">
        <v>7.0430136433177873E-2</v>
      </c>
      <c r="P139" s="297">
        <v>8.3656218766956336E-2</v>
      </c>
      <c r="Q139" s="297">
        <v>0.118867644320667</v>
      </c>
      <c r="R139" s="297">
        <v>0.13792849792404391</v>
      </c>
      <c r="S139" s="297">
        <v>0.11018916615629321</v>
      </c>
      <c r="T139" s="297">
        <v>6.0519456877122672E-2</v>
      </c>
      <c r="U139" s="297">
        <v>0</v>
      </c>
      <c r="V139" s="297">
        <v>5.9610482406194952E-2</v>
      </c>
      <c r="W139" s="297">
        <v>0.11051939685987371</v>
      </c>
      <c r="DA139" s="122" t="s">
        <v>1387</v>
      </c>
    </row>
    <row r="140" spans="1:105" ht="12" customHeight="1" x14ac:dyDescent="0.25">
      <c r="A140" s="59" t="s">
        <v>162</v>
      </c>
      <c r="B140" s="297">
        <v>2.9008836687939041</v>
      </c>
      <c r="C140" s="297">
        <v>4.1521420789997583</v>
      </c>
      <c r="D140" s="297">
        <v>4.1577089675154433</v>
      </c>
      <c r="E140" s="297">
        <v>3.6060426757615902</v>
      </c>
      <c r="F140" s="297">
        <v>3.0778648297407232</v>
      </c>
      <c r="G140" s="297">
        <v>4.3550265593113364</v>
      </c>
      <c r="H140" s="297">
        <v>4.9552818438585264</v>
      </c>
      <c r="I140" s="297">
        <v>6.3883417428162517</v>
      </c>
      <c r="J140" s="297">
        <v>4.3570741918428268</v>
      </c>
      <c r="K140" s="297">
        <v>3.3696777410209129</v>
      </c>
      <c r="L140" s="297">
        <v>7.5191811211078337</v>
      </c>
      <c r="M140" s="297">
        <v>7.3681076618513979</v>
      </c>
      <c r="N140" s="297">
        <v>9.1997576194815078</v>
      </c>
      <c r="O140" s="297">
        <v>9.7232315569453718</v>
      </c>
      <c r="P140" s="297">
        <v>9.4362343651361709</v>
      </c>
      <c r="Q140" s="297">
        <v>7.0223607052475741</v>
      </c>
      <c r="R140" s="297">
        <v>7.4518164872656349</v>
      </c>
      <c r="S140" s="297">
        <v>7.8626951790346489</v>
      </c>
      <c r="T140" s="297">
        <v>8.4492218572610156</v>
      </c>
      <c r="U140" s="297">
        <v>10.011429347982199</v>
      </c>
      <c r="V140" s="297">
        <v>10.859753540633839</v>
      </c>
      <c r="W140" s="297">
        <v>9.8464592931807466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11.877188510827974</v>
      </c>
      <c r="C142" s="263">
        <f t="shared" si="6"/>
        <v>10.006982887786368</v>
      </c>
      <c r="D142" s="263">
        <f t="shared" si="6"/>
        <v>10.667963861469936</v>
      </c>
      <c r="E142" s="263">
        <f t="shared" si="6"/>
        <v>11.97094514944539</v>
      </c>
      <c r="F142" s="263">
        <f t="shared" si="6"/>
        <v>13.299829989691123</v>
      </c>
      <c r="G142" s="263">
        <f t="shared" si="6"/>
        <v>15.532176142840392</v>
      </c>
      <c r="H142" s="263">
        <f t="shared" si="6"/>
        <v>16.08367381048744</v>
      </c>
      <c r="I142" s="263">
        <f t="shared" si="6"/>
        <v>13.392331968442715</v>
      </c>
      <c r="J142" s="263">
        <f t="shared" si="6"/>
        <v>11.729022119277783</v>
      </c>
      <c r="K142" s="263">
        <f t="shared" si="6"/>
        <v>13.908989995381454</v>
      </c>
      <c r="L142" s="263">
        <f t="shared" si="6"/>
        <v>11.72038209826612</v>
      </c>
      <c r="M142" s="263">
        <f t="shared" si="6"/>
        <v>10.540271604534759</v>
      </c>
      <c r="N142" s="263">
        <f t="shared" si="6"/>
        <v>11.195735750999518</v>
      </c>
      <c r="O142" s="263">
        <f t="shared" si="6"/>
        <v>11.786215334473475</v>
      </c>
      <c r="P142" s="263">
        <f t="shared" si="6"/>
        <v>10.560415367721191</v>
      </c>
      <c r="Q142" s="263">
        <f t="shared" si="6"/>
        <v>7.6257242986742888</v>
      </c>
      <c r="R142" s="263">
        <f t="shared" si="6"/>
        <v>8.8376508231717814</v>
      </c>
      <c r="S142" s="263">
        <f t="shared" si="6"/>
        <v>11.212725326375086</v>
      </c>
      <c r="T142" s="263">
        <f t="shared" si="6"/>
        <v>12.012012401504611</v>
      </c>
      <c r="U142" s="263">
        <f t="shared" si="6"/>
        <v>12.603635019430197</v>
      </c>
      <c r="V142" s="263">
        <f t="shared" si="6"/>
        <v>13.340701958367845</v>
      </c>
      <c r="W142" s="263">
        <f t="shared" si="6"/>
        <v>12.103951565759042</v>
      </c>
      <c r="DA142" s="70"/>
    </row>
    <row r="143" spans="1:105" ht="12" customHeight="1" x14ac:dyDescent="0.25">
      <c r="A143" s="60" t="s">
        <v>1024</v>
      </c>
      <c r="B143" s="264">
        <v>6.7691664460144754</v>
      </c>
      <c r="C143" s="264">
        <v>5.885517330496743</v>
      </c>
      <c r="D143" s="264">
        <v>6.3432045924463543</v>
      </c>
      <c r="E143" s="264">
        <v>6.7315883777990351</v>
      </c>
      <c r="F143" s="264">
        <v>7.4810039673643489</v>
      </c>
      <c r="G143" s="264">
        <v>9.068358718320928</v>
      </c>
      <c r="H143" s="264">
        <v>9.3713592703267405</v>
      </c>
      <c r="I143" s="264">
        <v>8.1180512892812704</v>
      </c>
      <c r="J143" s="264">
        <v>6.6275992208610788</v>
      </c>
      <c r="K143" s="264">
        <v>7.572167381424002</v>
      </c>
      <c r="L143" s="264">
        <v>6.2081433180918832</v>
      </c>
      <c r="M143" s="264">
        <v>5.4538889252613467</v>
      </c>
      <c r="N143" s="264">
        <v>6.222584651270024</v>
      </c>
      <c r="O143" s="264">
        <v>6.8331221005375822</v>
      </c>
      <c r="P143" s="264">
        <v>5.5604602037542499</v>
      </c>
      <c r="Q143" s="264">
        <v>4.1737652514402903</v>
      </c>
      <c r="R143" s="264">
        <v>4.9179968358903574</v>
      </c>
      <c r="S143" s="264">
        <v>6.529556011321147</v>
      </c>
      <c r="T143" s="264">
        <v>6.9737952957986407</v>
      </c>
      <c r="U143" s="264">
        <v>7.5472944005960612</v>
      </c>
      <c r="V143" s="264">
        <v>8.3507148099501673</v>
      </c>
      <c r="W143" s="264">
        <v>7.3588866653458798</v>
      </c>
      <c r="DA143" s="72" t="s">
        <v>1390</v>
      </c>
    </row>
    <row r="144" spans="1:105" ht="12" customHeight="1" x14ac:dyDescent="0.25">
      <c r="A144" s="60" t="s">
        <v>1026</v>
      </c>
      <c r="B144" s="264">
        <v>5.1080220648134977</v>
      </c>
      <c r="C144" s="264">
        <v>4.1214655572896248</v>
      </c>
      <c r="D144" s="264">
        <v>4.3247592690235814</v>
      </c>
      <c r="E144" s="264">
        <v>5.2393567716463547</v>
      </c>
      <c r="F144" s="264">
        <v>5.8188260223267738</v>
      </c>
      <c r="G144" s="264">
        <v>6.4638174245194637</v>
      </c>
      <c r="H144" s="264">
        <v>6.7123145401607012</v>
      </c>
      <c r="I144" s="264">
        <v>5.2742806791614436</v>
      </c>
      <c r="J144" s="264">
        <v>5.1014228984167049</v>
      </c>
      <c r="K144" s="264">
        <v>6.3368226139574526</v>
      </c>
      <c r="L144" s="264">
        <v>5.5122387801742363</v>
      </c>
      <c r="M144" s="264">
        <v>5.0863826792734113</v>
      </c>
      <c r="N144" s="264">
        <v>4.9731510997294928</v>
      </c>
      <c r="O144" s="264">
        <v>4.9530932339358928</v>
      </c>
      <c r="P144" s="264">
        <v>4.9999551639669413</v>
      </c>
      <c r="Q144" s="264">
        <v>3.451959047233998</v>
      </c>
      <c r="R144" s="264">
        <v>3.9196539872814249</v>
      </c>
      <c r="S144" s="264">
        <v>4.6831693150539389</v>
      </c>
      <c r="T144" s="264">
        <v>5.0382171057059706</v>
      </c>
      <c r="U144" s="264">
        <v>5.0563406188341347</v>
      </c>
      <c r="V144" s="264">
        <v>4.9899871484176774</v>
      </c>
      <c r="W144" s="264">
        <v>4.745064900413162</v>
      </c>
      <c r="DA144" s="72" t="s">
        <v>1391</v>
      </c>
    </row>
    <row r="145" spans="1:105" ht="12" customHeight="1" x14ac:dyDescent="0.25">
      <c r="A145" s="64" t="s">
        <v>30</v>
      </c>
      <c r="B145" s="231">
        <v>4.4352056910692994</v>
      </c>
      <c r="C145" s="231">
        <v>3.3586429649164291</v>
      </c>
      <c r="D145" s="231">
        <v>3.564219408219484</v>
      </c>
      <c r="E145" s="231">
        <v>4.519143570316019</v>
      </c>
      <c r="F145" s="231">
        <v>4.643930075534441</v>
      </c>
      <c r="G145" s="231">
        <v>5.0825297677838286</v>
      </c>
      <c r="H145" s="231">
        <v>5.6215941203141</v>
      </c>
      <c r="I145" s="231">
        <v>3.967180286050211</v>
      </c>
      <c r="J145" s="231">
        <v>4.0994926477731397</v>
      </c>
      <c r="K145" s="231">
        <v>5.5706812835911181</v>
      </c>
      <c r="L145" s="231">
        <v>2.2518432923656411</v>
      </c>
      <c r="M145" s="231">
        <v>1.9652442998680359</v>
      </c>
      <c r="N145" s="231">
        <v>1.879578898601395</v>
      </c>
      <c r="O145" s="231">
        <v>2.00177676466354</v>
      </c>
      <c r="P145" s="231">
        <v>1.9513395792378161</v>
      </c>
      <c r="Q145" s="231">
        <v>1.3691274665897351</v>
      </c>
      <c r="R145" s="231">
        <v>1.8389240380089591</v>
      </c>
      <c r="S145" s="231">
        <v>2.3966336790169072</v>
      </c>
      <c r="T145" s="231">
        <v>2.410539152503071</v>
      </c>
      <c r="U145" s="231">
        <v>2.1464972274526279</v>
      </c>
      <c r="V145" s="231">
        <v>1.8928430660336739</v>
      </c>
      <c r="W145" s="231">
        <v>1.6613980037471521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2.043516526593063E-2</v>
      </c>
      <c r="Q147" s="231">
        <v>1.011701214501412E-2</v>
      </c>
      <c r="R147" s="231">
        <v>1.9190414860539459E-2</v>
      </c>
      <c r="S147" s="231">
        <v>4.0036443861274147E-2</v>
      </c>
      <c r="T147" s="231">
        <v>3.5776034061820637E-2</v>
      </c>
      <c r="U147" s="231">
        <v>3.6228141325640208E-2</v>
      </c>
      <c r="V147" s="231">
        <v>2.2535204077939418E-2</v>
      </c>
      <c r="W147" s="231">
        <v>2.4731998086730361E-2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1395</v>
      </c>
    </row>
    <row r="149" spans="1:105" ht="12" customHeight="1" x14ac:dyDescent="0.25">
      <c r="A149" s="64" t="s">
        <v>70</v>
      </c>
      <c r="B149" s="231">
        <v>0.17817601049287499</v>
      </c>
      <c r="C149" s="231">
        <v>8.4574208801706671E-2</v>
      </c>
      <c r="D149" s="231">
        <v>6.718781797416562E-2</v>
      </c>
      <c r="E149" s="231">
        <v>5.7621160829315531E-2</v>
      </c>
      <c r="F149" s="231">
        <v>0.6362144096180693</v>
      </c>
      <c r="G149" s="231">
        <v>0.65237971904146019</v>
      </c>
      <c r="H149" s="231">
        <v>0.26516963417679201</v>
      </c>
      <c r="I149" s="231">
        <v>0.26657402324141177</v>
      </c>
      <c r="J149" s="231">
        <v>0.26766000171310628</v>
      </c>
      <c r="K149" s="231">
        <v>0.1786656387256545</v>
      </c>
      <c r="L149" s="231">
        <v>0.18492167167386989</v>
      </c>
      <c r="M149" s="231">
        <v>7.1684838149718016E-2</v>
      </c>
      <c r="N149" s="231">
        <v>3.7327543002246347E-2</v>
      </c>
      <c r="O149" s="231">
        <v>6.6508496289027349E-3</v>
      </c>
      <c r="P149" s="231">
        <v>7.5349901731320166E-3</v>
      </c>
      <c r="Q149" s="231">
        <v>1.119138950696741E-2</v>
      </c>
      <c r="R149" s="231">
        <v>1.4152035034780649E-2</v>
      </c>
      <c r="S149" s="231">
        <v>1.265352541994734E-2</v>
      </c>
      <c r="T149" s="231">
        <v>6.5957887196264478E-3</v>
      </c>
      <c r="U149" s="231">
        <v>0</v>
      </c>
      <c r="V149" s="231">
        <v>6.2325231503827204E-3</v>
      </c>
      <c r="W149" s="231">
        <v>1.094327633280234E-2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1.236063329747606</v>
      </c>
      <c r="M150" s="231">
        <v>1.090610077928089</v>
      </c>
      <c r="N150" s="231">
        <v>1.011626732028807</v>
      </c>
      <c r="O150" s="231">
        <v>0.79630540189771615</v>
      </c>
      <c r="P150" s="231">
        <v>0.88760999979768229</v>
      </c>
      <c r="Q150" s="231">
        <v>0.43526663731187132</v>
      </c>
      <c r="R150" s="231">
        <v>0.1207530012406263</v>
      </c>
      <c r="S150" s="231">
        <v>0.34072491982646469</v>
      </c>
      <c r="T150" s="231">
        <v>0.49530763865364352</v>
      </c>
      <c r="U150" s="231">
        <v>0.79888544482168311</v>
      </c>
      <c r="V150" s="231">
        <v>1.0756722478864651</v>
      </c>
      <c r="W150" s="231">
        <v>1.1107106133317179</v>
      </c>
      <c r="DA150" s="73" t="s">
        <v>1397</v>
      </c>
    </row>
    <row r="151" spans="1:105" ht="12" customHeight="1" x14ac:dyDescent="0.25">
      <c r="A151" s="64" t="s">
        <v>162</v>
      </c>
      <c r="B151" s="231">
        <v>0.41966756569869051</v>
      </c>
      <c r="C151" s="231">
        <v>0.55890573479269223</v>
      </c>
      <c r="D151" s="231">
        <v>0.57371995925674812</v>
      </c>
      <c r="E151" s="231">
        <v>0.53788020631873357</v>
      </c>
      <c r="F151" s="231">
        <v>0.47897607316562002</v>
      </c>
      <c r="G151" s="231">
        <v>0.67301308767032886</v>
      </c>
      <c r="H151" s="231">
        <v>0.76701369064530389</v>
      </c>
      <c r="I151" s="231">
        <v>0.91269498401618865</v>
      </c>
      <c r="J151" s="231">
        <v>0.61101386487764586</v>
      </c>
      <c r="K151" s="231">
        <v>0.50351567312608358</v>
      </c>
      <c r="L151" s="231">
        <v>0.68773693218379883</v>
      </c>
      <c r="M151" s="231">
        <v>0.64045866503301241</v>
      </c>
      <c r="N151" s="231">
        <v>0.83221730651144066</v>
      </c>
      <c r="O151" s="231">
        <v>0.91818295785356685</v>
      </c>
      <c r="P151" s="231">
        <v>0.8499300382048407</v>
      </c>
      <c r="Q151" s="231">
        <v>0.66115530731674332</v>
      </c>
      <c r="R151" s="231">
        <v>0.76458722880179886</v>
      </c>
      <c r="S151" s="231">
        <v>0.90290921319881534</v>
      </c>
      <c r="T151" s="231">
        <v>0.92084901437392086</v>
      </c>
      <c r="U151" s="231">
        <v>1.0626871956497279</v>
      </c>
      <c r="V151" s="231">
        <v>1.1354322699193129</v>
      </c>
      <c r="W151" s="231">
        <v>0.9749648297627318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1.2106865588549721E-2</v>
      </c>
      <c r="E152" s="231">
        <v>1.009391796593043E-2</v>
      </c>
      <c r="F152" s="231">
        <v>3.2388466900942002E-3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1.079005017038561</v>
      </c>
      <c r="M152" s="231">
        <v>1.228506812280715</v>
      </c>
      <c r="N152" s="231">
        <v>1.110825810105361</v>
      </c>
      <c r="O152" s="231">
        <v>1.1351537434819681</v>
      </c>
      <c r="P152" s="231">
        <v>1.1993723439622179</v>
      </c>
      <c r="Q152" s="231">
        <v>0.89940193260113699</v>
      </c>
      <c r="R152" s="231">
        <v>1.081293308596657</v>
      </c>
      <c r="S152" s="231">
        <v>0.91751626155394261</v>
      </c>
      <c r="T152" s="231">
        <v>1.091359568234167</v>
      </c>
      <c r="U152" s="231">
        <v>0.93191011074984931</v>
      </c>
      <c r="V152" s="231">
        <v>0.78343999805136</v>
      </c>
      <c r="W152" s="231">
        <v>0.8997342093689723</v>
      </c>
      <c r="DA152" s="73" t="s">
        <v>1399</v>
      </c>
    </row>
    <row r="153" spans="1:105" ht="12" customHeight="1" x14ac:dyDescent="0.25">
      <c r="A153" s="64" t="s">
        <v>73</v>
      </c>
      <c r="B153" s="231">
        <v>7.4972797552634043E-2</v>
      </c>
      <c r="C153" s="231">
        <v>0.1193426487787967</v>
      </c>
      <c r="D153" s="231">
        <v>0.10752521798463401</v>
      </c>
      <c r="E153" s="231">
        <v>0.11461791621635579</v>
      </c>
      <c r="F153" s="231">
        <v>5.6466617318549801E-2</v>
      </c>
      <c r="G153" s="231">
        <v>5.5894850023845408E-2</v>
      </c>
      <c r="H153" s="231">
        <v>5.8537095024505083E-2</v>
      </c>
      <c r="I153" s="231">
        <v>0.12783138585363099</v>
      </c>
      <c r="J153" s="231">
        <v>0.12325638405281331</v>
      </c>
      <c r="K153" s="231">
        <v>8.396001851459732E-2</v>
      </c>
      <c r="L153" s="231">
        <v>7.2668537164759045E-2</v>
      </c>
      <c r="M153" s="231">
        <v>8.9877986013841032E-2</v>
      </c>
      <c r="N153" s="231">
        <v>0.1015748094802419</v>
      </c>
      <c r="O153" s="231">
        <v>9.5023516410198072E-2</v>
      </c>
      <c r="P153" s="231">
        <v>8.3733047325321525E-2</v>
      </c>
      <c r="Q153" s="231">
        <v>6.5699301762530277E-2</v>
      </c>
      <c r="R153" s="231">
        <v>8.075396073806379E-2</v>
      </c>
      <c r="S153" s="231">
        <v>7.2695272176587278E-2</v>
      </c>
      <c r="T153" s="231">
        <v>7.7789909159720602E-2</v>
      </c>
      <c r="U153" s="231">
        <v>8.0132498834606741E-2</v>
      </c>
      <c r="V153" s="231">
        <v>7.3831839298542076E-2</v>
      </c>
      <c r="W153" s="231">
        <v>6.2581969783054761E-2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1.0000000000000002</v>
      </c>
      <c r="E160" s="234">
        <f t="shared" si="7"/>
        <v>1</v>
      </c>
      <c r="F160" s="234">
        <f t="shared" si="7"/>
        <v>1</v>
      </c>
      <c r="G160" s="234">
        <f t="shared" si="7"/>
        <v>0.99999999999999989</v>
      </c>
      <c r="H160" s="234">
        <f t="shared" si="7"/>
        <v>0.99999999999999978</v>
      </c>
      <c r="I160" s="234">
        <f t="shared" si="7"/>
        <v>1.0000000000000002</v>
      </c>
      <c r="J160" s="234">
        <f t="shared" si="7"/>
        <v>1</v>
      </c>
      <c r="K160" s="234">
        <f t="shared" si="7"/>
        <v>1</v>
      </c>
      <c r="L160" s="234">
        <f t="shared" si="7"/>
        <v>0.99999999999999989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0.99999999999999978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0.99999999999999989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9.6829946333984764E-3</v>
      </c>
      <c r="C165" s="270">
        <f t="shared" si="12"/>
        <v>8.7501912925024572E-3</v>
      </c>
      <c r="D165" s="270">
        <f t="shared" si="12"/>
        <v>1.090043513751111E-2</v>
      </c>
      <c r="E165" s="270">
        <f t="shared" si="12"/>
        <v>1.0462734262710546E-2</v>
      </c>
      <c r="F165" s="270">
        <f t="shared" si="12"/>
        <v>1.1408656975969236E-2</v>
      </c>
      <c r="G165" s="270">
        <f t="shared" si="12"/>
        <v>1.2570822071802015E-2</v>
      </c>
      <c r="H165" s="270">
        <f t="shared" si="12"/>
        <v>1.2254197566485235E-2</v>
      </c>
      <c r="I165" s="270">
        <f t="shared" si="12"/>
        <v>1.1528283419417024E-2</v>
      </c>
      <c r="J165" s="270">
        <f t="shared" si="12"/>
        <v>8.4429739738986487E-3</v>
      </c>
      <c r="K165" s="270">
        <f t="shared" si="12"/>
        <v>9.2672720156989092E-3</v>
      </c>
      <c r="L165" s="270">
        <f t="shared" si="12"/>
        <v>6.502671010812683E-3</v>
      </c>
      <c r="M165" s="270">
        <f t="shared" si="12"/>
        <v>6.3114102953749649E-3</v>
      </c>
      <c r="N165" s="270">
        <f t="shared" si="12"/>
        <v>6.9516402102038867E-3</v>
      </c>
      <c r="O165" s="270">
        <f t="shared" si="12"/>
        <v>7.5038978890301696E-3</v>
      </c>
      <c r="P165" s="270">
        <f t="shared" si="12"/>
        <v>5.1803657855152042E-3</v>
      </c>
      <c r="Q165" s="270">
        <f t="shared" si="12"/>
        <v>6.0494413738521437E-3</v>
      </c>
      <c r="R165" s="270">
        <f t="shared" si="12"/>
        <v>7.0697470721276879E-3</v>
      </c>
      <c r="S165" s="270">
        <f t="shared" si="12"/>
        <v>7.4910984052749784E-3</v>
      </c>
      <c r="T165" s="270">
        <f t="shared" si="12"/>
        <v>7.7510880424957835E-3</v>
      </c>
      <c r="U165" s="270">
        <f t="shared" si="12"/>
        <v>8.179937001194966E-3</v>
      </c>
      <c r="V165" s="270">
        <f t="shared" si="12"/>
        <v>1.033302512114056E-2</v>
      </c>
      <c r="W165" s="270">
        <f t="shared" si="12"/>
        <v>8.7384523624634402E-3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0.31051734645374707</v>
      </c>
      <c r="C167" s="271">
        <f t="shared" si="14"/>
        <v>0.26047027791703292</v>
      </c>
      <c r="D167" s="271">
        <f t="shared" si="14"/>
        <v>0.31613968662815839</v>
      </c>
      <c r="E167" s="271">
        <f t="shared" si="14"/>
        <v>0.34666142790657184</v>
      </c>
      <c r="F167" s="271">
        <f t="shared" si="14"/>
        <v>0.37805164369081079</v>
      </c>
      <c r="G167" s="271">
        <f t="shared" si="14"/>
        <v>0.38196632934522745</v>
      </c>
      <c r="H167" s="271">
        <f t="shared" si="14"/>
        <v>0.37461630493537518</v>
      </c>
      <c r="I167" s="271">
        <f t="shared" si="14"/>
        <v>0.31852094274093634</v>
      </c>
      <c r="J167" s="271">
        <f t="shared" si="14"/>
        <v>0.27671375409315152</v>
      </c>
      <c r="K167" s="271">
        <f t="shared" si="14"/>
        <v>0.33116628975159235</v>
      </c>
      <c r="L167" s="271">
        <f t="shared" si="14"/>
        <v>0.24731569116040283</v>
      </c>
      <c r="M167" s="271">
        <f t="shared" si="14"/>
        <v>0.25337092396233835</v>
      </c>
      <c r="N167" s="271">
        <f t="shared" si="14"/>
        <v>0.2399142029035761</v>
      </c>
      <c r="O167" s="271">
        <f t="shared" si="14"/>
        <v>0.23618080126447683</v>
      </c>
      <c r="P167" s="271">
        <f t="shared" si="14"/>
        <v>0.20298699139974241</v>
      </c>
      <c r="Q167" s="271">
        <f t="shared" si="14"/>
        <v>0.21906281960855034</v>
      </c>
      <c r="R167" s="271">
        <f t="shared" si="14"/>
        <v>0.24831630943871613</v>
      </c>
      <c r="S167" s="271">
        <f t="shared" si="14"/>
        <v>0.23737149141593131</v>
      </c>
      <c r="T167" s="271">
        <f t="shared" si="14"/>
        <v>0.24939134333614077</v>
      </c>
      <c r="U167" s="271">
        <f t="shared" si="14"/>
        <v>0.24603677675712574</v>
      </c>
      <c r="V167" s="271">
        <f t="shared" si="14"/>
        <v>0.27972487456181</v>
      </c>
      <c r="W167" s="271">
        <f t="shared" si="14"/>
        <v>0.25717469625913181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0.2323021367304263</v>
      </c>
      <c r="C168" s="271">
        <f t="shared" si="15"/>
        <v>0.20639281508089358</v>
      </c>
      <c r="D168" s="271">
        <f t="shared" si="15"/>
        <v>0.24468894995043136</v>
      </c>
      <c r="E168" s="271">
        <f t="shared" si="15"/>
        <v>0.24920247556443709</v>
      </c>
      <c r="F168" s="271">
        <f t="shared" si="15"/>
        <v>0.26410198536000307</v>
      </c>
      <c r="G168" s="271">
        <f t="shared" si="15"/>
        <v>0.26914391654494624</v>
      </c>
      <c r="H168" s="271">
        <f t="shared" si="15"/>
        <v>0.26351898322266815</v>
      </c>
      <c r="I168" s="271">
        <f t="shared" si="15"/>
        <v>0.2389510501991467</v>
      </c>
      <c r="J168" s="271">
        <f t="shared" si="15"/>
        <v>0.21150310241962747</v>
      </c>
      <c r="K168" s="271">
        <f t="shared" si="15"/>
        <v>0.24021097561161395</v>
      </c>
      <c r="L168" s="271">
        <f t="shared" si="15"/>
        <v>0.16835137000204248</v>
      </c>
      <c r="M168" s="271">
        <f t="shared" si="15"/>
        <v>0.16853414236195446</v>
      </c>
      <c r="N168" s="271">
        <f t="shared" si="15"/>
        <v>0.16103573138603766</v>
      </c>
      <c r="O168" s="271">
        <f t="shared" si="15"/>
        <v>0.16232239450344521</v>
      </c>
      <c r="P168" s="271">
        <f t="shared" si="15"/>
        <v>0.14007202454466089</v>
      </c>
      <c r="Q168" s="271">
        <f t="shared" si="15"/>
        <v>0.1518929159946828</v>
      </c>
      <c r="R168" s="271">
        <f t="shared" si="15"/>
        <v>0.17883094729981702</v>
      </c>
      <c r="S168" s="271">
        <f t="shared" si="15"/>
        <v>0.16252278159126105</v>
      </c>
      <c r="T168" s="271">
        <f t="shared" si="15"/>
        <v>0.16831041085612275</v>
      </c>
      <c r="U168" s="271">
        <f t="shared" si="15"/>
        <v>0.16341362822733291</v>
      </c>
      <c r="V168" s="271">
        <f t="shared" si="15"/>
        <v>0.18003459544693845</v>
      </c>
      <c r="W168" s="271">
        <f t="shared" si="15"/>
        <v>0.16065116547283145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0.2323021367304263</v>
      </c>
      <c r="C169" s="320">
        <f t="shared" si="16"/>
        <v>0.20639281508089358</v>
      </c>
      <c r="D169" s="320">
        <f t="shared" si="16"/>
        <v>0.24468894995043136</v>
      </c>
      <c r="E169" s="320">
        <f t="shared" si="16"/>
        <v>0.24920247556443709</v>
      </c>
      <c r="F169" s="320">
        <f t="shared" si="16"/>
        <v>0.26410198536000307</v>
      </c>
      <c r="G169" s="320">
        <f t="shared" si="16"/>
        <v>0.26914391654494624</v>
      </c>
      <c r="H169" s="320">
        <f t="shared" si="16"/>
        <v>0.26351898322266815</v>
      </c>
      <c r="I169" s="320">
        <f t="shared" si="16"/>
        <v>0.2389510501991467</v>
      </c>
      <c r="J169" s="320">
        <f t="shared" si="16"/>
        <v>0.21150310241962747</v>
      </c>
      <c r="K169" s="320">
        <f t="shared" si="16"/>
        <v>0.24021097561161395</v>
      </c>
      <c r="L169" s="320">
        <f t="shared" si="16"/>
        <v>0.16835137000204248</v>
      </c>
      <c r="M169" s="320">
        <f t="shared" si="16"/>
        <v>0.16853414236195446</v>
      </c>
      <c r="N169" s="320">
        <f t="shared" si="16"/>
        <v>0.16103573138603766</v>
      </c>
      <c r="O169" s="320">
        <f t="shared" si="16"/>
        <v>0.16232239450344521</v>
      </c>
      <c r="P169" s="320">
        <f t="shared" si="16"/>
        <v>0.14007202454466089</v>
      </c>
      <c r="Q169" s="320">
        <f t="shared" si="16"/>
        <v>0.1518929159946828</v>
      </c>
      <c r="R169" s="320">
        <f t="shared" si="16"/>
        <v>0.17883094729981702</v>
      </c>
      <c r="S169" s="320">
        <f t="shared" si="16"/>
        <v>0.16252278159126105</v>
      </c>
      <c r="T169" s="320">
        <f t="shared" si="16"/>
        <v>0.16831041085612275</v>
      </c>
      <c r="U169" s="320">
        <f t="shared" si="16"/>
        <v>0.16341362822733291</v>
      </c>
      <c r="V169" s="320">
        <f t="shared" si="16"/>
        <v>0.18003459544693845</v>
      </c>
      <c r="W169" s="320">
        <f t="shared" si="16"/>
        <v>0.16065116547283145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1.704298503146736E-2</v>
      </c>
      <c r="C171" s="271">
        <f t="shared" si="18"/>
        <v>1.4900534501697264E-2</v>
      </c>
      <c r="D171" s="271">
        <f t="shared" si="18"/>
        <v>1.836133215476423E-2</v>
      </c>
      <c r="E171" s="271">
        <f t="shared" si="18"/>
        <v>1.8710752374123535E-2</v>
      </c>
      <c r="F171" s="271">
        <f t="shared" si="18"/>
        <v>2.0412207215091464E-2</v>
      </c>
      <c r="G171" s="271">
        <f t="shared" si="18"/>
        <v>2.1634706727368128E-2</v>
      </c>
      <c r="H171" s="271">
        <f t="shared" si="18"/>
        <v>2.1160925478816216E-2</v>
      </c>
      <c r="I171" s="271">
        <f t="shared" si="18"/>
        <v>1.9020544586032674E-2</v>
      </c>
      <c r="J171" s="271">
        <f t="shared" si="18"/>
        <v>1.5025039582090113E-2</v>
      </c>
      <c r="K171" s="271">
        <f t="shared" si="18"/>
        <v>1.7202720908501178E-2</v>
      </c>
      <c r="L171" s="271">
        <f t="shared" si="18"/>
        <v>1.2463548390160234E-2</v>
      </c>
      <c r="M171" s="271">
        <f t="shared" si="18"/>
        <v>1.2459930642443258E-2</v>
      </c>
      <c r="N171" s="271">
        <f t="shared" si="18"/>
        <v>1.2767350584334928E-2</v>
      </c>
      <c r="O171" s="271">
        <f t="shared" si="18"/>
        <v>1.3252759247983536E-2</v>
      </c>
      <c r="P171" s="271">
        <f t="shared" si="18"/>
        <v>1.0164784850035254E-2</v>
      </c>
      <c r="Q171" s="271">
        <f t="shared" si="18"/>
        <v>1.1449387314449206E-2</v>
      </c>
      <c r="R171" s="271">
        <f t="shared" si="18"/>
        <v>1.3233905066751506E-2</v>
      </c>
      <c r="S171" s="271">
        <f t="shared" si="18"/>
        <v>1.3398292692318644E-2</v>
      </c>
      <c r="T171" s="271">
        <f t="shared" si="18"/>
        <v>1.402000268206168E-2</v>
      </c>
      <c r="U171" s="271">
        <f t="shared" si="18"/>
        <v>1.4433711065670343E-2</v>
      </c>
      <c r="V171" s="271">
        <f t="shared" si="18"/>
        <v>1.7551834406395097E-2</v>
      </c>
      <c r="W171" s="271">
        <f t="shared" si="18"/>
        <v>1.5425000052737134E-2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9.2876053230859061E-3</v>
      </c>
      <c r="C172" s="320">
        <f t="shared" si="19"/>
        <v>8.3951140121043249E-3</v>
      </c>
      <c r="D172" s="320">
        <f t="shared" si="19"/>
        <v>1.0465530716646201E-2</v>
      </c>
      <c r="E172" s="320">
        <f t="shared" si="19"/>
        <v>1.0052649906197057E-2</v>
      </c>
      <c r="F172" s="320">
        <f t="shared" si="19"/>
        <v>1.0970112982083155E-2</v>
      </c>
      <c r="G172" s="320">
        <f t="shared" si="19"/>
        <v>1.209484058552548E-2</v>
      </c>
      <c r="H172" s="320">
        <f t="shared" si="19"/>
        <v>1.1804631143235824E-2</v>
      </c>
      <c r="I172" s="320">
        <f t="shared" si="19"/>
        <v>1.1065269673893284E-2</v>
      </c>
      <c r="J172" s="320">
        <f t="shared" si="19"/>
        <v>8.1139273430070602E-3</v>
      </c>
      <c r="K172" s="320">
        <f t="shared" si="19"/>
        <v>8.9316199443492967E-3</v>
      </c>
      <c r="L172" s="320">
        <f t="shared" si="19"/>
        <v>6.2866725579579829E-3</v>
      </c>
      <c r="M172" s="320">
        <f t="shared" si="19"/>
        <v>6.1318212957917582E-3</v>
      </c>
      <c r="N172" s="320">
        <f t="shared" si="19"/>
        <v>6.7753319026087108E-3</v>
      </c>
      <c r="O172" s="320">
        <f t="shared" si="19"/>
        <v>7.3539847848034818E-3</v>
      </c>
      <c r="P172" s="320">
        <f t="shared" si="19"/>
        <v>5.0950481279308946E-3</v>
      </c>
      <c r="Q172" s="320">
        <f t="shared" si="19"/>
        <v>5.978145963666766E-3</v>
      </c>
      <c r="R172" s="320">
        <f t="shared" si="19"/>
        <v>7.0320381196241483E-3</v>
      </c>
      <c r="S172" s="320">
        <f t="shared" si="19"/>
        <v>7.4697799412618577E-3</v>
      </c>
      <c r="T172" s="320">
        <f t="shared" si="19"/>
        <v>7.7912860398395845E-3</v>
      </c>
      <c r="U172" s="320">
        <f t="shared" si="19"/>
        <v>8.2887769814097359E-3</v>
      </c>
      <c r="V172" s="320">
        <f t="shared" si="19"/>
        <v>1.0565517407098744E-2</v>
      </c>
      <c r="W172" s="320">
        <f t="shared" si="19"/>
        <v>9.0018889330035334E-3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7.7553797083814565E-3</v>
      </c>
      <c r="C173" s="320">
        <f t="shared" si="20"/>
        <v>6.5054204895929387E-3</v>
      </c>
      <c r="D173" s="320">
        <f t="shared" si="20"/>
        <v>7.8958014381180306E-3</v>
      </c>
      <c r="E173" s="320">
        <f t="shared" si="20"/>
        <v>8.6581024679264745E-3</v>
      </c>
      <c r="F173" s="320">
        <f t="shared" si="20"/>
        <v>9.4420942330083087E-3</v>
      </c>
      <c r="G173" s="320">
        <f t="shared" si="20"/>
        <v>9.5398661418426463E-3</v>
      </c>
      <c r="H173" s="320">
        <f t="shared" si="20"/>
        <v>9.3562943355803944E-3</v>
      </c>
      <c r="I173" s="320">
        <f t="shared" si="20"/>
        <v>7.9552749121393901E-3</v>
      </c>
      <c r="J173" s="320">
        <f t="shared" si="20"/>
        <v>6.9111122390830507E-3</v>
      </c>
      <c r="K173" s="320">
        <f t="shared" si="20"/>
        <v>8.2711009641518816E-3</v>
      </c>
      <c r="L173" s="320">
        <f t="shared" si="20"/>
        <v>6.1768758322022499E-3</v>
      </c>
      <c r="M173" s="320">
        <f t="shared" si="20"/>
        <v>6.3281093466515011E-3</v>
      </c>
      <c r="N173" s="320">
        <f t="shared" si="20"/>
        <v>5.992018681726218E-3</v>
      </c>
      <c r="O173" s="320">
        <f t="shared" si="20"/>
        <v>5.8987744631800541E-3</v>
      </c>
      <c r="P173" s="320">
        <f t="shared" si="20"/>
        <v>5.069736722104359E-3</v>
      </c>
      <c r="Q173" s="320">
        <f t="shared" si="20"/>
        <v>5.4712413507824395E-3</v>
      </c>
      <c r="R173" s="320">
        <f t="shared" si="20"/>
        <v>6.2018669471273586E-3</v>
      </c>
      <c r="S173" s="320">
        <f t="shared" si="20"/>
        <v>5.9285127510567857E-3</v>
      </c>
      <c r="T173" s="320">
        <f t="shared" si="20"/>
        <v>6.2287166422220971E-3</v>
      </c>
      <c r="U173" s="320">
        <f t="shared" si="20"/>
        <v>6.1449340842606084E-3</v>
      </c>
      <c r="V173" s="320">
        <f t="shared" si="20"/>
        <v>6.9863169992963516E-3</v>
      </c>
      <c r="W173" s="320">
        <f t="shared" si="20"/>
        <v>6.423111119733602E-3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0.43045453715096083</v>
      </c>
      <c r="C176" s="312">
        <f t="shared" si="23"/>
        <v>0.50948618120787392</v>
      </c>
      <c r="D176" s="312">
        <f t="shared" si="23"/>
        <v>0.40990959612913502</v>
      </c>
      <c r="E176" s="312">
        <f t="shared" si="23"/>
        <v>0.37496260989215696</v>
      </c>
      <c r="F176" s="312">
        <f t="shared" si="23"/>
        <v>0.32602550675812542</v>
      </c>
      <c r="G176" s="312">
        <f t="shared" si="23"/>
        <v>0.3146842253106561</v>
      </c>
      <c r="H176" s="312">
        <f t="shared" si="23"/>
        <v>0.32844958879665515</v>
      </c>
      <c r="I176" s="312">
        <f t="shared" si="23"/>
        <v>0.41197917905446735</v>
      </c>
      <c r="J176" s="312">
        <f t="shared" si="23"/>
        <v>0.48831512993123222</v>
      </c>
      <c r="K176" s="312">
        <f t="shared" si="23"/>
        <v>0.40215274171259369</v>
      </c>
      <c r="L176" s="312">
        <f t="shared" si="23"/>
        <v>0.56536671943658168</v>
      </c>
      <c r="M176" s="312">
        <f t="shared" si="23"/>
        <v>0.5593235927378889</v>
      </c>
      <c r="N176" s="312">
        <f t="shared" si="23"/>
        <v>0.57933107491584745</v>
      </c>
      <c r="O176" s="312">
        <f t="shared" si="23"/>
        <v>0.58074014709506427</v>
      </c>
      <c r="P176" s="312">
        <f t="shared" si="23"/>
        <v>0.64159583342004622</v>
      </c>
      <c r="Q176" s="312">
        <f t="shared" si="23"/>
        <v>0.61154543570846542</v>
      </c>
      <c r="R176" s="312">
        <f t="shared" si="23"/>
        <v>0.55254909112258765</v>
      </c>
      <c r="S176" s="312">
        <f t="shared" si="23"/>
        <v>0.57921633589521404</v>
      </c>
      <c r="T176" s="312">
        <f t="shared" si="23"/>
        <v>0.56052715508317896</v>
      </c>
      <c r="U176" s="312">
        <f t="shared" si="23"/>
        <v>0.567935946948676</v>
      </c>
      <c r="V176" s="312">
        <f t="shared" si="23"/>
        <v>0.51235567046371577</v>
      </c>
      <c r="W176" s="312">
        <f t="shared" si="23"/>
        <v>0.5580106858528362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0.99999999999999978</v>
      </c>
      <c r="C178" s="234">
        <f t="shared" si="24"/>
        <v>1.0000000000000002</v>
      </c>
      <c r="D178" s="234">
        <f t="shared" si="24"/>
        <v>1</v>
      </c>
      <c r="E178" s="234">
        <f t="shared" si="24"/>
        <v>0.99999999999999989</v>
      </c>
      <c r="F178" s="234">
        <f t="shared" si="24"/>
        <v>1</v>
      </c>
      <c r="G178" s="234">
        <f t="shared" si="24"/>
        <v>1</v>
      </c>
      <c r="H178" s="234">
        <f t="shared" si="24"/>
        <v>1</v>
      </c>
      <c r="I178" s="234">
        <f t="shared" si="24"/>
        <v>1.0000000000000002</v>
      </c>
      <c r="J178" s="234">
        <f t="shared" si="24"/>
        <v>1</v>
      </c>
      <c r="K178" s="234">
        <f t="shared" si="24"/>
        <v>0.99999999999999989</v>
      </c>
      <c r="L178" s="234">
        <f t="shared" si="24"/>
        <v>1.0000000000000002</v>
      </c>
      <c r="M178" s="234">
        <f t="shared" si="24"/>
        <v>1</v>
      </c>
      <c r="N178" s="234">
        <f t="shared" si="24"/>
        <v>1.0000000000000002</v>
      </c>
      <c r="O178" s="234">
        <f t="shared" si="24"/>
        <v>0.99999999999999989</v>
      </c>
      <c r="P178" s="234">
        <f t="shared" si="24"/>
        <v>1</v>
      </c>
      <c r="Q178" s="234">
        <f t="shared" si="24"/>
        <v>1</v>
      </c>
      <c r="R178" s="234">
        <f t="shared" si="24"/>
        <v>0.99999999999999978</v>
      </c>
      <c r="S178" s="234">
        <f t="shared" si="24"/>
        <v>1</v>
      </c>
      <c r="T178" s="234">
        <f t="shared" si="24"/>
        <v>1</v>
      </c>
      <c r="U178" s="234">
        <f t="shared" si="24"/>
        <v>1</v>
      </c>
      <c r="V178" s="234">
        <f t="shared" si="24"/>
        <v>1</v>
      </c>
      <c r="W178" s="234">
        <f t="shared" si="24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1.9354811692194798E-2</v>
      </c>
      <c r="C183" s="270">
        <f t="shared" si="29"/>
        <v>2.0325519615049168E-2</v>
      </c>
      <c r="D183" s="270">
        <f t="shared" si="29"/>
        <v>2.1031580185776493E-2</v>
      </c>
      <c r="E183" s="270">
        <f t="shared" si="29"/>
        <v>1.9042883201931971E-2</v>
      </c>
      <c r="F183" s="270">
        <f t="shared" si="29"/>
        <v>1.9243952611381815E-2</v>
      </c>
      <c r="G183" s="270">
        <f t="shared" si="29"/>
        <v>2.0844814091046517E-2</v>
      </c>
      <c r="H183" s="270">
        <f t="shared" si="29"/>
        <v>2.0736279108446613E-2</v>
      </c>
      <c r="I183" s="270">
        <f t="shared" si="29"/>
        <v>2.229636746191373E-2</v>
      </c>
      <c r="J183" s="270">
        <f t="shared" si="29"/>
        <v>1.879666398216237E-2</v>
      </c>
      <c r="K183" s="270">
        <f t="shared" si="29"/>
        <v>1.7646249747952706E-2</v>
      </c>
      <c r="L183" s="270">
        <f t="shared" si="29"/>
        <v>1.7013108548468187E-2</v>
      </c>
      <c r="M183" s="270">
        <f t="shared" si="29"/>
        <v>1.6282566093459114E-2</v>
      </c>
      <c r="N183" s="270">
        <f t="shared" si="29"/>
        <v>1.8773362573358893E-2</v>
      </c>
      <c r="O183" s="270">
        <f t="shared" si="29"/>
        <v>2.0330541596870338E-2</v>
      </c>
      <c r="P183" s="270">
        <f t="shared" si="29"/>
        <v>1.6443153776700813E-2</v>
      </c>
      <c r="Q183" s="270">
        <f t="shared" si="29"/>
        <v>1.770939203074616E-2</v>
      </c>
      <c r="R183" s="270">
        <f t="shared" si="29"/>
        <v>1.7979263146847658E-2</v>
      </c>
      <c r="S183" s="270">
        <f t="shared" si="29"/>
        <v>2.0219890734500773E-2</v>
      </c>
      <c r="T183" s="270">
        <f t="shared" si="29"/>
        <v>2.0026682710420237E-2</v>
      </c>
      <c r="U183" s="270">
        <f t="shared" si="29"/>
        <v>2.1477539764998842E-2</v>
      </c>
      <c r="V183" s="270">
        <f t="shared" si="29"/>
        <v>2.3999197309452089E-2</v>
      </c>
      <c r="W183" s="270">
        <f t="shared" si="29"/>
        <v>2.2391392209053725E-2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0.56325547041912116</v>
      </c>
      <c r="C184" s="271">
        <f t="shared" si="30"/>
        <v>0.54906350224681211</v>
      </c>
      <c r="D184" s="271">
        <f t="shared" si="30"/>
        <v>0.55353792396762158</v>
      </c>
      <c r="E184" s="271">
        <f t="shared" si="30"/>
        <v>0.5725762411754971</v>
      </c>
      <c r="F184" s="271">
        <f t="shared" si="30"/>
        <v>0.57869693205717732</v>
      </c>
      <c r="G184" s="271">
        <f t="shared" si="30"/>
        <v>0.57477744942790177</v>
      </c>
      <c r="H184" s="271">
        <f t="shared" si="30"/>
        <v>0.5752715819771318</v>
      </c>
      <c r="I184" s="271">
        <f t="shared" si="30"/>
        <v>0.55904626948654779</v>
      </c>
      <c r="J184" s="271">
        <f t="shared" si="30"/>
        <v>0.55905735650374211</v>
      </c>
      <c r="K184" s="271">
        <f t="shared" si="30"/>
        <v>0.57225148214077948</v>
      </c>
      <c r="L184" s="271">
        <f t="shared" si="30"/>
        <v>0.58719703638171816</v>
      </c>
      <c r="M184" s="271">
        <f t="shared" si="30"/>
        <v>0.593189566800713</v>
      </c>
      <c r="N184" s="271">
        <f t="shared" si="30"/>
        <v>0.58796440250300852</v>
      </c>
      <c r="O184" s="271">
        <f t="shared" si="30"/>
        <v>0.58069343635683068</v>
      </c>
      <c r="P184" s="271">
        <f t="shared" si="30"/>
        <v>0.5847001316480801</v>
      </c>
      <c r="Q184" s="271">
        <f t="shared" si="30"/>
        <v>0.58196564248432014</v>
      </c>
      <c r="R184" s="271">
        <f t="shared" si="30"/>
        <v>0.57307775394856886</v>
      </c>
      <c r="S184" s="271">
        <f t="shared" si="30"/>
        <v>0.58143631572787302</v>
      </c>
      <c r="T184" s="271">
        <f t="shared" si="30"/>
        <v>0.584747016674663</v>
      </c>
      <c r="U184" s="271">
        <f t="shared" si="30"/>
        <v>0.58623925358582141</v>
      </c>
      <c r="V184" s="271">
        <f t="shared" si="30"/>
        <v>0.58957710711224565</v>
      </c>
      <c r="W184" s="271">
        <f t="shared" si="30"/>
        <v>0.59801916557333212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0.56325547041912116</v>
      </c>
      <c r="C185" s="320">
        <f t="shared" si="31"/>
        <v>0.54906350224681211</v>
      </c>
      <c r="D185" s="320">
        <f t="shared" si="31"/>
        <v>0.55353792396762158</v>
      </c>
      <c r="E185" s="320">
        <f t="shared" si="31"/>
        <v>0.5725762411754971</v>
      </c>
      <c r="F185" s="320">
        <f t="shared" si="31"/>
        <v>0.57869693205717732</v>
      </c>
      <c r="G185" s="320">
        <f t="shared" si="31"/>
        <v>0.57477744942790177</v>
      </c>
      <c r="H185" s="320">
        <f t="shared" si="31"/>
        <v>0.5752715819771318</v>
      </c>
      <c r="I185" s="320">
        <f t="shared" si="31"/>
        <v>0.55904626948654779</v>
      </c>
      <c r="J185" s="320">
        <f t="shared" si="31"/>
        <v>0.55905735650374211</v>
      </c>
      <c r="K185" s="320">
        <f t="shared" si="31"/>
        <v>0.57225148214077948</v>
      </c>
      <c r="L185" s="320">
        <f t="shared" si="31"/>
        <v>0.58719703638171816</v>
      </c>
      <c r="M185" s="320">
        <f t="shared" si="31"/>
        <v>0.593189566800713</v>
      </c>
      <c r="N185" s="320">
        <f t="shared" si="31"/>
        <v>0.58796440250300852</v>
      </c>
      <c r="O185" s="320">
        <f t="shared" si="31"/>
        <v>0.58069343635683068</v>
      </c>
      <c r="P185" s="320">
        <f t="shared" si="31"/>
        <v>0.5847001316480801</v>
      </c>
      <c r="Q185" s="320">
        <f t="shared" si="31"/>
        <v>0.58196564248432014</v>
      </c>
      <c r="R185" s="320">
        <f t="shared" si="31"/>
        <v>0.57307775394856886</v>
      </c>
      <c r="S185" s="320">
        <f t="shared" si="31"/>
        <v>0.58143631572787302</v>
      </c>
      <c r="T185" s="320">
        <f t="shared" si="31"/>
        <v>0.584747016674663</v>
      </c>
      <c r="U185" s="320">
        <f t="shared" si="31"/>
        <v>0.58623925358582141</v>
      </c>
      <c r="V185" s="320">
        <f t="shared" si="31"/>
        <v>0.58957710711224565</v>
      </c>
      <c r="W185" s="320">
        <f t="shared" si="31"/>
        <v>0.59801916557333212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0.38426681815006969</v>
      </c>
      <c r="C187" s="271">
        <f t="shared" si="33"/>
        <v>0.39675198183172117</v>
      </c>
      <c r="D187" s="271">
        <f t="shared" si="33"/>
        <v>0.39069949245370694</v>
      </c>
      <c r="E187" s="271">
        <f t="shared" si="33"/>
        <v>0.37535333729573706</v>
      </c>
      <c r="F187" s="271">
        <f t="shared" si="33"/>
        <v>0.36866494407011408</v>
      </c>
      <c r="G187" s="271">
        <f t="shared" si="33"/>
        <v>0.36933403885238608</v>
      </c>
      <c r="H187" s="271">
        <f t="shared" si="33"/>
        <v>0.36902711557433737</v>
      </c>
      <c r="I187" s="271">
        <f t="shared" si="33"/>
        <v>0.38245366986843699</v>
      </c>
      <c r="J187" s="271">
        <f t="shared" si="33"/>
        <v>0.38967495159848176</v>
      </c>
      <c r="K187" s="271">
        <f t="shared" si="33"/>
        <v>0.37852431179194729</v>
      </c>
      <c r="L187" s="271">
        <f t="shared" si="33"/>
        <v>0.36450959618454765</v>
      </c>
      <c r="M187" s="271">
        <f t="shared" si="33"/>
        <v>0.35981954642868036</v>
      </c>
      <c r="N187" s="271">
        <f t="shared" si="33"/>
        <v>0.35989635811102438</v>
      </c>
      <c r="O187" s="271">
        <f t="shared" si="33"/>
        <v>0.36394930449298746</v>
      </c>
      <c r="P187" s="271">
        <f t="shared" si="33"/>
        <v>0.36793958861687714</v>
      </c>
      <c r="Q187" s="271">
        <f t="shared" si="33"/>
        <v>0.36798178351665722</v>
      </c>
      <c r="R187" s="271">
        <f t="shared" si="33"/>
        <v>0.37636662956243611</v>
      </c>
      <c r="S187" s="271">
        <f t="shared" si="33"/>
        <v>0.36303455902883269</v>
      </c>
      <c r="T187" s="271">
        <f t="shared" si="33"/>
        <v>0.35988003001022545</v>
      </c>
      <c r="U187" s="271">
        <f t="shared" si="33"/>
        <v>0.35507759211584489</v>
      </c>
      <c r="V187" s="271">
        <f t="shared" si="33"/>
        <v>0.34603945461410773</v>
      </c>
      <c r="W187" s="271">
        <f t="shared" si="33"/>
        <v>0.3406676348305443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0.38426681815006969</v>
      </c>
      <c r="C188" s="320">
        <f t="shared" si="34"/>
        <v>0.39675198183172117</v>
      </c>
      <c r="D188" s="320">
        <f t="shared" si="34"/>
        <v>0.39069949245370694</v>
      </c>
      <c r="E188" s="320">
        <f t="shared" si="34"/>
        <v>0.37535333729573706</v>
      </c>
      <c r="F188" s="320">
        <f t="shared" si="34"/>
        <v>0.36866494407011408</v>
      </c>
      <c r="G188" s="320">
        <f t="shared" si="34"/>
        <v>0.36933403885238608</v>
      </c>
      <c r="H188" s="320">
        <f t="shared" si="34"/>
        <v>0.36902711557433737</v>
      </c>
      <c r="I188" s="320">
        <f t="shared" si="34"/>
        <v>0.38245366986843699</v>
      </c>
      <c r="J188" s="320">
        <f t="shared" si="34"/>
        <v>0.38967495159848176</v>
      </c>
      <c r="K188" s="320">
        <f t="shared" si="34"/>
        <v>0.37852431179194729</v>
      </c>
      <c r="L188" s="320">
        <f t="shared" si="34"/>
        <v>0.36450959618454765</v>
      </c>
      <c r="M188" s="320">
        <f t="shared" si="34"/>
        <v>0.35981954642868036</v>
      </c>
      <c r="N188" s="320">
        <f t="shared" si="34"/>
        <v>0.35989635811102438</v>
      </c>
      <c r="O188" s="320">
        <f t="shared" si="34"/>
        <v>0.36394930449298746</v>
      </c>
      <c r="P188" s="320">
        <f t="shared" si="34"/>
        <v>0.36793958861687714</v>
      </c>
      <c r="Q188" s="320">
        <f t="shared" si="34"/>
        <v>0.36798178351665722</v>
      </c>
      <c r="R188" s="320">
        <f t="shared" si="34"/>
        <v>0.37636662956243611</v>
      </c>
      <c r="S188" s="320">
        <f t="shared" si="34"/>
        <v>0.36303455902883269</v>
      </c>
      <c r="T188" s="320">
        <f t="shared" si="34"/>
        <v>0.35988003001022545</v>
      </c>
      <c r="U188" s="320">
        <f t="shared" si="34"/>
        <v>0.35507759211584489</v>
      </c>
      <c r="V188" s="320">
        <f t="shared" si="34"/>
        <v>0.34603945461410773</v>
      </c>
      <c r="W188" s="320">
        <f t="shared" si="34"/>
        <v>0.3406676348305443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3.3122899738614188E-2</v>
      </c>
      <c r="C190" s="271">
        <f t="shared" si="36"/>
        <v>3.3858996306417651E-2</v>
      </c>
      <c r="D190" s="271">
        <f t="shared" si="36"/>
        <v>3.4731003392895088E-2</v>
      </c>
      <c r="E190" s="271">
        <f t="shared" si="36"/>
        <v>3.3027538326833791E-2</v>
      </c>
      <c r="F190" s="271">
        <f t="shared" si="36"/>
        <v>3.3394171261326801E-2</v>
      </c>
      <c r="G190" s="271">
        <f t="shared" si="36"/>
        <v>3.5043697628665604E-2</v>
      </c>
      <c r="H190" s="271">
        <f t="shared" si="36"/>
        <v>3.4965023340084257E-2</v>
      </c>
      <c r="I190" s="271">
        <f t="shared" si="36"/>
        <v>3.6203693183101543E-2</v>
      </c>
      <c r="J190" s="271">
        <f t="shared" si="36"/>
        <v>3.2471027915613772E-2</v>
      </c>
      <c r="K190" s="271">
        <f t="shared" si="36"/>
        <v>3.1577956319320505E-2</v>
      </c>
      <c r="L190" s="271">
        <f t="shared" si="36"/>
        <v>3.1280258885266157E-2</v>
      </c>
      <c r="M190" s="271">
        <f t="shared" si="36"/>
        <v>3.0708320677147433E-2</v>
      </c>
      <c r="N190" s="271">
        <f t="shared" si="36"/>
        <v>3.336587681260831E-2</v>
      </c>
      <c r="O190" s="271">
        <f t="shared" si="36"/>
        <v>3.50267175533115E-2</v>
      </c>
      <c r="P190" s="271">
        <f t="shared" si="36"/>
        <v>3.0917125958341951E-2</v>
      </c>
      <c r="Q190" s="271">
        <f t="shared" si="36"/>
        <v>3.2343181968276478E-2</v>
      </c>
      <c r="R190" s="271">
        <f t="shared" si="36"/>
        <v>3.2576353342147334E-2</v>
      </c>
      <c r="S190" s="271">
        <f t="shared" si="36"/>
        <v>3.5309234508793585E-2</v>
      </c>
      <c r="T190" s="271">
        <f t="shared" si="36"/>
        <v>3.5346270604691352E-2</v>
      </c>
      <c r="U190" s="271">
        <f t="shared" si="36"/>
        <v>3.7205614533334846E-2</v>
      </c>
      <c r="V190" s="271">
        <f t="shared" si="36"/>
        <v>4.0384240964194629E-2</v>
      </c>
      <c r="W190" s="271">
        <f t="shared" si="36"/>
        <v>3.8921807387069719E-2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2.0768465964675634E-2</v>
      </c>
      <c r="C191" s="320">
        <f t="shared" si="37"/>
        <v>2.1815848867214861E-2</v>
      </c>
      <c r="D191" s="320">
        <f t="shared" si="37"/>
        <v>2.2589714080724285E-2</v>
      </c>
      <c r="E191" s="320">
        <f t="shared" si="37"/>
        <v>2.0468662960972439E-2</v>
      </c>
      <c r="F191" s="320">
        <f t="shared" si="37"/>
        <v>2.0701044788960968E-2</v>
      </c>
      <c r="G191" s="320">
        <f t="shared" si="37"/>
        <v>2.2436541006775352E-2</v>
      </c>
      <c r="H191" s="320">
        <f t="shared" si="37"/>
        <v>2.2347028425135858E-2</v>
      </c>
      <c r="I191" s="320">
        <f t="shared" si="37"/>
        <v>2.3941583934877726E-2</v>
      </c>
      <c r="J191" s="320">
        <f t="shared" si="37"/>
        <v>2.0208675484985401E-2</v>
      </c>
      <c r="K191" s="320">
        <f t="shared" si="37"/>
        <v>1.9026204211372511E-2</v>
      </c>
      <c r="L191" s="320">
        <f t="shared" si="37"/>
        <v>1.8400691301425697E-2</v>
      </c>
      <c r="M191" s="320">
        <f t="shared" si="37"/>
        <v>1.7697313055725632E-2</v>
      </c>
      <c r="N191" s="320">
        <f t="shared" si="37"/>
        <v>2.0469477836222671E-2</v>
      </c>
      <c r="O191" s="320">
        <f t="shared" si="37"/>
        <v>2.2289799797159112E-2</v>
      </c>
      <c r="P191" s="320">
        <f t="shared" si="37"/>
        <v>1.8092325431000041E-2</v>
      </c>
      <c r="Q191" s="320">
        <f t="shared" si="37"/>
        <v>1.9578359669382286E-2</v>
      </c>
      <c r="R191" s="320">
        <f t="shared" si="37"/>
        <v>2.0006477805551575E-2</v>
      </c>
      <c r="S191" s="320">
        <f t="shared" si="37"/>
        <v>2.2556022451966706E-2</v>
      </c>
      <c r="T191" s="320">
        <f t="shared" si="37"/>
        <v>2.2520441702151464E-2</v>
      </c>
      <c r="U191" s="320">
        <f t="shared" si="37"/>
        <v>2.4347054937420214E-2</v>
      </c>
      <c r="V191" s="320">
        <f t="shared" si="37"/>
        <v>2.7452468958450004E-2</v>
      </c>
      <c r="W191" s="320">
        <f t="shared" si="37"/>
        <v>2.5804867446612263E-2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1.2354433773938554E-2</v>
      </c>
      <c r="C192" s="320">
        <f t="shared" si="38"/>
        <v>1.2043147439202786E-2</v>
      </c>
      <c r="D192" s="320">
        <f t="shared" si="38"/>
        <v>1.2141289312170801E-2</v>
      </c>
      <c r="E192" s="320">
        <f t="shared" si="38"/>
        <v>1.2558875365861352E-2</v>
      </c>
      <c r="F192" s="320">
        <f t="shared" si="38"/>
        <v>1.2693126472365831E-2</v>
      </c>
      <c r="G192" s="320">
        <f t="shared" si="38"/>
        <v>1.2607156621890251E-2</v>
      </c>
      <c r="H192" s="320">
        <f t="shared" si="38"/>
        <v>1.2617994914948397E-2</v>
      </c>
      <c r="I192" s="320">
        <f t="shared" si="38"/>
        <v>1.2262109248223812E-2</v>
      </c>
      <c r="J192" s="320">
        <f t="shared" si="38"/>
        <v>1.2262352430628372E-2</v>
      </c>
      <c r="K192" s="320">
        <f t="shared" si="38"/>
        <v>1.2551752107947994E-2</v>
      </c>
      <c r="L192" s="320">
        <f t="shared" si="38"/>
        <v>1.2879567583840462E-2</v>
      </c>
      <c r="M192" s="320">
        <f t="shared" si="38"/>
        <v>1.3011007621421801E-2</v>
      </c>
      <c r="N192" s="320">
        <f t="shared" si="38"/>
        <v>1.2896398976385644E-2</v>
      </c>
      <c r="O192" s="320">
        <f t="shared" si="38"/>
        <v>1.2736917756152382E-2</v>
      </c>
      <c r="P192" s="320">
        <f t="shared" si="38"/>
        <v>1.2824800527341911E-2</v>
      </c>
      <c r="Q192" s="320">
        <f t="shared" si="38"/>
        <v>1.2764822298894191E-2</v>
      </c>
      <c r="R192" s="320">
        <f t="shared" si="38"/>
        <v>1.2569875536595759E-2</v>
      </c>
      <c r="S192" s="320">
        <f t="shared" si="38"/>
        <v>1.275321205682688E-2</v>
      </c>
      <c r="T192" s="320">
        <f t="shared" si="38"/>
        <v>1.2825828902539886E-2</v>
      </c>
      <c r="U192" s="320">
        <f t="shared" si="38"/>
        <v>1.2858559595914634E-2</v>
      </c>
      <c r="V192" s="320">
        <f t="shared" si="38"/>
        <v>1.2931772005744628E-2</v>
      </c>
      <c r="W192" s="320">
        <f t="shared" si="38"/>
        <v>1.3116939940457456E-2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</v>
      </c>
      <c r="C197" s="234">
        <f t="shared" si="42"/>
        <v>1</v>
      </c>
      <c r="D197" s="234">
        <f t="shared" si="42"/>
        <v>0.99999999999999989</v>
      </c>
      <c r="E197" s="234">
        <f t="shared" si="42"/>
        <v>0.99999999999999989</v>
      </c>
      <c r="F197" s="234">
        <f t="shared" si="42"/>
        <v>1.0000000000000004</v>
      </c>
      <c r="G197" s="234">
        <f t="shared" si="42"/>
        <v>0.99999999999999967</v>
      </c>
      <c r="H197" s="234">
        <f t="shared" si="42"/>
        <v>0.99999999999999989</v>
      </c>
      <c r="I197" s="234">
        <f t="shared" si="42"/>
        <v>1.0000000000000002</v>
      </c>
      <c r="J197" s="234">
        <f t="shared" si="42"/>
        <v>0.99999999999999967</v>
      </c>
      <c r="K197" s="234">
        <f t="shared" si="42"/>
        <v>1</v>
      </c>
      <c r="L197" s="234">
        <f t="shared" si="42"/>
        <v>1</v>
      </c>
      <c r="M197" s="234">
        <f t="shared" si="42"/>
        <v>1</v>
      </c>
      <c r="N197" s="234">
        <f t="shared" si="42"/>
        <v>1</v>
      </c>
      <c r="O197" s="234">
        <f t="shared" si="42"/>
        <v>1.0000000000000004</v>
      </c>
      <c r="P197" s="234">
        <f t="shared" si="42"/>
        <v>0.99999999999999967</v>
      </c>
      <c r="Q197" s="234">
        <f t="shared" si="42"/>
        <v>1.0000000000000002</v>
      </c>
      <c r="R197" s="234">
        <f t="shared" si="42"/>
        <v>0.99999999999999978</v>
      </c>
      <c r="S197" s="234">
        <f t="shared" si="42"/>
        <v>0.99999999999999978</v>
      </c>
      <c r="T197" s="234">
        <f t="shared" si="42"/>
        <v>1.0000000000000002</v>
      </c>
      <c r="U197" s="234">
        <f t="shared" si="42"/>
        <v>1</v>
      </c>
      <c r="V197" s="234">
        <f t="shared" si="42"/>
        <v>1</v>
      </c>
      <c r="W197" s="234">
        <f t="shared" si="42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3.4139361688667214E-2</v>
      </c>
      <c r="C202" s="270">
        <f t="shared" si="47"/>
        <v>3.5715993567744138E-2</v>
      </c>
      <c r="D202" s="270">
        <f t="shared" si="47"/>
        <v>3.6870241015636893E-2</v>
      </c>
      <c r="E202" s="270">
        <f t="shared" si="47"/>
        <v>3.3631860744575137E-2</v>
      </c>
      <c r="F202" s="270">
        <f t="shared" si="47"/>
        <v>3.3968040677272542E-2</v>
      </c>
      <c r="G202" s="270">
        <f t="shared" si="47"/>
        <v>3.6584925514412933E-2</v>
      </c>
      <c r="H202" s="270">
        <f t="shared" si="47"/>
        <v>3.6406171256042778E-2</v>
      </c>
      <c r="I202" s="270">
        <f t="shared" si="47"/>
        <v>3.8924851850158176E-2</v>
      </c>
      <c r="J202" s="270">
        <f t="shared" si="47"/>
        <v>3.3211739020384372E-2</v>
      </c>
      <c r="K202" s="270">
        <f t="shared" si="47"/>
        <v>3.1312262432917869E-2</v>
      </c>
      <c r="L202" s="270">
        <f t="shared" si="47"/>
        <v>3.0264953581867062E-2</v>
      </c>
      <c r="M202" s="270">
        <f t="shared" si="47"/>
        <v>2.9038845149125105E-2</v>
      </c>
      <c r="N202" s="270">
        <f t="shared" si="47"/>
        <v>3.3178186670271857E-2</v>
      </c>
      <c r="O202" s="270">
        <f t="shared" si="47"/>
        <v>3.5716291853333984E-2</v>
      </c>
      <c r="P202" s="270">
        <f t="shared" si="47"/>
        <v>2.9285064356493858E-2</v>
      </c>
      <c r="Q202" s="270">
        <f t="shared" si="47"/>
        <v>3.1388697297515054E-2</v>
      </c>
      <c r="R202" s="270">
        <f t="shared" si="47"/>
        <v>3.1817807124831017E-2</v>
      </c>
      <c r="S202" s="270">
        <f t="shared" si="47"/>
        <v>3.550262235056699E-2</v>
      </c>
      <c r="T202" s="270">
        <f t="shared" si="47"/>
        <v>3.5175392756436566E-2</v>
      </c>
      <c r="U202" s="270">
        <f t="shared" si="47"/>
        <v>3.7512767271011903E-2</v>
      </c>
      <c r="V202" s="270">
        <f t="shared" si="47"/>
        <v>4.1521497224482194E-2</v>
      </c>
      <c r="W202" s="270">
        <f t="shared" si="47"/>
        <v>3.8954789974868523E-2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0.47638250826056561</v>
      </c>
      <c r="C203" s="271">
        <f t="shared" si="48"/>
        <v>0.4626234009414682</v>
      </c>
      <c r="D203" s="271">
        <f t="shared" si="48"/>
        <v>0.46530250962867525</v>
      </c>
      <c r="E203" s="271">
        <f t="shared" si="48"/>
        <v>0.48488132476362833</v>
      </c>
      <c r="F203" s="271">
        <f t="shared" si="48"/>
        <v>0.48979160836826735</v>
      </c>
      <c r="G203" s="271">
        <f t="shared" si="48"/>
        <v>0.48371305843456935</v>
      </c>
      <c r="H203" s="271">
        <f t="shared" si="48"/>
        <v>0.48428502557013753</v>
      </c>
      <c r="I203" s="271">
        <f t="shared" si="48"/>
        <v>0.46797704496840004</v>
      </c>
      <c r="J203" s="271">
        <f t="shared" si="48"/>
        <v>0.47364302625706034</v>
      </c>
      <c r="K203" s="271">
        <f t="shared" si="48"/>
        <v>0.48689228702455351</v>
      </c>
      <c r="L203" s="271">
        <f t="shared" si="48"/>
        <v>0.50086898063430141</v>
      </c>
      <c r="M203" s="271">
        <f t="shared" si="48"/>
        <v>0.50726387738034462</v>
      </c>
      <c r="N203" s="271">
        <f t="shared" si="48"/>
        <v>0.49824798787045516</v>
      </c>
      <c r="O203" s="271">
        <f t="shared" si="48"/>
        <v>0.48915700140066898</v>
      </c>
      <c r="P203" s="271">
        <f t="shared" si="48"/>
        <v>0.49931912179925719</v>
      </c>
      <c r="Q203" s="271">
        <f t="shared" si="48"/>
        <v>0.49459637363842174</v>
      </c>
      <c r="R203" s="271">
        <f t="shared" si="48"/>
        <v>0.4862905701589475</v>
      </c>
      <c r="S203" s="271">
        <f t="shared" si="48"/>
        <v>0.48951693851508837</v>
      </c>
      <c r="T203" s="271">
        <f t="shared" si="48"/>
        <v>0.49247239865400694</v>
      </c>
      <c r="U203" s="271">
        <f t="shared" si="48"/>
        <v>0.49096824949777396</v>
      </c>
      <c r="V203" s="271">
        <f t="shared" si="48"/>
        <v>0.48910358132113368</v>
      </c>
      <c r="W203" s="271">
        <f t="shared" si="48"/>
        <v>0.49886015195408967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0.47638250826056561</v>
      </c>
      <c r="C204" s="320">
        <f t="shared" si="49"/>
        <v>0.4626234009414682</v>
      </c>
      <c r="D204" s="320">
        <f t="shared" si="49"/>
        <v>0.46530250962867525</v>
      </c>
      <c r="E204" s="320">
        <f t="shared" si="49"/>
        <v>0.48488132476362833</v>
      </c>
      <c r="F204" s="320">
        <f t="shared" si="49"/>
        <v>0.48979160836826735</v>
      </c>
      <c r="G204" s="320">
        <f t="shared" si="49"/>
        <v>0.48371305843456935</v>
      </c>
      <c r="H204" s="320">
        <f t="shared" si="49"/>
        <v>0.48428502557013753</v>
      </c>
      <c r="I204" s="320">
        <f t="shared" si="49"/>
        <v>0.46797704496840004</v>
      </c>
      <c r="J204" s="320">
        <f t="shared" si="49"/>
        <v>0.47364302625706034</v>
      </c>
      <c r="K204" s="320">
        <f t="shared" si="49"/>
        <v>0.48689228702455351</v>
      </c>
      <c r="L204" s="320">
        <f t="shared" si="49"/>
        <v>0.50086898063430141</v>
      </c>
      <c r="M204" s="320">
        <f t="shared" si="49"/>
        <v>0.50726387738034462</v>
      </c>
      <c r="N204" s="320">
        <f t="shared" si="49"/>
        <v>0.49824798787045516</v>
      </c>
      <c r="O204" s="320">
        <f t="shared" si="49"/>
        <v>0.48915700140066898</v>
      </c>
      <c r="P204" s="320">
        <f t="shared" si="49"/>
        <v>0.49931912179925719</v>
      </c>
      <c r="Q204" s="320">
        <f t="shared" si="49"/>
        <v>0.49459637363842174</v>
      </c>
      <c r="R204" s="320">
        <f t="shared" si="49"/>
        <v>0.4862905701589475</v>
      </c>
      <c r="S204" s="320">
        <f t="shared" si="49"/>
        <v>0.48951693851508837</v>
      </c>
      <c r="T204" s="320">
        <f t="shared" si="49"/>
        <v>0.49247239865400694</v>
      </c>
      <c r="U204" s="320">
        <f t="shared" si="49"/>
        <v>0.49096824949777396</v>
      </c>
      <c r="V204" s="320">
        <f t="shared" si="49"/>
        <v>0.48910358132113368</v>
      </c>
      <c r="W204" s="320">
        <f t="shared" si="49"/>
        <v>0.49886015195408967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0.36490222050287907</v>
      </c>
      <c r="C206" s="271">
        <f t="shared" si="51"/>
        <v>0.37533352648174356</v>
      </c>
      <c r="D206" s="271">
        <f t="shared" si="51"/>
        <v>0.3687432633361542</v>
      </c>
      <c r="E206" s="271">
        <f t="shared" si="51"/>
        <v>0.35689104375364356</v>
      </c>
      <c r="F206" s="271">
        <f t="shared" si="51"/>
        <v>0.35033637871984241</v>
      </c>
      <c r="G206" s="271">
        <f t="shared" si="51"/>
        <v>0.34898009756572562</v>
      </c>
      <c r="H206" s="271">
        <f t="shared" si="51"/>
        <v>0.3488025344913594</v>
      </c>
      <c r="I206" s="271">
        <f t="shared" si="51"/>
        <v>0.35945858717632478</v>
      </c>
      <c r="J206" s="271">
        <f t="shared" si="51"/>
        <v>0.37067261702912063</v>
      </c>
      <c r="K206" s="271">
        <f t="shared" si="51"/>
        <v>0.36160379576927859</v>
      </c>
      <c r="L206" s="271">
        <f t="shared" si="51"/>
        <v>0.34909407740355886</v>
      </c>
      <c r="M206" s="271">
        <f t="shared" si="51"/>
        <v>0.34547642615127244</v>
      </c>
      <c r="N206" s="271">
        <f t="shared" si="51"/>
        <v>0.34242479607045218</v>
      </c>
      <c r="O206" s="271">
        <f t="shared" si="51"/>
        <v>0.34421951162892511</v>
      </c>
      <c r="P206" s="271">
        <f t="shared" si="51"/>
        <v>0.35278877495373856</v>
      </c>
      <c r="Q206" s="271">
        <f t="shared" si="51"/>
        <v>0.35113420329173478</v>
      </c>
      <c r="R206" s="271">
        <f t="shared" si="51"/>
        <v>0.35858047757965428</v>
      </c>
      <c r="S206" s="271">
        <f t="shared" si="51"/>
        <v>0.34316799192675362</v>
      </c>
      <c r="T206" s="271">
        <f t="shared" si="51"/>
        <v>0.34030228212286706</v>
      </c>
      <c r="U206" s="271">
        <f t="shared" si="51"/>
        <v>0.33388354231294376</v>
      </c>
      <c r="V206" s="271">
        <f t="shared" si="51"/>
        <v>0.32231393575726641</v>
      </c>
      <c r="W206" s="271">
        <f t="shared" si="51"/>
        <v>0.31907135803247177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0.36490222050287907</v>
      </c>
      <c r="C207" s="320">
        <f t="shared" si="52"/>
        <v>0.37533352648174356</v>
      </c>
      <c r="D207" s="320">
        <f t="shared" si="52"/>
        <v>0.3687432633361542</v>
      </c>
      <c r="E207" s="320">
        <f t="shared" si="52"/>
        <v>0.35689104375364356</v>
      </c>
      <c r="F207" s="320">
        <f t="shared" si="52"/>
        <v>0.35033637871984241</v>
      </c>
      <c r="G207" s="320">
        <f t="shared" si="52"/>
        <v>0.34898009756572562</v>
      </c>
      <c r="H207" s="320">
        <f t="shared" si="52"/>
        <v>0.3488025344913594</v>
      </c>
      <c r="I207" s="320">
        <f t="shared" si="52"/>
        <v>0.35945858717632478</v>
      </c>
      <c r="J207" s="320">
        <f t="shared" si="52"/>
        <v>0.37067261702912063</v>
      </c>
      <c r="K207" s="320">
        <f t="shared" si="52"/>
        <v>0.36160379576927859</v>
      </c>
      <c r="L207" s="320">
        <f t="shared" si="52"/>
        <v>0.34909407740355886</v>
      </c>
      <c r="M207" s="320">
        <f t="shared" si="52"/>
        <v>0.34547642615127244</v>
      </c>
      <c r="N207" s="320">
        <f t="shared" si="52"/>
        <v>0.34242479607045218</v>
      </c>
      <c r="O207" s="320">
        <f t="shared" si="52"/>
        <v>0.34421951162892511</v>
      </c>
      <c r="P207" s="320">
        <f t="shared" si="52"/>
        <v>0.35278877495373856</v>
      </c>
      <c r="Q207" s="320">
        <f t="shared" si="52"/>
        <v>0.35113420329173478</v>
      </c>
      <c r="R207" s="320">
        <f t="shared" si="52"/>
        <v>0.35858047757965428</v>
      </c>
      <c r="S207" s="320">
        <f t="shared" si="52"/>
        <v>0.34316799192675362</v>
      </c>
      <c r="T207" s="320">
        <f t="shared" si="52"/>
        <v>0.34030228212286706</v>
      </c>
      <c r="U207" s="320">
        <f t="shared" si="52"/>
        <v>0.33388354231294376</v>
      </c>
      <c r="V207" s="320">
        <f t="shared" si="52"/>
        <v>0.32231393575726641</v>
      </c>
      <c r="W207" s="320">
        <f t="shared" si="52"/>
        <v>0.31907135803247177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0.124575909547888</v>
      </c>
      <c r="C209" s="271">
        <f t="shared" si="54"/>
        <v>0.12632707900904419</v>
      </c>
      <c r="D209" s="271">
        <f t="shared" si="54"/>
        <v>0.12908398601953355</v>
      </c>
      <c r="E209" s="271">
        <f t="shared" si="54"/>
        <v>0.12459577073815291</v>
      </c>
      <c r="F209" s="271">
        <f t="shared" si="54"/>
        <v>0.12590397223461808</v>
      </c>
      <c r="G209" s="271">
        <f t="shared" si="54"/>
        <v>0.13072191848529183</v>
      </c>
      <c r="H209" s="271">
        <f t="shared" si="54"/>
        <v>0.13050626868246012</v>
      </c>
      <c r="I209" s="271">
        <f t="shared" si="54"/>
        <v>0.13363951600511706</v>
      </c>
      <c r="J209" s="271">
        <f t="shared" si="54"/>
        <v>0.12247261769343445</v>
      </c>
      <c r="K209" s="271">
        <f t="shared" si="54"/>
        <v>0.12019165477325</v>
      </c>
      <c r="L209" s="271">
        <f t="shared" si="54"/>
        <v>0.11977198838027259</v>
      </c>
      <c r="M209" s="271">
        <f t="shared" si="54"/>
        <v>0.11822085131925782</v>
      </c>
      <c r="N209" s="271">
        <f t="shared" si="54"/>
        <v>0.12614902938882086</v>
      </c>
      <c r="O209" s="271">
        <f t="shared" si="54"/>
        <v>0.1309071951170723</v>
      </c>
      <c r="P209" s="271">
        <f t="shared" si="54"/>
        <v>0.11860703889051018</v>
      </c>
      <c r="Q209" s="271">
        <f t="shared" si="54"/>
        <v>0.12288072577232846</v>
      </c>
      <c r="R209" s="271">
        <f t="shared" si="54"/>
        <v>0.12331114513656691</v>
      </c>
      <c r="S209" s="271">
        <f t="shared" si="54"/>
        <v>0.13181244720759083</v>
      </c>
      <c r="T209" s="271">
        <f t="shared" si="54"/>
        <v>0.13204992646668962</v>
      </c>
      <c r="U209" s="271">
        <f t="shared" si="54"/>
        <v>0.13763544091827035</v>
      </c>
      <c r="V209" s="271">
        <f t="shared" si="54"/>
        <v>0.14706098569711767</v>
      </c>
      <c r="W209" s="271">
        <f t="shared" si="54"/>
        <v>0.1431137000385703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7.0999552303520008E-2</v>
      </c>
      <c r="C210" s="320">
        <f t="shared" si="55"/>
        <v>7.4298139724632783E-2</v>
      </c>
      <c r="D210" s="320">
        <f t="shared" si="55"/>
        <v>7.6753740785316382E-2</v>
      </c>
      <c r="E210" s="320">
        <f t="shared" si="55"/>
        <v>7.006359412336971E-2</v>
      </c>
      <c r="F210" s="320">
        <f t="shared" si="55"/>
        <v>7.0819560590186403E-2</v>
      </c>
      <c r="G210" s="320">
        <f t="shared" si="55"/>
        <v>7.6321130939412063E-2</v>
      </c>
      <c r="H210" s="320">
        <f t="shared" si="55"/>
        <v>7.6041154854536275E-2</v>
      </c>
      <c r="I210" s="320">
        <f t="shared" si="55"/>
        <v>8.1008479162603883E-2</v>
      </c>
      <c r="J210" s="320">
        <f t="shared" si="55"/>
        <v>6.9204356283693619E-2</v>
      </c>
      <c r="K210" s="320">
        <f t="shared" si="55"/>
        <v>6.5433315294322947E-2</v>
      </c>
      <c r="L210" s="320">
        <f t="shared" si="55"/>
        <v>6.3441760099917602E-2</v>
      </c>
      <c r="M210" s="320">
        <f t="shared" si="55"/>
        <v>6.1171420997127898E-2</v>
      </c>
      <c r="N210" s="320">
        <f t="shared" si="55"/>
        <v>7.011357105113955E-2</v>
      </c>
      <c r="O210" s="320">
        <f t="shared" si="55"/>
        <v>7.5894154543190553E-2</v>
      </c>
      <c r="P210" s="320">
        <f t="shared" si="55"/>
        <v>6.2451115479004934E-2</v>
      </c>
      <c r="Q210" s="320">
        <f t="shared" si="55"/>
        <v>6.7255946217393378E-2</v>
      </c>
      <c r="R210" s="320">
        <f t="shared" si="55"/>
        <v>6.8620477742975985E-2</v>
      </c>
      <c r="S210" s="320">
        <f t="shared" si="55"/>
        <v>7.6758926307304853E-2</v>
      </c>
      <c r="T210" s="320">
        <f t="shared" si="55"/>
        <v>7.6664019751478685E-2</v>
      </c>
      <c r="U210" s="320">
        <f t="shared" si="55"/>
        <v>8.2418698333030144E-2</v>
      </c>
      <c r="V210" s="320">
        <f t="shared" si="55"/>
        <v>9.2053953012307357E-2</v>
      </c>
      <c r="W210" s="320">
        <f t="shared" si="55"/>
        <v>8.7009394669211176E-2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5.3576357244367968E-2</v>
      </c>
      <c r="C211" s="320">
        <f t="shared" si="56"/>
        <v>5.20289392844114E-2</v>
      </c>
      <c r="D211" s="320">
        <f t="shared" si="56"/>
        <v>5.2330245234217171E-2</v>
      </c>
      <c r="E211" s="320">
        <f t="shared" si="56"/>
        <v>5.4532176614783191E-2</v>
      </c>
      <c r="F211" s="320">
        <f t="shared" si="56"/>
        <v>5.5084411644431681E-2</v>
      </c>
      <c r="G211" s="320">
        <f t="shared" si="56"/>
        <v>5.4400787545879757E-2</v>
      </c>
      <c r="H211" s="320">
        <f t="shared" si="56"/>
        <v>5.446511382792385E-2</v>
      </c>
      <c r="I211" s="320">
        <f t="shared" si="56"/>
        <v>5.2631036842513162E-2</v>
      </c>
      <c r="J211" s="320">
        <f t="shared" si="56"/>
        <v>5.3268261409740836E-2</v>
      </c>
      <c r="K211" s="320">
        <f t="shared" si="56"/>
        <v>5.4758339478927061E-2</v>
      </c>
      <c r="L211" s="320">
        <f t="shared" si="56"/>
        <v>5.6330228280354999E-2</v>
      </c>
      <c r="M211" s="320">
        <f t="shared" si="56"/>
        <v>5.7049430322129911E-2</v>
      </c>
      <c r="N211" s="320">
        <f t="shared" si="56"/>
        <v>5.6035458337681303E-2</v>
      </c>
      <c r="O211" s="320">
        <f t="shared" si="56"/>
        <v>5.5013040573881754E-2</v>
      </c>
      <c r="P211" s="320">
        <f t="shared" si="56"/>
        <v>5.6155923411505243E-2</v>
      </c>
      <c r="Q211" s="320">
        <f t="shared" si="56"/>
        <v>5.5624779554935069E-2</v>
      </c>
      <c r="R211" s="320">
        <f t="shared" si="56"/>
        <v>5.4690667393590929E-2</v>
      </c>
      <c r="S211" s="320">
        <f t="shared" si="56"/>
        <v>5.5053520900285972E-2</v>
      </c>
      <c r="T211" s="320">
        <f t="shared" si="56"/>
        <v>5.5385906715210924E-2</v>
      </c>
      <c r="U211" s="320">
        <f t="shared" si="56"/>
        <v>5.521674258524021E-2</v>
      </c>
      <c r="V211" s="320">
        <f t="shared" si="56"/>
        <v>5.5007032684810317E-2</v>
      </c>
      <c r="W211" s="320">
        <f t="shared" si="56"/>
        <v>5.610430536935912E-2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2.5191689928568115</v>
      </c>
      <c r="C217" s="322">
        <f>IF(C$5=0,0,(C$5-C$16-C$59)/(CHI_fec!C$5-CHI_fec!C$16))</f>
        <v>2.1570369640012879</v>
      </c>
      <c r="D217" s="322">
        <f>IF(D$5=0,0,(D$5-D$16-D$59)/(CHI_fec!D$5-CHI_fec!D$16))</f>
        <v>2.235175842050066</v>
      </c>
      <c r="E217" s="322">
        <f>IF(E$5=0,0,(E$5-E$16-E$59)/(CHI_fec!E$5-CHI_fec!E$16))</f>
        <v>2.4662966387570133</v>
      </c>
      <c r="F217" s="322">
        <f>IF(F$5=0,0,(F$5-F$16-F$59)/(CHI_fec!F$5-CHI_fec!F$16))</f>
        <v>2.6016243924116962</v>
      </c>
      <c r="G217" s="322">
        <f>IF(G$5=0,0,(G$5-G$16-G$59)/(CHI_fec!G$5-CHI_fec!G$16))</f>
        <v>2.5374167797559051</v>
      </c>
      <c r="H217" s="322">
        <f>IF(H$5=0,0,(H$5-H$16-H$59)/(CHI_fec!H$5-CHI_fec!H$16))</f>
        <v>2.5199136056545575</v>
      </c>
      <c r="I217" s="322">
        <f>IF(I$5=0,0,(I$5-I$16-I$59)/(CHI_fec!I$5-CHI_fec!I$16))</f>
        <v>2.1660313665157838</v>
      </c>
      <c r="J217" s="322">
        <f>IF(J$5=0,0,(J$5-J$16-J$59)/(CHI_fec!J$5-CHI_fec!J$16))</f>
        <v>2.2119186808891236</v>
      </c>
      <c r="K217" s="322">
        <f>IF(K$5=0,0,(K$5-K$16-K$59)/(CHI_fec!K$5-CHI_fec!K$16))</f>
        <v>2.5196014846681356</v>
      </c>
      <c r="L217" s="322">
        <f>IF(L$5=0,0,(L$5-L$16-L$59)/(CHI_fec!L$5-CHI_fec!L$16))</f>
        <v>1.8932832061446427</v>
      </c>
      <c r="M217" s="322">
        <f>IF(M$5=0,0,(M$5-M$16-M$59)/(CHI_fec!M$5-CHI_fec!M$16))</f>
        <v>1.8532372716087229</v>
      </c>
      <c r="N217" s="322">
        <f>IF(N$5=0,0,(N$5-N$16-N$59)/(CHI_fec!N$5-CHI_fec!N$16))</f>
        <v>1.7867095087689613</v>
      </c>
      <c r="O217" s="322">
        <f>IF(O$5=0,0,(O$5-O$16-O$59)/(CHI_fec!O$5-CHI_fec!O$16))</f>
        <v>1.7935889975656316</v>
      </c>
      <c r="P217" s="322">
        <f>IF(P$5=0,0,(P$5-P$16-P$59)/(CHI_fec!P$5-CHI_fec!P$16))</f>
        <v>1.6524237741487477</v>
      </c>
      <c r="Q217" s="322">
        <f>IF(Q$5=0,0,(Q$5-Q$16-Q$59)/(CHI_fec!Q$5-CHI_fec!Q$16))</f>
        <v>1.6520696482095905</v>
      </c>
      <c r="R217" s="322">
        <f>IF(R$5=0,0,(R$5-R$16-R$59)/(CHI_fec!R$5-CHI_fec!R$16))</f>
        <v>1.6931702775637756</v>
      </c>
      <c r="S217" s="322">
        <f>IF(S$5=0,0,(S$5-S$16-S$59)/(CHI_fec!S$5-CHI_fec!S$16))</f>
        <v>1.9462418695689938</v>
      </c>
      <c r="T217" s="322">
        <f>IF(T$5=0,0,(T$5-T$16-T$59)/(CHI_fec!T$5-CHI_fec!T$16))</f>
        <v>1.9582314757602381</v>
      </c>
      <c r="U217" s="322">
        <f>IF(U$5=0,0,(U$5-U$16-U$59)/(CHI_fec!U$5-CHI_fec!U$16))</f>
        <v>1.9088635460469374</v>
      </c>
      <c r="V217" s="322">
        <f>IF(V$5=0,0,(V$5-V$16-V$59)/(CHI_fec!V$5-CHI_fec!V$16))</f>
        <v>1.9691784758946449</v>
      </c>
      <c r="W217" s="322">
        <f>IF(W$5=0,0,(W$5-W$16-W$59)/(CHI_fec!W$5-CHI_fec!W$16))</f>
        <v>1.9556466262459771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1.9975673598886639</v>
      </c>
      <c r="C222" s="277">
        <f>IF(C$10=0,0,C$10/CHI_fec!C$10)</f>
        <v>1.7313182911866645</v>
      </c>
      <c r="D222" s="277">
        <f>IF(D$10=0,0,D$10/CHI_fec!D$10)</f>
        <v>1.8292546993948808</v>
      </c>
      <c r="E222" s="277">
        <f>IF(E$10=0,0,E$10/CHI_fec!E$10)</f>
        <v>1.8634387189868902</v>
      </c>
      <c r="F222" s="277">
        <f>IF(F$10=0,0,F$10/CHI_fec!F$10)</f>
        <v>2.0142874003545481</v>
      </c>
      <c r="G222" s="277">
        <f>IF(G$10=0,0,G$10/CHI_fec!G$10)</f>
        <v>2.0334093460714144</v>
      </c>
      <c r="H222" s="277">
        <f>IF(H$10=0,0,H$10/CHI_fec!H$10)</f>
        <v>1.9866836070608693</v>
      </c>
      <c r="I222" s="277">
        <f>IF(I$10=0,0,I$10/CHI_fec!I$10)</f>
        <v>1.8025425230849756</v>
      </c>
      <c r="J222" s="277">
        <f>IF(J$10=0,0,J$10/CHI_fec!J$10)</f>
        <v>1.654708126882412</v>
      </c>
      <c r="K222" s="277">
        <f>IF(K$10=0,0,K$10/CHI_fec!K$10)</f>
        <v>1.8472651164619172</v>
      </c>
      <c r="L222" s="277">
        <f>IF(L$10=0,0,L$10/CHI_fec!L$10)</f>
        <v>1.2914726326807258</v>
      </c>
      <c r="M222" s="277">
        <f>IF(M$10=0,0,M$10/CHI_fec!M$10)</f>
        <v>1.2014678993183459</v>
      </c>
      <c r="N222" s="277">
        <f>IF(N$10=0,0,N$10/CHI_fec!N$10)</f>
        <v>1.2883560904669868</v>
      </c>
      <c r="O222" s="277">
        <f>IF(O$10=0,0,O$10/CHI_fec!O$10)</f>
        <v>1.3864251745295013</v>
      </c>
      <c r="P222" s="277">
        <f>IF(P$10=0,0,P$10/CHI_fec!P$10)</f>
        <v>1.0256654166334953</v>
      </c>
      <c r="Q222" s="277">
        <f>IF(Q$10=0,0,Q$10/CHI_fec!Q$10)</f>
        <v>1.0950685539892182</v>
      </c>
      <c r="R222" s="277">
        <f>IF(R$10=0,0,R$10/CHI_fec!R$10)</f>
        <v>1.1364449677012924</v>
      </c>
      <c r="S222" s="277">
        <f>IF(S$10=0,0,S$10/CHI_fec!S$10)</f>
        <v>1.4392501510220064</v>
      </c>
      <c r="T222" s="277">
        <f>IF(T$10=0,0,T$10/CHI_fec!T$10)</f>
        <v>1.4283921696547763</v>
      </c>
      <c r="U222" s="277">
        <f>IF(U$10=0,0,U$10/CHI_fec!U$10)</f>
        <v>1.4618899331193611</v>
      </c>
      <c r="V222" s="277">
        <f>IF(V$10=0,0,V$10/CHI_fec!V$10)</f>
        <v>1.6382346749455723</v>
      </c>
      <c r="W222" s="277">
        <f>IF(W$10=0,0,W$10/CHI_fec!W$10)</f>
        <v>1.5398144823314719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2.7448262397611551</v>
      </c>
      <c r="C224" s="278">
        <f>IF(C$25=0,0,C$25/CHI_fec!C$25)</f>
        <v>2.4247220203688422</v>
      </c>
      <c r="D224" s="278">
        <f>IF(D$25=0,0,D$25/CHI_fec!D$25)</f>
        <v>2.495677641032886</v>
      </c>
      <c r="E224" s="278">
        <f>IF(E$25=0,0,E$25/CHI_fec!E$25)</f>
        <v>2.832001752720545</v>
      </c>
      <c r="F224" s="278">
        <f>IF(F$25=0,0,F$25/CHI_fec!F$25)</f>
        <v>2.9307716850298373</v>
      </c>
      <c r="G224" s="278">
        <f>IF(G$25=0,0,G$25/CHI_fec!G$25)</f>
        <v>2.8635421874901805</v>
      </c>
      <c r="H224" s="278">
        <f>IF(H$25=0,0,H$25/CHI_fec!H$25)</f>
        <v>2.8849915042020426</v>
      </c>
      <c r="I224" s="278">
        <f>IF(I$25=0,0,I$25/CHI_fec!I$25)</f>
        <v>2.5116007586458768</v>
      </c>
      <c r="J224" s="278">
        <f>IF(J$25=0,0,J$25/CHI_fec!J$25)</f>
        <v>2.5398030600230421</v>
      </c>
      <c r="K224" s="278">
        <f>IF(K$25=0,0,K$25/CHI_fec!K$25)</f>
        <v>2.8476047778089182</v>
      </c>
      <c r="L224" s="278">
        <f>IF(L$25=0,0,L$25/CHI_fec!L$25)</f>
        <v>2.2876729981877397</v>
      </c>
      <c r="M224" s="278">
        <f>IF(M$25=0,0,M$25/CHI_fec!M$25)</f>
        <v>2.2808609100987485</v>
      </c>
      <c r="N224" s="278">
        <f>IF(N$25=0,0,N$25/CHI_fec!N$25)</f>
        <v>2.206419133727143</v>
      </c>
      <c r="O224" s="278">
        <f>IF(O$25=0,0,O$25/CHI_fec!O$25)</f>
        <v>2.1849998564190796</v>
      </c>
      <c r="P224" s="278">
        <f>IF(P$25=0,0,P$25/CHI_fec!P$25)</f>
        <v>2.1078162902322983</v>
      </c>
      <c r="Q224" s="278">
        <f>IF(Q$25=0,0,Q$25/CHI_fec!Q$25)</f>
        <v>2.1103972426493258</v>
      </c>
      <c r="R224" s="278">
        <f>IF(R$25=0,0,R$25/CHI_fec!R$25)</f>
        <v>2.1434370717552866</v>
      </c>
      <c r="S224" s="278">
        <f>IF(S$25=0,0,S$25/CHI_fec!S$25)</f>
        <v>2.4146355407923368</v>
      </c>
      <c r="T224" s="278">
        <f>IF(T$25=0,0,T$25/CHI_fec!T$25)</f>
        <v>2.4055568159229685</v>
      </c>
      <c r="U224" s="278">
        <f>IF(U$25=0,0,U$25/CHI_fec!U$25)</f>
        <v>2.3492225153149704</v>
      </c>
      <c r="V224" s="278">
        <f>IF(V$25=0,0,V$25/CHI_fec!V$25)</f>
        <v>2.3710465700997414</v>
      </c>
      <c r="W224" s="278">
        <f>IF(W$25=0,0,W$25/CHI_fec!W$25)</f>
        <v>2.3917412206243318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3.7833461992684092</v>
      </c>
      <c r="C225" s="278">
        <f>IF(C$36=0,0,C$36/CHI_fec!C$36)</f>
        <v>3.6333597613567457</v>
      </c>
      <c r="D225" s="278">
        <f>IF(D$36=0,0,D$36/CHI_fec!D$36)</f>
        <v>3.6249796016805216</v>
      </c>
      <c r="E225" s="278">
        <f>IF(E$36=0,0,E$36/CHI_fec!E$36)</f>
        <v>3.7296270070049955</v>
      </c>
      <c r="F225" s="278">
        <f>IF(F$36=0,0,F$36/CHI_fec!F$36)</f>
        <v>3.6974176706907853</v>
      </c>
      <c r="G225" s="278">
        <f>IF(G$36=0,0,G$36/CHI_fec!G$36)</f>
        <v>3.6537652568456576</v>
      </c>
      <c r="H225" s="278">
        <f>IF(H$36=0,0,H$36/CHI_fec!H$36)</f>
        <v>3.6764597862251693</v>
      </c>
      <c r="I225" s="278">
        <f>IF(I$36=0,0,I$36/CHI_fec!I$36)</f>
        <v>3.5048359411802745</v>
      </c>
      <c r="J225" s="278">
        <f>IF(J$36=0,0,J$36/CHI_fec!J$36)</f>
        <v>3.6271511115758179</v>
      </c>
      <c r="K225" s="278">
        <f>IF(K$36=0,0,K$36/CHI_fec!K$36)</f>
        <v>3.7767119158867968</v>
      </c>
      <c r="L225" s="278">
        <f>IF(L$36=0,0,L$36/CHI_fec!L$36)</f>
        <v>3.3497243252255062</v>
      </c>
      <c r="M225" s="278">
        <f>IF(M$36=0,0,M$36/CHI_fec!M$36)</f>
        <v>3.3231392880803172</v>
      </c>
      <c r="N225" s="278">
        <f>IF(N$36=0,0,N$36/CHI_fec!N$36)</f>
        <v>3.20312114537992</v>
      </c>
      <c r="O225" s="278">
        <f>IF(O$36=0,0,O$36/CHI_fec!O$36)</f>
        <v>3.2018047437359618</v>
      </c>
      <c r="P225" s="278">
        <f>IF(P$36=0,0,P$36/CHI_fec!P$36)</f>
        <v>3.146220931393604</v>
      </c>
      <c r="Q225" s="278">
        <f>IF(Q$36=0,0,Q$36/CHI_fec!Q$36)</f>
        <v>3.119524951217171</v>
      </c>
      <c r="R225" s="278">
        <f>IF(R$36=0,0,R$36/CHI_fec!R$36)</f>
        <v>3.1976174591323279</v>
      </c>
      <c r="S225" s="278">
        <f>IF(S$36=0,0,S$36/CHI_fec!S$36)</f>
        <v>3.2993243449247047</v>
      </c>
      <c r="T225" s="278">
        <f>IF(T$36=0,0,T$36/CHI_fec!T$36)</f>
        <v>3.2946643450151432</v>
      </c>
      <c r="U225" s="278">
        <f>IF(U$36=0,0,U$36/CHI_fec!U$36)</f>
        <v>3.1969947635731821</v>
      </c>
      <c r="V225" s="278">
        <f>IF(V$36=0,0,V$36/CHI_fec!V$36)</f>
        <v>3.1422272181182849</v>
      </c>
      <c r="W225" s="278">
        <f>IF(W$36=0,0,W$36/CHI_fec!W$36)</f>
        <v>3.1345239765802209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2.2809513754705644</v>
      </c>
      <c r="C226" s="278">
        <f>IF(C$44=0,0,C$44/CHI_fec!C$44)</f>
        <v>1.9797957669885786</v>
      </c>
      <c r="D226" s="278">
        <f>IF(D$44=0,0,D$44/CHI_fec!D$44)</f>
        <v>2.0698787739204376</v>
      </c>
      <c r="E226" s="278">
        <f>IF(E$44=0,0,E$44/CHI_fec!E$44)</f>
        <v>2.2192434234390155</v>
      </c>
      <c r="F226" s="278">
        <f>IF(F$44=0,0,F$44/CHI_fec!F$44)</f>
        <v>2.3627634520450105</v>
      </c>
      <c r="G226" s="278">
        <f>IF(G$44=0,0,G$44/CHI_fec!G$44)</f>
        <v>2.3410430101317239</v>
      </c>
      <c r="H226" s="278">
        <f>IF(H$44=0,0,H$44/CHI_fec!H$44)</f>
        <v>2.3168875579493036</v>
      </c>
      <c r="I226" s="278">
        <f>IF(I$44=0,0,I$44/CHI_fec!I$44)</f>
        <v>2.0465520139075934</v>
      </c>
      <c r="J226" s="278">
        <f>IF(J$44=0,0,J$44/CHI_fec!J$44)</f>
        <v>1.9760512098998457</v>
      </c>
      <c r="K226" s="278">
        <f>IF(K$44=0,0,K$44/CHI_fec!K$44)</f>
        <v>2.2360403655614398</v>
      </c>
      <c r="L226" s="278">
        <f>IF(L$44=0,0,L$44/CHI_fec!L$44)</f>
        <v>1.6635341608582679</v>
      </c>
      <c r="M226" s="278">
        <f>IF(M$44=0,0,M$44/CHI_fec!M$44)</f>
        <v>1.6073411952038854</v>
      </c>
      <c r="N226" s="278">
        <f>IF(N$44=0,0,N$44/CHI_fec!N$44)</f>
        <v>1.6340363233176727</v>
      </c>
      <c r="O226" s="278">
        <f>IF(O$44=0,0,O$44/CHI_fec!O$44)</f>
        <v>1.7017694398603811</v>
      </c>
      <c r="P226" s="278">
        <f>IF(P$44=0,0,P$44/CHI_fec!P$44)</f>
        <v>1.4241034027787709</v>
      </c>
      <c r="Q226" s="278">
        <f>IF(Q$44=0,0,Q$44/CHI_fec!Q$44)</f>
        <v>1.4781166018014227</v>
      </c>
      <c r="R226" s="278">
        <f>IF(R$44=0,0,R$44/CHI_fec!R$44)</f>
        <v>1.5276540019155995</v>
      </c>
      <c r="S226" s="278">
        <f>IF(S$44=0,0,S$44/CHI_fec!S$44)</f>
        <v>1.8423747548192395</v>
      </c>
      <c r="T226" s="278">
        <f>IF(T$44=0,0,T$44/CHI_fec!T$44)</f>
        <v>1.8506951025730733</v>
      </c>
      <c r="U226" s="278">
        <f>IF(U$44=0,0,U$44/CHI_fec!U$44)</f>
        <v>1.8698538448126483</v>
      </c>
      <c r="V226" s="278">
        <f>IF(V$44=0,0,V$44/CHI_fec!V$44)</f>
        <v>2.0284226158272807</v>
      </c>
      <c r="W226" s="278">
        <f>IF(W$44=0,0,W$44/CHI_fec!W$44)</f>
        <v>1.9813808011763767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2.5478608797237903</v>
      </c>
      <c r="C229" s="322">
        <f>IF(C$61=0,0,(C$61-C$108)/CHI_fec!C$61)</f>
        <v>2.1651414722951334</v>
      </c>
      <c r="D229" s="322">
        <f>IF(D$61=0,0,(D$61-D$108)/CHI_fec!D$61)</f>
        <v>2.239350384047301</v>
      </c>
      <c r="E229" s="322">
        <f>IF(E$61=0,0,(E$61-E$108)/CHI_fec!E$61)</f>
        <v>2.4806081570174423</v>
      </c>
      <c r="F229" s="322">
        <f>IF(F$61=0,0,(F$61-F$108)/CHI_fec!F$61)</f>
        <v>2.6369272512250199</v>
      </c>
      <c r="G229" s="322">
        <f>IF(G$61=0,0,(G$61-G$108)/CHI_fec!G$61)</f>
        <v>2.5684240402345959</v>
      </c>
      <c r="H229" s="322">
        <f>IF(H$61=0,0,(H$61-H$108)/CHI_fec!H$61)</f>
        <v>2.5440269395785498</v>
      </c>
      <c r="I229" s="322">
        <f>IF(I$61=0,0,(I$61-I$108)/CHI_fec!I$61)</f>
        <v>2.1635802539112481</v>
      </c>
      <c r="J229" s="322">
        <f>IF(J$61=0,0,(J$61-J$108)/CHI_fec!J$61)</f>
        <v>2.2079473913154954</v>
      </c>
      <c r="K229" s="322">
        <f>IF(K$61=0,0,(K$61-K$108)/CHI_fec!K$61)</f>
        <v>2.5397350608701434</v>
      </c>
      <c r="L229" s="322">
        <f>IF(L$61=0,0,(L$61-L$108)/CHI_fec!L$61)</f>
        <v>1.8760991336969022</v>
      </c>
      <c r="M229" s="322">
        <f>IF(M$61=0,0,(M$61-M$108)/CHI_fec!M$61)</f>
        <v>1.8370253684907583</v>
      </c>
      <c r="N229" s="322">
        <f>IF(N$61=0,0,(N$61-N$108)/CHI_fec!N$61)</f>
        <v>1.7676758287862864</v>
      </c>
      <c r="O229" s="322">
        <f>IF(O$61=0,0,(O$61-O$108)/CHI_fec!O$61)</f>
        <v>1.7832030363183582</v>
      </c>
      <c r="P229" s="322">
        <f>IF(P$61=0,0,(P$61-P$108)/CHI_fec!P$61)</f>
        <v>1.63676976126478</v>
      </c>
      <c r="Q229" s="322">
        <f>IF(Q$61=0,0,(Q$61-Q$108)/CHI_fec!Q$61)</f>
        <v>1.6442864527615551</v>
      </c>
      <c r="R229" s="322">
        <f>IF(R$61=0,0,(R$61-R$108)/CHI_fec!R$61)</f>
        <v>1.6953457260858442</v>
      </c>
      <c r="S229" s="322">
        <f>IF(S$61=0,0,(S$61-S$108)/CHI_fec!S$61)</f>
        <v>1.9410183719227583</v>
      </c>
      <c r="T229" s="322">
        <f>IF(T$61=0,0,(T$61-T$108)/CHI_fec!T$61)</f>
        <v>1.9431349630791941</v>
      </c>
      <c r="U229" s="322">
        <f>IF(U$61=0,0,(U$61-U$108)/CHI_fec!U$61)</f>
        <v>1.8952485309699503</v>
      </c>
      <c r="V229" s="322">
        <f>IF(V$61=0,0,(V$61-V$108)/CHI_fec!V$61)</f>
        <v>1.9676651411290544</v>
      </c>
      <c r="W229" s="322">
        <f>IF(W$61=0,0,(W$61-W$108)/CHI_fec!W$61)</f>
        <v>1.9511707683758095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1.9975673598886643</v>
      </c>
      <c r="C234" s="277">
        <f>IF(C$66=0,0,C$66/CHI_fec!C$66)</f>
        <v>1.7313182911866647</v>
      </c>
      <c r="D234" s="277">
        <f>IF(D$66=0,0,D$66/CHI_fec!D$66)</f>
        <v>1.8292546993948804</v>
      </c>
      <c r="E234" s="277">
        <f>IF(E$66=0,0,E$66/CHI_fec!E$66)</f>
        <v>1.8634387189868908</v>
      </c>
      <c r="F234" s="277">
        <f>IF(F$66=0,0,F$66/CHI_fec!F$66)</f>
        <v>2.0142874003545481</v>
      </c>
      <c r="G234" s="277">
        <f>IF(G$66=0,0,G$66/CHI_fec!G$66)</f>
        <v>2.033409346071414</v>
      </c>
      <c r="H234" s="277">
        <f>IF(H$66=0,0,H$66/CHI_fec!H$66)</f>
        <v>1.98668360706087</v>
      </c>
      <c r="I234" s="277">
        <f>IF(I$66=0,0,I$66/CHI_fec!I$66)</f>
        <v>1.8025425230849754</v>
      </c>
      <c r="J234" s="277">
        <f>IF(J$66=0,0,J$66/CHI_fec!J$66)</f>
        <v>1.6547081268824122</v>
      </c>
      <c r="K234" s="277">
        <f>IF(K$66=0,0,K$66/CHI_fec!K$66)</f>
        <v>1.8472651164619172</v>
      </c>
      <c r="L234" s="277">
        <f>IF(L$66=0,0,L$66/CHI_fec!L$66)</f>
        <v>1.2914726326807255</v>
      </c>
      <c r="M234" s="277">
        <f>IF(M$66=0,0,M$66/CHI_fec!M$66)</f>
        <v>1.2014678993183456</v>
      </c>
      <c r="N234" s="277">
        <f>IF(N$66=0,0,N$66/CHI_fec!N$66)</f>
        <v>1.2883560904669868</v>
      </c>
      <c r="O234" s="277">
        <f>IF(O$66=0,0,O$66/CHI_fec!O$66)</f>
        <v>1.3864251745295018</v>
      </c>
      <c r="P234" s="277">
        <f>IF(P$66=0,0,P$66/CHI_fec!P$66)</f>
        <v>1.0256654166334949</v>
      </c>
      <c r="Q234" s="277">
        <f>IF(Q$66=0,0,Q$66/CHI_fec!Q$66)</f>
        <v>1.0950685539892184</v>
      </c>
      <c r="R234" s="277">
        <f>IF(R$66=0,0,R$66/CHI_fec!R$66)</f>
        <v>1.1364449677012927</v>
      </c>
      <c r="S234" s="277">
        <f>IF(S$66=0,0,S$66/CHI_fec!S$66)</f>
        <v>1.439250151022007</v>
      </c>
      <c r="T234" s="277">
        <f>IF(T$66=0,0,T$66/CHI_fec!T$66)</f>
        <v>1.4283921696547766</v>
      </c>
      <c r="U234" s="277">
        <f>IF(U$66=0,0,U$66/CHI_fec!U$66)</f>
        <v>1.4618899331193602</v>
      </c>
      <c r="V234" s="277">
        <f>IF(V$66=0,0,V$66/CHI_fec!V$66)</f>
        <v>1.6382346749455718</v>
      </c>
      <c r="W234" s="277">
        <f>IF(W$66=0,0,W$66/CHI_fec!W$66)</f>
        <v>1.539814482331471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2.7438324526056426</v>
      </c>
      <c r="C235" s="278">
        <f>IF(C$72=0,0,C$72/CHI_fec!C$72)</f>
        <v>2.4234607927714564</v>
      </c>
      <c r="D235" s="278">
        <f>IF(D$72=0,0,D$72/CHI_fec!D$72)</f>
        <v>2.4944702838102994</v>
      </c>
      <c r="E235" s="278">
        <f>IF(E$72=0,0,E$72/CHI_fec!E$72)</f>
        <v>2.8307300258195185</v>
      </c>
      <c r="F235" s="278">
        <f>IF(F$72=0,0,F$72/CHI_fec!F$72)</f>
        <v>2.9297261768585598</v>
      </c>
      <c r="G235" s="278">
        <f>IF(G$72=0,0,G$72/CHI_fec!G$72)</f>
        <v>2.8624685862696988</v>
      </c>
      <c r="H235" s="278">
        <f>IF(H$72=0,0,H$72/CHI_fec!H$72)</f>
        <v>2.8838074773001865</v>
      </c>
      <c r="I235" s="278">
        <f>IF(I$72=0,0,I$72/CHI_fec!I$72)</f>
        <v>2.5102298794805775</v>
      </c>
      <c r="J235" s="278">
        <f>IF(J$72=0,0,J$72/CHI_fec!J$72)</f>
        <v>2.5384429021426933</v>
      </c>
      <c r="K235" s="278">
        <f>IF(K$72=0,0,K$72/CHI_fec!K$72)</f>
        <v>2.8464269532031796</v>
      </c>
      <c r="L235" s="278">
        <f>IF(L$72=0,0,L$72/CHI_fec!L$72)</f>
        <v>2.2862143928441347</v>
      </c>
      <c r="M235" s="278">
        <f>IF(M$72=0,0,M$72/CHI_fec!M$72)</f>
        <v>2.2793437063552107</v>
      </c>
      <c r="N235" s="278">
        <f>IF(N$72=0,0,N$72/CHI_fec!N$72)</f>
        <v>2.2048995102817361</v>
      </c>
      <c r="O235" s="278">
        <f>IF(O$72=0,0,O$72/CHI_fec!O$72)</f>
        <v>2.1835470360736799</v>
      </c>
      <c r="P235" s="278">
        <f>IF(P$72=0,0,P$72/CHI_fec!P$72)</f>
        <v>2.1061759570661769</v>
      </c>
      <c r="Q235" s="278">
        <f>IF(Q$72=0,0,Q$72/CHI_fec!Q$72)</f>
        <v>2.1087669957132169</v>
      </c>
      <c r="R235" s="278">
        <f>IF(R$72=0,0,R$72/CHI_fec!R$72)</f>
        <v>2.1418136366085445</v>
      </c>
      <c r="S235" s="278">
        <f>IF(S$72=0,0,S$72/CHI_fec!S$72)</f>
        <v>2.4130457344689473</v>
      </c>
      <c r="T235" s="278">
        <f>IF(T$72=0,0,T$72/CHI_fec!T$72)</f>
        <v>2.4040110908088446</v>
      </c>
      <c r="U235" s="278">
        <f>IF(U$72=0,0,U$72/CHI_fec!U$72)</f>
        <v>2.3477141990821124</v>
      </c>
      <c r="V235" s="278">
        <f>IF(V$72=0,0,V$72/CHI_fec!V$72)</f>
        <v>2.3697198602327969</v>
      </c>
      <c r="W235" s="278">
        <f>IF(W$72=0,0,W$72/CHI_fec!W$72)</f>
        <v>2.3903563117486009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3.7833461992684074</v>
      </c>
      <c r="C236" s="278">
        <f>IF(C$85=0,0,C$85/CHI_fec!C$85)</f>
        <v>3.6333597613567452</v>
      </c>
      <c r="D236" s="278">
        <f>IF(D$85=0,0,D$85/CHI_fec!D$85)</f>
        <v>3.6249796016805225</v>
      </c>
      <c r="E236" s="278">
        <f>IF(E$85=0,0,E$85/CHI_fec!E$85)</f>
        <v>3.7296270070049942</v>
      </c>
      <c r="F236" s="278">
        <f>IF(F$85=0,0,F$85/CHI_fec!F$85)</f>
        <v>3.6974176706907849</v>
      </c>
      <c r="G236" s="278">
        <f>IF(G$85=0,0,G$85/CHI_fec!G$85)</f>
        <v>3.6537652568456571</v>
      </c>
      <c r="H236" s="278">
        <f>IF(H$85=0,0,H$85/CHI_fec!H$85)</f>
        <v>3.6764597862251693</v>
      </c>
      <c r="I236" s="278">
        <f>IF(I$85=0,0,I$85/CHI_fec!I$85)</f>
        <v>3.5048359411802732</v>
      </c>
      <c r="J236" s="278">
        <f>IF(J$85=0,0,J$85/CHI_fec!J$85)</f>
        <v>3.6271511115758179</v>
      </c>
      <c r="K236" s="278">
        <f>IF(K$85=0,0,K$85/CHI_fec!K$85)</f>
        <v>3.7767119158867968</v>
      </c>
      <c r="L236" s="278">
        <f>IF(L$85=0,0,L$85/CHI_fec!L$85)</f>
        <v>3.3497243252255062</v>
      </c>
      <c r="M236" s="278">
        <f>IF(M$85=0,0,M$85/CHI_fec!M$85)</f>
        <v>3.3231392880803177</v>
      </c>
      <c r="N236" s="278">
        <f>IF(N$85=0,0,N$85/CHI_fec!N$85)</f>
        <v>3.2031211453799191</v>
      </c>
      <c r="O236" s="278">
        <f>IF(O$85=0,0,O$85/CHI_fec!O$85)</f>
        <v>3.2018047437359614</v>
      </c>
      <c r="P236" s="278">
        <f>IF(P$85=0,0,P$85/CHI_fec!P$85)</f>
        <v>3.1462209313936036</v>
      </c>
      <c r="Q236" s="278">
        <f>IF(Q$85=0,0,Q$85/CHI_fec!Q$85)</f>
        <v>3.1195249512171692</v>
      </c>
      <c r="R236" s="278">
        <f>IF(R$85=0,0,R$85/CHI_fec!R$85)</f>
        <v>3.1976174591323274</v>
      </c>
      <c r="S236" s="278">
        <f>IF(S$85=0,0,S$85/CHI_fec!S$85)</f>
        <v>3.2993243449247047</v>
      </c>
      <c r="T236" s="278">
        <f>IF(T$85=0,0,T$85/CHI_fec!T$85)</f>
        <v>3.2946643450151414</v>
      </c>
      <c r="U236" s="278">
        <f>IF(U$85=0,0,U$85/CHI_fec!U$85)</f>
        <v>3.1969947635731821</v>
      </c>
      <c r="V236" s="278">
        <f>IF(V$85=0,0,V$85/CHI_fec!V$85)</f>
        <v>3.1422272181182844</v>
      </c>
      <c r="W236" s="278">
        <f>IF(W$85=0,0,W$85/CHI_fec!W$85)</f>
        <v>3.1345239765802182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2.2243451354104038</v>
      </c>
      <c r="C237" s="278">
        <f>IF(C$93=0,0,C$93/CHI_fec!C$93)</f>
        <v>1.9289682682872313</v>
      </c>
      <c r="D237" s="278">
        <f>IF(D$93=0,0,D$93/CHI_fec!D$93)</f>
        <v>2.0212093238412763</v>
      </c>
      <c r="E237" s="278">
        <f>IF(E$93=0,0,E$93/CHI_fec!E$93)</f>
        <v>2.1478980890643591</v>
      </c>
      <c r="F237" s="278">
        <f>IF(F$93=0,0,F$93/CHI_fec!F$93)</f>
        <v>2.2945225794131612</v>
      </c>
      <c r="G237" s="278">
        <f>IF(G$93=0,0,G$93/CHI_fec!G$93)</f>
        <v>2.2806035332100723</v>
      </c>
      <c r="H237" s="278">
        <f>IF(H$93=0,0,H$93/CHI_fec!H$93)</f>
        <v>2.2522712497468484</v>
      </c>
      <c r="I237" s="278">
        <f>IF(I$93=0,0,I$93/CHI_fec!I$93)</f>
        <v>1.9960154477134457</v>
      </c>
      <c r="J237" s="278">
        <f>IF(J$93=0,0,J$93/CHI_fec!J$93)</f>
        <v>1.9113679859708852</v>
      </c>
      <c r="K237" s="278">
        <f>IF(K$93=0,0,K$93/CHI_fec!K$93)</f>
        <v>2.1615450817360014</v>
      </c>
      <c r="L237" s="278">
        <f>IF(L$93=0,0,L$93/CHI_fec!L$93)</f>
        <v>1.5913621374817764</v>
      </c>
      <c r="M237" s="278">
        <f>IF(M$93=0,0,M$93/CHI_fec!M$93)</f>
        <v>1.5300561612964032</v>
      </c>
      <c r="N237" s="278">
        <f>IF(N$93=0,0,N$93/CHI_fec!N$93)</f>
        <v>1.5704631497860129</v>
      </c>
      <c r="O237" s="278">
        <f>IF(O$93=0,0,O$93/CHI_fec!O$93)</f>
        <v>1.6482546625721246</v>
      </c>
      <c r="P237" s="278">
        <f>IF(P$93=0,0,P$93/CHI_fec!P$93)</f>
        <v>1.3507293504333486</v>
      </c>
      <c r="Q237" s="278">
        <f>IF(Q$93=0,0,Q$93/CHI_fec!Q$93)</f>
        <v>1.410770016673162</v>
      </c>
      <c r="R237" s="278">
        <f>IF(R$93=0,0,R$93/CHI_fec!R$93)</f>
        <v>1.4622147490132176</v>
      </c>
      <c r="S237" s="278">
        <f>IF(S$93=0,0,S$93/CHI_fec!S$93)</f>
        <v>1.7808318149895366</v>
      </c>
      <c r="T237" s="278">
        <f>IF(T$93=0,0,T$93/CHI_fec!T$93)</f>
        <v>1.7902035066335922</v>
      </c>
      <c r="U237" s="278">
        <f>IF(U$93=0,0,U$93/CHI_fec!U$93)</f>
        <v>1.8180900186613884</v>
      </c>
      <c r="V237" s="278">
        <f>IF(V$93=0,0,V$93/CHI_fec!V$93)</f>
        <v>1.991224105363594</v>
      </c>
      <c r="W237" s="278">
        <f>IF(W$93=0,0,W$93/CHI_fec!W$93)</f>
        <v>1.9361828415614315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2.5639565817391423</v>
      </c>
      <c r="C240" s="322">
        <f>IF(C$110=0,0,C$110/CHI_fec!C$110)</f>
        <v>2.1993019334603026</v>
      </c>
      <c r="D240" s="322">
        <f>IF(D$110=0,0,D$110/CHI_fec!D$110)</f>
        <v>2.2732945388894144</v>
      </c>
      <c r="E240" s="322">
        <f>IF(E$110=0,0,E$110/CHI_fec!E$110)</f>
        <v>2.498368226831321</v>
      </c>
      <c r="F240" s="322">
        <f>IF(F$110=0,0,F$110/CHI_fec!F$110)</f>
        <v>2.6459467517544009</v>
      </c>
      <c r="G240" s="322">
        <f>IF(G$110=0,0,G$110/CHI_fec!G$110)</f>
        <v>2.584106825474521</v>
      </c>
      <c r="H240" s="322">
        <f>IF(H$110=0,0,H$110/CHI_fec!H$110)</f>
        <v>2.5615497082097352</v>
      </c>
      <c r="I240" s="322">
        <f>IF(I$110=0,0,I$110/CHI_fec!I$110)</f>
        <v>2.2035848889872334</v>
      </c>
      <c r="J240" s="322">
        <f>IF(J$110=0,0,J$110/CHI_fec!J$110)</f>
        <v>2.2346793428714742</v>
      </c>
      <c r="K240" s="322">
        <f>IF(K$110=0,0,K$110/CHI_fec!K$110)</f>
        <v>2.5517370857147763</v>
      </c>
      <c r="L240" s="322">
        <f>IF(L$110=0,0,L$110/CHI_fec!L$110)</f>
        <v>1.9011850482991912</v>
      </c>
      <c r="M240" s="322">
        <f>IF(M$110=0,0,M$110/CHI_fec!M$110)</f>
        <v>1.8588332599271462</v>
      </c>
      <c r="N240" s="322">
        <f>IF(N$110=0,0,N$110/CHI_fec!N$110)</f>
        <v>1.8012054037369762</v>
      </c>
      <c r="O240" s="322">
        <f>IF(O$110=0,0,O$110/CHI_fec!O$110)</f>
        <v>1.823828808637908</v>
      </c>
      <c r="P240" s="322">
        <f>IF(P$110=0,0,P$110/CHI_fec!P$110)</f>
        <v>1.6590125827531832</v>
      </c>
      <c r="Q240" s="322">
        <f>IF(Q$110=0,0,Q$110/CHI_fec!Q$110)</f>
        <v>1.6129130875590005</v>
      </c>
      <c r="R240" s="322">
        <f>IF(R$110=0,0,R$110/CHI_fec!R$110)</f>
        <v>1.6943306296136131</v>
      </c>
      <c r="S240" s="322">
        <f>IF(S$110=0,0,S$110/CHI_fec!S$110)</f>
        <v>1.9602251229990122</v>
      </c>
      <c r="T240" s="322">
        <f>IF(T$110=0,0,T$110/CHI_fec!T$110)</f>
        <v>1.9421475890102695</v>
      </c>
      <c r="U240" s="322">
        <f>IF(U$110=0,0,U$110/CHI_fec!U$110)</f>
        <v>1.8839180231232917</v>
      </c>
      <c r="V240" s="322">
        <f>IF(V$110=0,0,V$110/CHI_fec!V$110)</f>
        <v>1.9371998485849447</v>
      </c>
      <c r="W240" s="322">
        <f>IF(W$110=0,0,W$110/CHI_fec!W$110)</f>
        <v>1.9136508740390592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1.9975673598886634</v>
      </c>
      <c r="C245" s="277">
        <f>IF(C$115=0,0,C$115/CHI_fec!C$115)</f>
        <v>1.731318291186664</v>
      </c>
      <c r="D245" s="277">
        <f>IF(D$115=0,0,D$115/CHI_fec!D$115)</f>
        <v>1.8292546993948804</v>
      </c>
      <c r="E245" s="277">
        <f>IF(E$115=0,0,E$115/CHI_fec!E$115)</f>
        <v>1.8634387189868911</v>
      </c>
      <c r="F245" s="277">
        <f>IF(F$115=0,0,F$115/CHI_fec!F$115)</f>
        <v>2.0142874003545481</v>
      </c>
      <c r="G245" s="277">
        <f>IF(G$115=0,0,G$115/CHI_fec!G$115)</f>
        <v>2.0334093460714144</v>
      </c>
      <c r="H245" s="277">
        <f>IF(H$115=0,0,H$115/CHI_fec!H$115)</f>
        <v>1.9866836070608695</v>
      </c>
      <c r="I245" s="277">
        <f>IF(I$115=0,0,I$115/CHI_fec!I$115)</f>
        <v>1.8025425230849748</v>
      </c>
      <c r="J245" s="277">
        <f>IF(J$115=0,0,J$115/CHI_fec!J$115)</f>
        <v>1.6547081268824126</v>
      </c>
      <c r="K245" s="277">
        <f>IF(K$115=0,0,K$115/CHI_fec!K$115)</f>
        <v>1.8472651164619169</v>
      </c>
      <c r="L245" s="277">
        <f>IF(L$115=0,0,L$115/CHI_fec!L$115)</f>
        <v>1.2914726326807255</v>
      </c>
      <c r="M245" s="277">
        <f>IF(M$115=0,0,M$115/CHI_fec!M$115)</f>
        <v>1.2014678993183461</v>
      </c>
      <c r="N245" s="277">
        <f>IF(N$115=0,0,N$115/CHI_fec!N$115)</f>
        <v>1.2883560904669866</v>
      </c>
      <c r="O245" s="277">
        <f>IF(O$115=0,0,O$115/CHI_fec!O$115)</f>
        <v>1.3864251745295015</v>
      </c>
      <c r="P245" s="277">
        <f>IF(P$115=0,0,P$115/CHI_fec!P$115)</f>
        <v>1.0256654166334951</v>
      </c>
      <c r="Q245" s="277">
        <f>IF(Q$115=0,0,Q$115/CHI_fec!Q$115)</f>
        <v>1.095068553989218</v>
      </c>
      <c r="R245" s="277">
        <f>IF(R$115=0,0,R$115/CHI_fec!R$115)</f>
        <v>1.1364449677012922</v>
      </c>
      <c r="S245" s="277">
        <f>IF(S$115=0,0,S$115/CHI_fec!S$115)</f>
        <v>1.439250151022007</v>
      </c>
      <c r="T245" s="277">
        <f>IF(T$115=0,0,T$115/CHI_fec!T$115)</f>
        <v>1.4283921696547763</v>
      </c>
      <c r="U245" s="277">
        <f>IF(U$115=0,0,U$115/CHI_fec!U$115)</f>
        <v>1.4618899331193611</v>
      </c>
      <c r="V245" s="277">
        <f>IF(V$115=0,0,V$115/CHI_fec!V$115)</f>
        <v>1.6382346749455721</v>
      </c>
      <c r="W245" s="277">
        <f>IF(W$115=0,0,W$115/CHI_fec!W$115)</f>
        <v>1.5398144823314719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2.7434199298603557</v>
      </c>
      <c r="C246" s="278">
        <f>IF(C$121=0,0,C$121/CHI_fec!C$121)</f>
        <v>2.4229373722030338</v>
      </c>
      <c r="D246" s="278">
        <f>IF(D$121=0,0,D$121/CHI_fec!D$121)</f>
        <v>2.4939691941187383</v>
      </c>
      <c r="E246" s="278">
        <f>IF(E$121=0,0,E$121/CHI_fec!E$121)</f>
        <v>2.8302021948218892</v>
      </c>
      <c r="F246" s="278">
        <f>IF(F$121=0,0,F$121/CHI_fec!F$121)</f>
        <v>2.9292921813606978</v>
      </c>
      <c r="G246" s="278">
        <f>IF(G$121=0,0,G$121/CHI_fec!G$121)</f>
        <v>2.8620229406842421</v>
      </c>
      <c r="H246" s="278">
        <f>IF(H$121=0,0,H$121/CHI_fec!H$121)</f>
        <v>2.883316019351351</v>
      </c>
      <c r="I246" s="278">
        <f>IF(I$121=0,0,I$121/CHI_fec!I$121)</f>
        <v>2.5096609732172204</v>
      </c>
      <c r="J246" s="278">
        <f>IF(J$121=0,0,J$121/CHI_fec!J$121)</f>
        <v>2.5378784369285028</v>
      </c>
      <c r="K246" s="278">
        <f>IF(K$121=0,0,K$121/CHI_fec!K$121)</f>
        <v>2.8459380718836251</v>
      </c>
      <c r="L246" s="278">
        <f>IF(L$121=0,0,L$121/CHI_fec!L$121)</f>
        <v>2.285609159412509</v>
      </c>
      <c r="M246" s="278">
        <f>IF(M$121=0,0,M$121/CHI_fec!M$121)</f>
        <v>2.2787141827111701</v>
      </c>
      <c r="N246" s="278">
        <f>IF(N$121=0,0,N$121/CHI_fec!N$121)</f>
        <v>2.2042690036605981</v>
      </c>
      <c r="O246" s="278">
        <f>IF(O$121=0,0,O$121/CHI_fec!O$121)</f>
        <v>2.1829442263799064</v>
      </c>
      <c r="P246" s="278">
        <f>IF(P$121=0,0,P$121/CHI_fec!P$121)</f>
        <v>2.1054954530310059</v>
      </c>
      <c r="Q246" s="278">
        <f>IF(Q$121=0,0,Q$121/CHI_fec!Q$121)</f>
        <v>2.1080906705349656</v>
      </c>
      <c r="R246" s="278">
        <f>IF(R$121=0,0,R$121/CHI_fec!R$121)</f>
        <v>2.1411401229869815</v>
      </c>
      <c r="S246" s="278">
        <f>IF(S$121=0,0,S$121/CHI_fec!S$121)</f>
        <v>2.4123860799640271</v>
      </c>
      <c r="T246" s="278">
        <f>IF(T$121=0,0,T$121/CHI_fec!T$121)</f>
        <v>2.4033697124298095</v>
      </c>
      <c r="U246" s="278">
        <f>IF(U$121=0,0,U$121/CHI_fec!U$121)</f>
        <v>2.347088342571527</v>
      </c>
      <c r="V246" s="278">
        <f>IF(V$121=0,0,V$121/CHI_fec!V$121)</f>
        <v>2.3691692946516012</v>
      </c>
      <c r="W246" s="278">
        <f>IF(W$121=0,0,W$121/CHI_fec!W$121)</f>
        <v>2.3897816102726548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3.7833461992684088</v>
      </c>
      <c r="C247" s="278">
        <f>IF(C$134=0,0,C$134/CHI_fec!C$134)</f>
        <v>3.6333597613567457</v>
      </c>
      <c r="D247" s="278">
        <f>IF(D$134=0,0,D$134/CHI_fec!D$134)</f>
        <v>3.6249796016805211</v>
      </c>
      <c r="E247" s="278">
        <f>IF(E$134=0,0,E$134/CHI_fec!E$134)</f>
        <v>3.7296270070049937</v>
      </c>
      <c r="F247" s="278">
        <f>IF(F$134=0,0,F$134/CHI_fec!F$134)</f>
        <v>3.6974176706907835</v>
      </c>
      <c r="G247" s="278">
        <f>IF(G$134=0,0,G$134/CHI_fec!G$134)</f>
        <v>3.6537652568456584</v>
      </c>
      <c r="H247" s="278">
        <f>IF(H$134=0,0,H$134/CHI_fec!H$134)</f>
        <v>3.6764597862251693</v>
      </c>
      <c r="I247" s="278">
        <f>IF(I$134=0,0,I$134/CHI_fec!I$134)</f>
        <v>3.5048359411802728</v>
      </c>
      <c r="J247" s="278">
        <f>IF(J$134=0,0,J$134/CHI_fec!J$134)</f>
        <v>3.6271511115758175</v>
      </c>
      <c r="K247" s="278">
        <f>IF(K$134=0,0,K$134/CHI_fec!K$134)</f>
        <v>3.7767119158867963</v>
      </c>
      <c r="L247" s="278">
        <f>IF(L$134=0,0,L$134/CHI_fec!L$134)</f>
        <v>3.3497243252255045</v>
      </c>
      <c r="M247" s="278">
        <f>IF(M$134=0,0,M$134/CHI_fec!M$134)</f>
        <v>3.3231392880803181</v>
      </c>
      <c r="N247" s="278">
        <f>IF(N$134=0,0,N$134/CHI_fec!N$134)</f>
        <v>3.2031211453799187</v>
      </c>
      <c r="O247" s="278">
        <f>IF(O$134=0,0,O$134/CHI_fec!O$134)</f>
        <v>3.2018047437359618</v>
      </c>
      <c r="P247" s="278">
        <f>IF(P$134=0,0,P$134/CHI_fec!P$134)</f>
        <v>3.146220931393604</v>
      </c>
      <c r="Q247" s="278">
        <f>IF(Q$134=0,0,Q$134/CHI_fec!Q$134)</f>
        <v>3.1195249512171697</v>
      </c>
      <c r="R247" s="278">
        <f>IF(R$134=0,0,R$134/CHI_fec!R$134)</f>
        <v>3.1976174591323279</v>
      </c>
      <c r="S247" s="278">
        <f>IF(S$134=0,0,S$134/CHI_fec!S$134)</f>
        <v>3.2993243449247043</v>
      </c>
      <c r="T247" s="278">
        <f>IF(T$134=0,0,T$134/CHI_fec!T$134)</f>
        <v>3.2946643450151418</v>
      </c>
      <c r="U247" s="278">
        <f>IF(U$134=0,0,U$134/CHI_fec!U$134)</f>
        <v>3.1969947635731821</v>
      </c>
      <c r="V247" s="278">
        <f>IF(V$134=0,0,V$134/CHI_fec!V$134)</f>
        <v>3.1422272181182844</v>
      </c>
      <c r="W247" s="278">
        <f>IF(W$134=0,0,W$134/CHI_fec!W$134)</f>
        <v>3.13452397658022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2.2634184448418986</v>
      </c>
      <c r="C248" s="278">
        <f>IF(C$142=0,0,C$142/CHI_fec!C$142)</f>
        <v>1.9639768942218503</v>
      </c>
      <c r="D248" s="278">
        <f>IF(D$142=0,0,D$142/CHI_fec!D$142)</f>
        <v>2.0547321377108347</v>
      </c>
      <c r="E248" s="278">
        <f>IF(E$142=0,0,E$142/CHI_fec!E$142)</f>
        <v>2.1970689412473083</v>
      </c>
      <c r="F248" s="278">
        <f>IF(F$142=0,0,F$142/CHI_fec!F$142)</f>
        <v>2.3416022845455329</v>
      </c>
      <c r="G248" s="278">
        <f>IF(G$142=0,0,G$142/CHI_fec!G$142)</f>
        <v>2.3222493137001083</v>
      </c>
      <c r="H248" s="278">
        <f>IF(H$142=0,0,H$142/CHI_fec!H$142)</f>
        <v>2.2967710505689176</v>
      </c>
      <c r="I248" s="278">
        <f>IF(I$142=0,0,I$142/CHI_fec!I$142)</f>
        <v>2.0307693586709532</v>
      </c>
      <c r="J248" s="278">
        <f>IF(J$142=0,0,J$142/CHI_fec!J$142)</f>
        <v>1.9559262739989849</v>
      </c>
      <c r="K248" s="278">
        <f>IF(K$142=0,0,K$142/CHI_fec!K$142)</f>
        <v>2.2129634766611441</v>
      </c>
      <c r="L248" s="278">
        <f>IF(L$142=0,0,L$142/CHI_fec!L$142)</f>
        <v>1.6410916770106014</v>
      </c>
      <c r="M248" s="278">
        <f>IF(M$142=0,0,M$142/CHI_fec!M$142)</f>
        <v>1.5832956120840596</v>
      </c>
      <c r="N248" s="278">
        <f>IF(N$142=0,0,N$142/CHI_fec!N$142)</f>
        <v>1.6142118039503466</v>
      </c>
      <c r="O248" s="278">
        <f>IF(O$142=0,0,O$142/CHI_fec!O$142)</f>
        <v>1.6850781616121033</v>
      </c>
      <c r="P248" s="278">
        <f>IF(P$142=0,0,P$142/CHI_fec!P$142)</f>
        <v>1.4011693237484215</v>
      </c>
      <c r="Q248" s="278">
        <f>IF(Q$142=0,0,Q$142/CHI_fec!Q$142)</f>
        <v>1.4570559884775542</v>
      </c>
      <c r="R248" s="278">
        <f>IF(R$142=0,0,R$142/CHI_fec!R$142)</f>
        <v>1.5071867501603884</v>
      </c>
      <c r="S248" s="278">
        <f>IF(S$142=0,0,S$142/CHI_fec!S$142)</f>
        <v>1.823141358407564</v>
      </c>
      <c r="T248" s="278">
        <f>IF(T$142=0,0,T$142/CHI_fec!T$142)</f>
        <v>1.8318075943520848</v>
      </c>
      <c r="U248" s="278">
        <f>IF(U$142=0,0,U$142/CHI_fec!U$142)</f>
        <v>1.8536810317113928</v>
      </c>
      <c r="V248" s="278">
        <f>IF(V$142=0,0,V$142/CHI_fec!V$142)</f>
        <v>2.0168047380739487</v>
      </c>
      <c r="W248" s="278">
        <f>IF(W$142=0,0,W$142/CHI_fec!W$142)</f>
        <v>1.9672782845778367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CZ: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2168.9148780649875</v>
      </c>
      <c r="C3" s="205">
        <f t="shared" si="0"/>
        <v>2205.8957053357954</v>
      </c>
      <c r="D3" s="205">
        <f t="shared" si="0"/>
        <v>1962.9837352776224</v>
      </c>
      <c r="E3" s="205">
        <f t="shared" si="0"/>
        <v>1857.2628954002114</v>
      </c>
      <c r="F3" s="205">
        <f t="shared" si="0"/>
        <v>1919.2105505856309</v>
      </c>
      <c r="G3" s="205">
        <f t="shared" si="0"/>
        <v>1974.7319117465795</v>
      </c>
      <c r="H3" s="205">
        <f t="shared" si="0"/>
        <v>2123.1152851250258</v>
      </c>
      <c r="I3" s="205">
        <f t="shared" si="0"/>
        <v>2169.3407781774849</v>
      </c>
      <c r="J3" s="205">
        <f t="shared" si="0"/>
        <v>2090.1992250185913</v>
      </c>
      <c r="K3" s="205">
        <f t="shared" si="0"/>
        <v>1704.7090687582436</v>
      </c>
      <c r="L3" s="205">
        <f t="shared" si="0"/>
        <v>1605.394203097836</v>
      </c>
      <c r="M3" s="205">
        <f t="shared" si="0"/>
        <v>1721.7775905644482</v>
      </c>
      <c r="N3" s="205">
        <f t="shared" si="0"/>
        <v>1598.9926385122048</v>
      </c>
      <c r="O3" s="205">
        <f t="shared" si="0"/>
        <v>1581.8626819528536</v>
      </c>
      <c r="P3" s="205">
        <f t="shared" si="0"/>
        <v>1713.1661122109513</v>
      </c>
      <c r="Q3" s="205">
        <f t="shared" si="0"/>
        <v>1876.6</v>
      </c>
      <c r="R3" s="205">
        <f t="shared" si="0"/>
        <v>1781.018032770811</v>
      </c>
      <c r="S3" s="205">
        <f t="shared" si="0"/>
        <v>1825.3458917684361</v>
      </c>
      <c r="T3" s="205">
        <f t="shared" si="0"/>
        <v>1942.3126863733646</v>
      </c>
      <c r="U3" s="205">
        <f t="shared" si="0"/>
        <v>1981.8649506619981</v>
      </c>
      <c r="V3" s="205">
        <f t="shared" si="0"/>
        <v>1806.0090338515679</v>
      </c>
      <c r="W3" s="205">
        <f t="shared" si="0"/>
        <v>1959.1253621175447</v>
      </c>
      <c r="DA3" s="112"/>
    </row>
    <row r="4" spans="1:105" ht="12" customHeight="1" x14ac:dyDescent="0.25">
      <c r="A4" s="50" t="s">
        <v>49</v>
      </c>
      <c r="B4" s="243">
        <v>838.10469655844736</v>
      </c>
      <c r="C4" s="243">
        <v>720.15695776267091</v>
      </c>
      <c r="D4" s="243">
        <v>637.84735574202489</v>
      </c>
      <c r="E4" s="243">
        <v>616.14965636069553</v>
      </c>
      <c r="F4" s="243">
        <v>682.6036777332796</v>
      </c>
      <c r="G4" s="243">
        <v>718.39020493611542</v>
      </c>
      <c r="H4" s="243">
        <v>809.20558482000479</v>
      </c>
      <c r="I4" s="243">
        <v>861.44917617134934</v>
      </c>
      <c r="J4" s="243">
        <v>882.17032059836083</v>
      </c>
      <c r="K4" s="243">
        <v>727.69839958666387</v>
      </c>
      <c r="L4" s="243">
        <v>614.63681536041463</v>
      </c>
      <c r="M4" s="243">
        <v>693.44197682391166</v>
      </c>
      <c r="N4" s="243">
        <v>582.83210229834742</v>
      </c>
      <c r="O4" s="243">
        <v>547.42728025141412</v>
      </c>
      <c r="P4" s="243">
        <v>602.53509048341982</v>
      </c>
      <c r="Q4" s="243">
        <v>670.35749912387234</v>
      </c>
      <c r="R4" s="243">
        <v>639.90846169949339</v>
      </c>
      <c r="S4" s="243">
        <v>647.44656222040248</v>
      </c>
      <c r="T4" s="243">
        <v>721.60876514471977</v>
      </c>
      <c r="U4" s="243">
        <v>767.74596048250987</v>
      </c>
      <c r="V4" s="243">
        <v>756.51567885926238</v>
      </c>
      <c r="W4" s="243">
        <v>875.89563853700156</v>
      </c>
      <c r="DA4" s="83" t="s">
        <v>1406</v>
      </c>
    </row>
    <row r="5" spans="1:105" ht="12" customHeight="1" x14ac:dyDescent="0.25">
      <c r="A5" s="144" t="s">
        <v>50</v>
      </c>
      <c r="B5" s="284">
        <v>775.04793957495917</v>
      </c>
      <c r="C5" s="284">
        <v>932.38507977066683</v>
      </c>
      <c r="D5" s="284">
        <v>718.65704665441649</v>
      </c>
      <c r="E5" s="284">
        <v>676.21310225562388</v>
      </c>
      <c r="F5" s="284">
        <v>564.7306506463276</v>
      </c>
      <c r="G5" s="284">
        <v>579.06931478348872</v>
      </c>
      <c r="H5" s="284">
        <v>556.39597194673229</v>
      </c>
      <c r="I5" s="284">
        <v>634.79920052359478</v>
      </c>
      <c r="J5" s="284">
        <v>562.84303849876562</v>
      </c>
      <c r="K5" s="284">
        <v>459.56162377035531</v>
      </c>
      <c r="L5" s="284">
        <v>445.89560907411521</v>
      </c>
      <c r="M5" s="284">
        <v>454.39998694631089</v>
      </c>
      <c r="N5" s="284">
        <v>420.21371869216603</v>
      </c>
      <c r="O5" s="284">
        <v>424.07995511492652</v>
      </c>
      <c r="P5" s="284">
        <v>460.63646857957872</v>
      </c>
      <c r="Q5" s="284">
        <v>492.15522243177992</v>
      </c>
      <c r="R5" s="284">
        <v>481.79885127349939</v>
      </c>
      <c r="S5" s="284">
        <v>497.48371860496792</v>
      </c>
      <c r="T5" s="284">
        <v>553.35274194386784</v>
      </c>
      <c r="U5" s="284">
        <v>666.62126309380835</v>
      </c>
      <c r="V5" s="284">
        <v>530.47513082536125</v>
      </c>
      <c r="W5" s="284">
        <v>574.54524800857416</v>
      </c>
      <c r="DA5" s="94" t="s">
        <v>1407</v>
      </c>
    </row>
    <row r="6" spans="1:105" ht="12" customHeight="1" x14ac:dyDescent="0.25">
      <c r="A6" s="49" t="s">
        <v>58</v>
      </c>
      <c r="B6" s="244">
        <v>555.762241931581</v>
      </c>
      <c r="C6" s="244">
        <v>553.35366780245749</v>
      </c>
      <c r="D6" s="244">
        <v>606.47933288118088</v>
      </c>
      <c r="E6" s="244">
        <v>564.90013678389209</v>
      </c>
      <c r="F6" s="244">
        <v>671.87622220602384</v>
      </c>
      <c r="G6" s="244">
        <v>677.27239202697558</v>
      </c>
      <c r="H6" s="244">
        <v>757.51372835828874</v>
      </c>
      <c r="I6" s="244">
        <v>673.09240148254082</v>
      </c>
      <c r="J6" s="244">
        <v>645.18586592146482</v>
      </c>
      <c r="K6" s="244">
        <v>517.44904540122445</v>
      </c>
      <c r="L6" s="244">
        <v>544.86177866330615</v>
      </c>
      <c r="M6" s="244">
        <v>573.93562679422575</v>
      </c>
      <c r="N6" s="244">
        <v>595.9468175216914</v>
      </c>
      <c r="O6" s="244">
        <v>610.35544658651281</v>
      </c>
      <c r="P6" s="244">
        <v>649.99455314795262</v>
      </c>
      <c r="Q6" s="244">
        <v>714.08727844434759</v>
      </c>
      <c r="R6" s="244">
        <v>659.31071979781814</v>
      </c>
      <c r="S6" s="244">
        <v>680.41561094306576</v>
      </c>
      <c r="T6" s="244">
        <v>667.35117928477712</v>
      </c>
      <c r="U6" s="244">
        <v>547.49772708567991</v>
      </c>
      <c r="V6" s="244">
        <v>519.01822416694426</v>
      </c>
      <c r="W6" s="244">
        <v>508.68447557196902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4093</v>
      </c>
      <c r="C9" s="243">
        <v>3550</v>
      </c>
      <c r="D9" s="243">
        <v>3217</v>
      </c>
      <c r="E9" s="243">
        <v>3502</v>
      </c>
      <c r="F9" s="243">
        <v>3828.6770000000001</v>
      </c>
      <c r="G9" s="243">
        <v>3978.056</v>
      </c>
      <c r="H9" s="243">
        <v>4238.8180000000002</v>
      </c>
      <c r="I9" s="243">
        <v>4898.53</v>
      </c>
      <c r="J9" s="243">
        <v>4710</v>
      </c>
      <c r="K9" s="243">
        <v>3422</v>
      </c>
      <c r="L9" s="243">
        <v>3379</v>
      </c>
      <c r="M9" s="243">
        <v>3831</v>
      </c>
      <c r="N9" s="243">
        <v>3434</v>
      </c>
      <c r="O9" s="243">
        <v>3211</v>
      </c>
      <c r="P9" s="243">
        <v>3691</v>
      </c>
      <c r="Q9" s="243">
        <v>3781</v>
      </c>
      <c r="R9" s="243">
        <v>3937</v>
      </c>
      <c r="S9" s="243">
        <v>4033.8539999999998</v>
      </c>
      <c r="T9" s="243">
        <v>4427.7129999999997</v>
      </c>
      <c r="U9" s="243">
        <v>4569.3789999999999</v>
      </c>
      <c r="V9" s="243">
        <v>4513.4089999999997</v>
      </c>
      <c r="W9" s="243">
        <v>4721.0360000000001</v>
      </c>
      <c r="DA9" s="83" t="s">
        <v>1410</v>
      </c>
    </row>
    <row r="10" spans="1:105" ht="12" customHeight="1" x14ac:dyDescent="0.25">
      <c r="A10" s="144" t="s">
        <v>1411</v>
      </c>
      <c r="B10" s="284">
        <v>10465.596495697069</v>
      </c>
      <c r="C10" s="284">
        <v>12708.329228264411</v>
      </c>
      <c r="D10" s="284">
        <v>10021.85095894639</v>
      </c>
      <c r="E10" s="284">
        <v>10626.8723175874</v>
      </c>
      <c r="F10" s="284">
        <v>8758.170894953877</v>
      </c>
      <c r="G10" s="284">
        <v>8866.1074918429658</v>
      </c>
      <c r="H10" s="284">
        <v>8058.641308992499</v>
      </c>
      <c r="I10" s="284">
        <v>9980.7788615511326</v>
      </c>
      <c r="J10" s="284">
        <v>8308.98</v>
      </c>
      <c r="K10" s="284">
        <v>6901.3175000000001</v>
      </c>
      <c r="L10" s="284">
        <v>7940.1217761900098</v>
      </c>
      <c r="M10" s="284">
        <v>8336.1023074902278</v>
      </c>
      <c r="N10" s="284">
        <v>7953.3776523059996</v>
      </c>
      <c r="O10" s="284">
        <v>7495.394086440002</v>
      </c>
      <c r="P10" s="284">
        <v>7669.5435592749982</v>
      </c>
      <c r="Q10" s="284">
        <v>8076.5975723249994</v>
      </c>
      <c r="R10" s="284">
        <v>8764.5969854874984</v>
      </c>
      <c r="S10" s="284">
        <v>9156.5894268749998</v>
      </c>
      <c r="T10" s="284">
        <v>10405.967365500501</v>
      </c>
      <c r="U10" s="284">
        <v>10724.4160860006</v>
      </c>
      <c r="V10" s="284">
        <v>11168.368975182</v>
      </c>
      <c r="W10" s="284">
        <v>11392.32743244403</v>
      </c>
      <c r="DA10" s="94" t="s">
        <v>1412</v>
      </c>
    </row>
    <row r="11" spans="1:105" ht="12" customHeight="1" x14ac:dyDescent="0.25">
      <c r="A11" s="49" t="s">
        <v>1413</v>
      </c>
      <c r="B11" s="244">
        <v>1197</v>
      </c>
      <c r="C11" s="244">
        <v>1203</v>
      </c>
      <c r="D11" s="244">
        <v>1349</v>
      </c>
      <c r="E11" s="244">
        <v>1416</v>
      </c>
      <c r="F11" s="244">
        <v>1662</v>
      </c>
      <c r="G11" s="244">
        <v>1654</v>
      </c>
      <c r="H11" s="244">
        <v>1750</v>
      </c>
      <c r="I11" s="244">
        <v>1688</v>
      </c>
      <c r="J11" s="244">
        <v>1519.2</v>
      </c>
      <c r="K11" s="244">
        <v>1329.3</v>
      </c>
      <c r="L11" s="244">
        <v>1372.5029999999999</v>
      </c>
      <c r="M11" s="244">
        <v>1135.471</v>
      </c>
      <c r="N11" s="244">
        <v>1488.4390000000001</v>
      </c>
      <c r="O11" s="244">
        <v>1457.569</v>
      </c>
      <c r="P11" s="244">
        <v>1469.2760000000001</v>
      </c>
      <c r="Q11" s="244">
        <v>1604.664</v>
      </c>
      <c r="R11" s="244">
        <v>1545.259</v>
      </c>
      <c r="S11" s="244">
        <v>1524.481</v>
      </c>
      <c r="T11" s="244">
        <v>1549.4079999999999</v>
      </c>
      <c r="U11" s="244">
        <v>1179.0419999999999</v>
      </c>
      <c r="V11" s="244">
        <v>1151.7380000000001</v>
      </c>
      <c r="W11" s="244">
        <v>1158.430668005235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4950</v>
      </c>
      <c r="C14" s="243">
        <v>4950</v>
      </c>
      <c r="D14" s="243">
        <v>4950</v>
      </c>
      <c r="E14" s="243">
        <v>4514.288363949514</v>
      </c>
      <c r="F14" s="243">
        <v>4514.288363949514</v>
      </c>
      <c r="G14" s="243">
        <v>4514.288363949514</v>
      </c>
      <c r="H14" s="243">
        <v>4514.288363949514</v>
      </c>
      <c r="I14" s="243">
        <v>5385.711636050486</v>
      </c>
      <c r="J14" s="243">
        <v>5385.711636050486</v>
      </c>
      <c r="K14" s="243">
        <v>5385.711636050486</v>
      </c>
      <c r="L14" s="243">
        <v>5385.711636050486</v>
      </c>
      <c r="M14" s="243">
        <v>4950</v>
      </c>
      <c r="N14" s="243">
        <v>4950</v>
      </c>
      <c r="O14" s="243">
        <v>4950</v>
      </c>
      <c r="P14" s="243">
        <v>4950</v>
      </c>
      <c r="Q14" s="243">
        <v>4514.288363949514</v>
      </c>
      <c r="R14" s="243">
        <v>4514.288363949514</v>
      </c>
      <c r="S14" s="243">
        <v>4514.288363949514</v>
      </c>
      <c r="T14" s="243">
        <v>4950</v>
      </c>
      <c r="U14" s="243">
        <v>4950</v>
      </c>
      <c r="V14" s="243">
        <v>4950</v>
      </c>
      <c r="W14" s="243">
        <v>5385.711636050486</v>
      </c>
      <c r="DA14" s="83" t="s">
        <v>1415</v>
      </c>
    </row>
    <row r="15" spans="1:105" ht="12" customHeight="1" x14ac:dyDescent="0.25">
      <c r="A15" s="107" t="s">
        <v>1411</v>
      </c>
      <c r="B15" s="284">
        <v>11052.63157894737</v>
      </c>
      <c r="C15" s="284">
        <v>13414.235863065271</v>
      </c>
      <c r="D15" s="284">
        <v>13414.235863065271</v>
      </c>
      <c r="E15" s="284">
        <v>12233.43372100632</v>
      </c>
      <c r="F15" s="284">
        <v>12233.43372100632</v>
      </c>
      <c r="G15" s="284">
        <v>12233.43372100632</v>
      </c>
      <c r="H15" s="284">
        <v>12233.43372100632</v>
      </c>
      <c r="I15" s="284">
        <v>12233.43372100632</v>
      </c>
      <c r="J15" s="284">
        <v>11052.63157894737</v>
      </c>
      <c r="K15" s="284">
        <v>11052.63157894737</v>
      </c>
      <c r="L15" s="284">
        <v>11052.63157894737</v>
      </c>
      <c r="M15" s="284">
        <v>11052.63157894737</v>
      </c>
      <c r="N15" s="284">
        <v>9871.8294368884144</v>
      </c>
      <c r="O15" s="284">
        <v>9871.8294368884144</v>
      </c>
      <c r="P15" s="284">
        <v>9871.8294368884144</v>
      </c>
      <c r="Q15" s="284">
        <v>9871.8294368884144</v>
      </c>
      <c r="R15" s="284">
        <v>9871.8294368884144</v>
      </c>
      <c r="S15" s="284">
        <v>9871.8294368884144</v>
      </c>
      <c r="T15" s="284">
        <v>11052.63157894737</v>
      </c>
      <c r="U15" s="284">
        <v>11052.63157894737</v>
      </c>
      <c r="V15" s="284">
        <v>12233.43372100632</v>
      </c>
      <c r="W15" s="284">
        <v>12233.43372100632</v>
      </c>
      <c r="DA15" s="94" t="s">
        <v>1416</v>
      </c>
    </row>
    <row r="16" spans="1:105" ht="12" customHeight="1" x14ac:dyDescent="0.25">
      <c r="A16" s="49" t="s">
        <v>1413</v>
      </c>
      <c r="B16" s="244">
        <v>1330</v>
      </c>
      <c r="C16" s="244">
        <v>1378.0246992050099</v>
      </c>
      <c r="D16" s="244">
        <v>1498.0864472175349</v>
      </c>
      <c r="E16" s="244">
        <v>1594.135845627555</v>
      </c>
      <c r="F16" s="244">
        <v>1859.9255804529039</v>
      </c>
      <c r="G16" s="244">
        <v>1834.2593416526049</v>
      </c>
      <c r="H16" s="244">
        <v>2127.369204476046</v>
      </c>
      <c r="I16" s="244">
        <v>2005.6535672657269</v>
      </c>
      <c r="J16" s="244">
        <v>2005.6535672657269</v>
      </c>
      <c r="K16" s="244">
        <v>1883.937930055409</v>
      </c>
      <c r="L16" s="244">
        <v>1883.937930055409</v>
      </c>
      <c r="M16" s="244">
        <v>1859.925580452903</v>
      </c>
      <c r="N16" s="244">
        <v>1762.2222928450899</v>
      </c>
      <c r="O16" s="244">
        <v>1738.209943242585</v>
      </c>
      <c r="P16" s="244">
        <v>1640.5066556347711</v>
      </c>
      <c r="Q16" s="244">
        <v>1714.19759364008</v>
      </c>
      <c r="R16" s="244">
        <v>1714.19759364008</v>
      </c>
      <c r="S16" s="244">
        <v>1714.19759364008</v>
      </c>
      <c r="T16" s="244">
        <v>1714.19759364008</v>
      </c>
      <c r="U16" s="244">
        <v>1714.19759364008</v>
      </c>
      <c r="V16" s="244">
        <v>1714.19759364008</v>
      </c>
      <c r="W16" s="244">
        <v>1714.19759364008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1307.134908151457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435.71163605048582</v>
      </c>
      <c r="U18" s="243">
        <v>435.71163605048582</v>
      </c>
      <c r="V18" s="243">
        <v>0</v>
      </c>
      <c r="W18" s="243">
        <v>435.71163605048582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2361.6042841179028</v>
      </c>
      <c r="D19" s="284">
        <v>0</v>
      </c>
      <c r="E19" s="284">
        <v>0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1180.8021420589509</v>
      </c>
      <c r="S19" s="284">
        <v>0</v>
      </c>
      <c r="T19" s="284">
        <v>1180.8021420589509</v>
      </c>
      <c r="U19" s="284">
        <v>0</v>
      </c>
      <c r="V19" s="284">
        <v>2361.6042841179028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72.03704880751495</v>
      </c>
      <c r="D20" s="244">
        <v>217.76503562033881</v>
      </c>
      <c r="E20" s="244">
        <v>120.0617480125249</v>
      </c>
      <c r="F20" s="244">
        <v>265.78973482534877</v>
      </c>
      <c r="G20" s="244">
        <v>72.03704880751495</v>
      </c>
      <c r="H20" s="244">
        <v>293.10986282344169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0</v>
      </c>
      <c r="Q20" s="244">
        <v>97.70328760781392</v>
      </c>
      <c r="R20" s="244">
        <v>97.70328760781392</v>
      </c>
      <c r="S20" s="244">
        <v>24.01234960250498</v>
      </c>
      <c r="T20" s="244">
        <v>0</v>
      </c>
      <c r="U20" s="244">
        <v>121.7156372103189</v>
      </c>
      <c r="V20" s="244">
        <v>0</v>
      </c>
      <c r="W20" s="244">
        <v>121.7156372103189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435.71163605048605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435.71163605048514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435.71163605048605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435.71163605048605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435.71163605048605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1180.8021420589503</v>
      </c>
      <c r="F23" s="284">
        <f t="shared" si="2"/>
        <v>0</v>
      </c>
      <c r="G23" s="284">
        <f t="shared" si="2"/>
        <v>0</v>
      </c>
      <c r="H23" s="284">
        <f t="shared" si="2"/>
        <v>0</v>
      </c>
      <c r="I23" s="284">
        <f t="shared" si="2"/>
        <v>0</v>
      </c>
      <c r="J23" s="284">
        <f t="shared" si="2"/>
        <v>1180.8021420589503</v>
      </c>
      <c r="K23" s="284">
        <f t="shared" si="2"/>
        <v>0</v>
      </c>
      <c r="L23" s="284">
        <f t="shared" si="2"/>
        <v>0</v>
      </c>
      <c r="M23" s="284">
        <f t="shared" si="2"/>
        <v>0</v>
      </c>
      <c r="N23" s="284">
        <f t="shared" si="2"/>
        <v>1180.8021420589557</v>
      </c>
      <c r="O23" s="284">
        <f t="shared" si="2"/>
        <v>0</v>
      </c>
      <c r="P23" s="284">
        <f t="shared" si="2"/>
        <v>0</v>
      </c>
      <c r="Q23" s="284">
        <f t="shared" si="2"/>
        <v>0</v>
      </c>
      <c r="R23" s="284">
        <f t="shared" si="2"/>
        <v>1180.8021420589503</v>
      </c>
      <c r="S23" s="284">
        <f t="shared" si="2"/>
        <v>0</v>
      </c>
      <c r="T23" s="284">
        <f t="shared" si="2"/>
        <v>0</v>
      </c>
      <c r="U23" s="284">
        <f t="shared" si="2"/>
        <v>0</v>
      </c>
      <c r="V23" s="284">
        <f t="shared" si="2"/>
        <v>1180.8021420589521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24.012349602505083</v>
      </c>
      <c r="D24" s="244">
        <f t="shared" si="3"/>
        <v>97.703287607813763</v>
      </c>
      <c r="E24" s="244">
        <f t="shared" si="3"/>
        <v>24.012349602504855</v>
      </c>
      <c r="F24" s="244">
        <f t="shared" si="3"/>
        <v>0</v>
      </c>
      <c r="G24" s="244">
        <f t="shared" si="3"/>
        <v>97.703287607813991</v>
      </c>
      <c r="H24" s="244">
        <f t="shared" si="3"/>
        <v>0</v>
      </c>
      <c r="I24" s="244">
        <f t="shared" si="3"/>
        <v>121.71563721031907</v>
      </c>
      <c r="J24" s="244">
        <f t="shared" si="3"/>
        <v>0</v>
      </c>
      <c r="K24" s="244">
        <f t="shared" si="3"/>
        <v>121.71563721031794</v>
      </c>
      <c r="L24" s="244">
        <f t="shared" si="3"/>
        <v>0</v>
      </c>
      <c r="M24" s="244">
        <f t="shared" si="3"/>
        <v>24.012349602505992</v>
      </c>
      <c r="N24" s="244">
        <f t="shared" si="3"/>
        <v>97.703287607813081</v>
      </c>
      <c r="O24" s="244">
        <f t="shared" si="3"/>
        <v>24.012349602504855</v>
      </c>
      <c r="P24" s="244">
        <f t="shared" si="3"/>
        <v>97.703287607813991</v>
      </c>
      <c r="Q24" s="244">
        <f t="shared" si="3"/>
        <v>24.012349602505083</v>
      </c>
      <c r="R24" s="244">
        <f t="shared" si="3"/>
        <v>97.703287607813991</v>
      </c>
      <c r="S24" s="244">
        <f t="shared" si="3"/>
        <v>24.012349602505083</v>
      </c>
      <c r="T24" s="244">
        <f t="shared" si="3"/>
        <v>0</v>
      </c>
      <c r="U24" s="244">
        <f t="shared" si="3"/>
        <v>121.71563721031885</v>
      </c>
      <c r="V24" s="244">
        <f t="shared" si="3"/>
        <v>0</v>
      </c>
      <c r="W24" s="244">
        <f t="shared" si="3"/>
        <v>121.71563721031885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857</v>
      </c>
      <c r="C26" s="243">
        <f t="shared" si="4"/>
        <v>1400</v>
      </c>
      <c r="D26" s="243">
        <f t="shared" si="4"/>
        <v>1733</v>
      </c>
      <c r="E26" s="243">
        <f t="shared" si="4"/>
        <v>1012.288363949514</v>
      </c>
      <c r="F26" s="243">
        <f t="shared" si="4"/>
        <v>685.61136394951382</v>
      </c>
      <c r="G26" s="243">
        <f t="shared" si="4"/>
        <v>536.23236394951391</v>
      </c>
      <c r="H26" s="243">
        <f t="shared" si="4"/>
        <v>275.47036394951374</v>
      </c>
      <c r="I26" s="243">
        <f t="shared" si="4"/>
        <v>487.1816360504863</v>
      </c>
      <c r="J26" s="243">
        <f t="shared" si="4"/>
        <v>675.71163605048605</v>
      </c>
      <c r="K26" s="243">
        <f t="shared" si="4"/>
        <v>1963.711636050486</v>
      </c>
      <c r="L26" s="243">
        <f t="shared" si="4"/>
        <v>2006.711636050486</v>
      </c>
      <c r="M26" s="243">
        <f t="shared" si="4"/>
        <v>1119</v>
      </c>
      <c r="N26" s="243">
        <f t="shared" si="4"/>
        <v>1516</v>
      </c>
      <c r="O26" s="243">
        <f t="shared" si="4"/>
        <v>1739</v>
      </c>
      <c r="P26" s="243">
        <f t="shared" si="4"/>
        <v>1259</v>
      </c>
      <c r="Q26" s="243">
        <f t="shared" si="4"/>
        <v>733.28836394951395</v>
      </c>
      <c r="R26" s="243">
        <f t="shared" si="4"/>
        <v>577.28836394951395</v>
      </c>
      <c r="S26" s="243">
        <f t="shared" si="4"/>
        <v>480.43436394951414</v>
      </c>
      <c r="T26" s="243">
        <f t="shared" si="4"/>
        <v>522.28700000000026</v>
      </c>
      <c r="U26" s="243">
        <f t="shared" si="4"/>
        <v>380.62100000000009</v>
      </c>
      <c r="V26" s="243">
        <f t="shared" si="4"/>
        <v>436.59100000000035</v>
      </c>
      <c r="W26" s="243">
        <f t="shared" si="4"/>
        <v>664.67563605048599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587.03508325030089</v>
      </c>
      <c r="C27" s="284">
        <f t="shared" si="5"/>
        <v>705.90663480086005</v>
      </c>
      <c r="D27" s="284">
        <f t="shared" si="5"/>
        <v>3392.3849041188805</v>
      </c>
      <c r="E27" s="284">
        <f t="shared" si="5"/>
        <v>1606.5614034189202</v>
      </c>
      <c r="F27" s="284">
        <f t="shared" si="5"/>
        <v>3475.2628260524434</v>
      </c>
      <c r="G27" s="284">
        <f t="shared" si="5"/>
        <v>3367.3262291633546</v>
      </c>
      <c r="H27" s="284">
        <f t="shared" si="5"/>
        <v>4174.7924120138214</v>
      </c>
      <c r="I27" s="284">
        <f t="shared" si="5"/>
        <v>2252.6548594551878</v>
      </c>
      <c r="J27" s="284">
        <f t="shared" si="5"/>
        <v>2743.6515789473706</v>
      </c>
      <c r="K27" s="284">
        <f t="shared" si="5"/>
        <v>4151.31407894737</v>
      </c>
      <c r="L27" s="284">
        <f t="shared" si="5"/>
        <v>3112.5098027573604</v>
      </c>
      <c r="M27" s="284">
        <f t="shared" si="5"/>
        <v>2716.5292714571424</v>
      </c>
      <c r="N27" s="284">
        <f t="shared" si="5"/>
        <v>1918.4517845824148</v>
      </c>
      <c r="O27" s="284">
        <f t="shared" si="5"/>
        <v>2376.4353504484125</v>
      </c>
      <c r="P27" s="284">
        <f t="shared" si="5"/>
        <v>2202.2858776134162</v>
      </c>
      <c r="Q27" s="284">
        <f t="shared" si="5"/>
        <v>1795.231864563415</v>
      </c>
      <c r="R27" s="284">
        <f t="shared" si="5"/>
        <v>1107.232451400916</v>
      </c>
      <c r="S27" s="284">
        <f t="shared" si="5"/>
        <v>715.24001001341458</v>
      </c>
      <c r="T27" s="284">
        <f t="shared" si="5"/>
        <v>646.66421344686933</v>
      </c>
      <c r="U27" s="284">
        <f t="shared" si="5"/>
        <v>328.21549294677061</v>
      </c>
      <c r="V27" s="284">
        <f t="shared" si="5"/>
        <v>1065.0647458243202</v>
      </c>
      <c r="W27" s="284">
        <f t="shared" si="5"/>
        <v>841.1062885622905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133</v>
      </c>
      <c r="C28" s="244">
        <f t="shared" si="6"/>
        <v>175.02469920500994</v>
      </c>
      <c r="D28" s="244">
        <f t="shared" si="6"/>
        <v>149.0864472175349</v>
      </c>
      <c r="E28" s="244">
        <f t="shared" si="6"/>
        <v>178.135845627555</v>
      </c>
      <c r="F28" s="244">
        <f t="shared" si="6"/>
        <v>197.92558045290389</v>
      </c>
      <c r="G28" s="244">
        <f t="shared" si="6"/>
        <v>180.25934165260492</v>
      </c>
      <c r="H28" s="244">
        <f t="shared" si="6"/>
        <v>377.36920447604598</v>
      </c>
      <c r="I28" s="244">
        <f t="shared" si="6"/>
        <v>317.65356726572691</v>
      </c>
      <c r="J28" s="244">
        <f t="shared" si="6"/>
        <v>486.45356726572686</v>
      </c>
      <c r="K28" s="244">
        <f t="shared" si="6"/>
        <v>554.63793005540902</v>
      </c>
      <c r="L28" s="244">
        <f t="shared" si="6"/>
        <v>511.43493005540904</v>
      </c>
      <c r="M28" s="244">
        <f t="shared" si="6"/>
        <v>724.45458045290297</v>
      </c>
      <c r="N28" s="244">
        <f t="shared" si="6"/>
        <v>273.78329284508982</v>
      </c>
      <c r="O28" s="244">
        <f t="shared" si="6"/>
        <v>280.64094324258508</v>
      </c>
      <c r="P28" s="244">
        <f t="shared" si="6"/>
        <v>171.23065563477098</v>
      </c>
      <c r="Q28" s="244">
        <f t="shared" si="6"/>
        <v>109.53359364007997</v>
      </c>
      <c r="R28" s="244">
        <f t="shared" si="6"/>
        <v>168.93859364007994</v>
      </c>
      <c r="S28" s="244">
        <f t="shared" si="6"/>
        <v>189.71659364007996</v>
      </c>
      <c r="T28" s="244">
        <f t="shared" si="6"/>
        <v>164.78959364008006</v>
      </c>
      <c r="U28" s="244">
        <f t="shared" si="6"/>
        <v>535.15559364008004</v>
      </c>
      <c r="V28" s="244">
        <f t="shared" si="6"/>
        <v>562.4595936400799</v>
      </c>
      <c r="W28" s="244">
        <f t="shared" si="6"/>
        <v>555.76692563484494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1181.5488942369559</v>
      </c>
      <c r="C31" s="212">
        <v>1217.8456957010619</v>
      </c>
      <c r="D31" s="212">
        <v>1146.506174365378</v>
      </c>
      <c r="E31" s="212">
        <v>1146.211631516838</v>
      </c>
      <c r="F31" s="212">
        <v>1189.9532680303851</v>
      </c>
      <c r="G31" s="212">
        <v>1171.102269382365</v>
      </c>
      <c r="H31" s="212">
        <v>1184.4891103559769</v>
      </c>
      <c r="I31" s="212">
        <v>1270.877362515188</v>
      </c>
      <c r="J31" s="212">
        <v>1255.424116751494</v>
      </c>
      <c r="K31" s="212">
        <v>977.90316338667992</v>
      </c>
      <c r="L31" s="212">
        <v>1059.734576539053</v>
      </c>
      <c r="M31" s="212">
        <v>1044.478556368312</v>
      </c>
      <c r="N31" s="212">
        <v>1038.484115635202</v>
      </c>
      <c r="O31" s="212">
        <v>951.23889200746135</v>
      </c>
      <c r="P31" s="212">
        <v>1004.722492001308</v>
      </c>
      <c r="Q31" s="212">
        <v>1059.1016641938261</v>
      </c>
      <c r="R31" s="212">
        <v>1120.4757808135671</v>
      </c>
      <c r="S31" s="212">
        <v>1150.0887259111439</v>
      </c>
      <c r="T31" s="212">
        <v>1173.2910541193089</v>
      </c>
      <c r="U31" s="212">
        <v>1175.58633567017</v>
      </c>
      <c r="V31" s="212">
        <v>1143.6174540781651</v>
      </c>
      <c r="W31" s="212">
        <v>1154.9141485951341</v>
      </c>
      <c r="DA31" s="109" t="s">
        <v>1421</v>
      </c>
    </row>
    <row r="32" spans="1:105" ht="12" customHeight="1" x14ac:dyDescent="0.25">
      <c r="A32" s="24" t="s">
        <v>30</v>
      </c>
      <c r="B32" s="215">
        <v>228.05631986242469</v>
      </c>
      <c r="C32" s="215">
        <v>240.16190885640589</v>
      </c>
      <c r="D32" s="215">
        <v>208.88478073946689</v>
      </c>
      <c r="E32" s="215">
        <v>159.21633705932931</v>
      </c>
      <c r="F32" s="215">
        <v>159.15683576956141</v>
      </c>
      <c r="G32" s="215">
        <v>142.22957867583841</v>
      </c>
      <c r="H32" s="215">
        <v>160.9935511607911</v>
      </c>
      <c r="I32" s="215">
        <v>212.7816852966466</v>
      </c>
      <c r="J32" s="215">
        <v>202.88495270851249</v>
      </c>
      <c r="K32" s="215">
        <v>142.49320722269991</v>
      </c>
      <c r="L32" s="215">
        <v>162.91410146173689</v>
      </c>
      <c r="M32" s="215">
        <v>199.23284608770419</v>
      </c>
      <c r="N32" s="215">
        <v>203.4067927773001</v>
      </c>
      <c r="O32" s="215">
        <v>148.47644024075669</v>
      </c>
      <c r="P32" s="215">
        <v>146.8703353396389</v>
      </c>
      <c r="Q32" s="215">
        <v>140.95417024935509</v>
      </c>
      <c r="R32" s="215">
        <v>145.56672398968189</v>
      </c>
      <c r="S32" s="215">
        <v>173.15219260533101</v>
      </c>
      <c r="T32" s="215">
        <v>172.13018056749789</v>
      </c>
      <c r="U32" s="215">
        <v>173.44582975064489</v>
      </c>
      <c r="V32" s="215">
        <v>139.2776440240757</v>
      </c>
      <c r="W32" s="215">
        <v>146.7237317282889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111.61934651762684</v>
      </c>
      <c r="C33" s="206">
        <f t="shared" si="7"/>
        <v>84.287274290627678</v>
      </c>
      <c r="D33" s="206">
        <f t="shared" si="7"/>
        <v>67.760017196904556</v>
      </c>
      <c r="E33" s="206">
        <f t="shared" si="7"/>
        <v>52.256921754084253</v>
      </c>
      <c r="F33" s="206">
        <f t="shared" si="7"/>
        <v>61.507050730868443</v>
      </c>
      <c r="G33" s="206">
        <f t="shared" si="7"/>
        <v>52.558383490971629</v>
      </c>
      <c r="H33" s="206">
        <f t="shared" si="7"/>
        <v>38.126655202063617</v>
      </c>
      <c r="I33" s="206">
        <f t="shared" si="7"/>
        <v>47.561306964746343</v>
      </c>
      <c r="J33" s="206">
        <f t="shared" si="7"/>
        <v>33.516595012897675</v>
      </c>
      <c r="K33" s="206">
        <f t="shared" si="7"/>
        <v>35.418142734307821</v>
      </c>
      <c r="L33" s="206">
        <f t="shared" si="7"/>
        <v>29.589079965606182</v>
      </c>
      <c r="M33" s="206">
        <f t="shared" si="7"/>
        <v>23.005159071367149</v>
      </c>
      <c r="N33" s="206">
        <f t="shared" si="7"/>
        <v>16.285984522785895</v>
      </c>
      <c r="O33" s="206">
        <f t="shared" si="7"/>
        <v>13.3871883061049</v>
      </c>
      <c r="P33" s="206">
        <f t="shared" si="7"/>
        <v>10.529578675838348</v>
      </c>
      <c r="Q33" s="206">
        <f t="shared" si="7"/>
        <v>13.570593293207221</v>
      </c>
      <c r="R33" s="206">
        <f t="shared" si="7"/>
        <v>13.90223559759243</v>
      </c>
      <c r="S33" s="206">
        <f t="shared" si="7"/>
        <v>5.86603611349957</v>
      </c>
      <c r="T33" s="206">
        <f t="shared" si="7"/>
        <v>14.357007738607049</v>
      </c>
      <c r="U33" s="206">
        <f t="shared" si="7"/>
        <v>5.86603611349957</v>
      </c>
      <c r="V33" s="206">
        <f t="shared" si="7"/>
        <v>12.554858125537402</v>
      </c>
      <c r="W33" s="206">
        <f t="shared" si="7"/>
        <v>11.61547721410146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2.1974204643164228</v>
      </c>
      <c r="C35" s="206">
        <v>2.1171969045571801</v>
      </c>
      <c r="D35" s="206">
        <v>3.1771281169389511</v>
      </c>
      <c r="E35" s="206">
        <v>2.1194325021496132</v>
      </c>
      <c r="F35" s="206">
        <v>1.058985382631126</v>
      </c>
      <c r="G35" s="206">
        <v>1.058985382631126</v>
      </c>
      <c r="H35" s="206">
        <v>1.093981083404987</v>
      </c>
      <c r="I35" s="206">
        <v>1.093981083404987</v>
      </c>
      <c r="J35" s="206">
        <v>2.093551160791058</v>
      </c>
      <c r="K35" s="206">
        <v>1.046517626827171</v>
      </c>
      <c r="L35" s="206">
        <v>1.0466895958727429</v>
      </c>
      <c r="M35" s="206">
        <v>1.046517626827171</v>
      </c>
      <c r="N35" s="206">
        <v>1.0461736887360269</v>
      </c>
      <c r="O35" s="206">
        <v>1.0461736887360269</v>
      </c>
      <c r="P35" s="206">
        <v>1.0461736887360269</v>
      </c>
      <c r="Q35" s="206">
        <v>2.0922613929492688</v>
      </c>
      <c r="R35" s="206">
        <v>2.0922613929492688</v>
      </c>
      <c r="S35" s="206">
        <v>2.0922613929492688</v>
      </c>
      <c r="T35" s="206">
        <v>2.0922613929492688</v>
      </c>
      <c r="U35" s="206">
        <v>2.0922613929492688</v>
      </c>
      <c r="V35" s="206">
        <v>2.0922613929492688</v>
      </c>
      <c r="W35" s="206">
        <v>2.0922613929492688</v>
      </c>
      <c r="DA35" s="71" t="s">
        <v>1424</v>
      </c>
    </row>
    <row r="36" spans="1:105" ht="12" customHeight="1" x14ac:dyDescent="0.25">
      <c r="A36" s="18" t="s">
        <v>69</v>
      </c>
      <c r="B36" s="206">
        <v>16.314531384350811</v>
      </c>
      <c r="C36" s="206">
        <v>15.01865864144454</v>
      </c>
      <c r="D36" s="206">
        <v>18.030954428202921</v>
      </c>
      <c r="E36" s="206">
        <v>5.0073086844368007</v>
      </c>
      <c r="F36" s="206">
        <v>5.0006018916595014</v>
      </c>
      <c r="G36" s="206">
        <v>4.9953568357695612</v>
      </c>
      <c r="H36" s="206">
        <v>2.043508168529665</v>
      </c>
      <c r="I36" s="206">
        <v>1.021066208082545</v>
      </c>
      <c r="J36" s="206">
        <v>1.0239036973344799</v>
      </c>
      <c r="K36" s="206">
        <v>2.0529664660361129</v>
      </c>
      <c r="L36" s="206">
        <v>1.0279449699054171</v>
      </c>
      <c r="M36" s="206">
        <v>1.0266552020636279</v>
      </c>
      <c r="N36" s="206">
        <v>0</v>
      </c>
      <c r="O36" s="206">
        <v>0</v>
      </c>
      <c r="P36" s="206">
        <v>0</v>
      </c>
      <c r="Q36" s="206">
        <v>2.0513327601031812</v>
      </c>
      <c r="R36" s="206">
        <v>6.1560619088564046</v>
      </c>
      <c r="S36" s="206">
        <v>0</v>
      </c>
      <c r="T36" s="206">
        <v>0</v>
      </c>
      <c r="U36" s="206">
        <v>0</v>
      </c>
      <c r="V36" s="206">
        <v>1.0279449699054171</v>
      </c>
      <c r="W36" s="206">
        <v>1.032244196044712</v>
      </c>
      <c r="DA36" s="71" t="s">
        <v>1425</v>
      </c>
    </row>
    <row r="37" spans="1:105" ht="12" customHeight="1" x14ac:dyDescent="0.25">
      <c r="A37" s="18" t="s">
        <v>70</v>
      </c>
      <c r="B37" s="206">
        <v>89.343336199484099</v>
      </c>
      <c r="C37" s="206">
        <v>62.284436801375747</v>
      </c>
      <c r="D37" s="206">
        <v>41.690111779879622</v>
      </c>
      <c r="E37" s="206">
        <v>43.187876182287177</v>
      </c>
      <c r="F37" s="206">
        <v>53.497506448839211</v>
      </c>
      <c r="G37" s="206">
        <v>44.550558899398112</v>
      </c>
      <c r="H37" s="206">
        <v>31.234479793637139</v>
      </c>
      <c r="I37" s="206">
        <v>41.691573516766979</v>
      </c>
      <c r="J37" s="206">
        <v>23.711435941530521</v>
      </c>
      <c r="K37" s="206">
        <v>23.704299226139291</v>
      </c>
      <c r="L37" s="206">
        <v>12.29673258813413</v>
      </c>
      <c r="M37" s="206">
        <v>10.373086844368011</v>
      </c>
      <c r="N37" s="206">
        <v>8.4929492691315556</v>
      </c>
      <c r="O37" s="206">
        <v>7.542734307824591</v>
      </c>
      <c r="P37" s="206">
        <v>4.7171969045571789</v>
      </c>
      <c r="Q37" s="206">
        <v>4.7171969045571789</v>
      </c>
      <c r="R37" s="206">
        <v>4.7171969045571789</v>
      </c>
      <c r="S37" s="206">
        <v>3.7737747205503012</v>
      </c>
      <c r="T37" s="206">
        <v>12.26474634565778</v>
      </c>
      <c r="U37" s="206">
        <v>3.7737747205503012</v>
      </c>
      <c r="V37" s="206">
        <v>9.4346517626827158</v>
      </c>
      <c r="W37" s="206">
        <v>8.4909716251074805</v>
      </c>
      <c r="DA37" s="71" t="s">
        <v>1426</v>
      </c>
    </row>
    <row r="38" spans="1:105" ht="12" customHeight="1" x14ac:dyDescent="0.25">
      <c r="A38" s="18" t="s">
        <v>34</v>
      </c>
      <c r="B38" s="206">
        <v>3.7640584694754939</v>
      </c>
      <c r="C38" s="206">
        <v>4.8669819432502148</v>
      </c>
      <c r="D38" s="206">
        <v>4.8618228718830609</v>
      </c>
      <c r="E38" s="206">
        <v>1.9423043852106621</v>
      </c>
      <c r="F38" s="206">
        <v>1.949957007738607</v>
      </c>
      <c r="G38" s="206">
        <v>1.953482373172829</v>
      </c>
      <c r="H38" s="206">
        <v>3.754686156491831</v>
      </c>
      <c r="I38" s="206">
        <v>3.754686156491831</v>
      </c>
      <c r="J38" s="206">
        <v>6.6877042132416156</v>
      </c>
      <c r="K38" s="206">
        <v>8.6143594153052447</v>
      </c>
      <c r="L38" s="206">
        <v>15.21771281169389</v>
      </c>
      <c r="M38" s="206">
        <v>10.558899398108339</v>
      </c>
      <c r="N38" s="206">
        <v>6.7468615649183139</v>
      </c>
      <c r="O38" s="206">
        <v>4.7982803095442819</v>
      </c>
      <c r="P38" s="206">
        <v>4.7662080825451412</v>
      </c>
      <c r="Q38" s="206">
        <v>4.7098022355975919</v>
      </c>
      <c r="R38" s="206">
        <v>0.93671539122957859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599.39810834049865</v>
      </c>
      <c r="C39" s="206">
        <f t="shared" si="8"/>
        <v>603.2029234737746</v>
      </c>
      <c r="D39" s="206">
        <f t="shared" si="8"/>
        <v>605.9114359415305</v>
      </c>
      <c r="E39" s="206">
        <f t="shared" si="8"/>
        <v>643.87360275150468</v>
      </c>
      <c r="F39" s="206">
        <f t="shared" si="8"/>
        <v>643.37919174548574</v>
      </c>
      <c r="G39" s="206">
        <f t="shared" si="8"/>
        <v>625.19346517626821</v>
      </c>
      <c r="H39" s="206">
        <f t="shared" si="8"/>
        <v>631.66380051590704</v>
      </c>
      <c r="I39" s="206">
        <f t="shared" si="8"/>
        <v>638.09595872742898</v>
      </c>
      <c r="J39" s="206">
        <f t="shared" si="8"/>
        <v>655.82545141874459</v>
      </c>
      <c r="K39" s="206">
        <f t="shared" si="8"/>
        <v>482.22029234737744</v>
      </c>
      <c r="L39" s="206">
        <f t="shared" si="8"/>
        <v>535.4901117798795</v>
      </c>
      <c r="M39" s="206">
        <f t="shared" si="8"/>
        <v>480.61530524505582</v>
      </c>
      <c r="N39" s="206">
        <f t="shared" si="8"/>
        <v>475.7571797076526</v>
      </c>
      <c r="O39" s="206">
        <f t="shared" si="8"/>
        <v>473.58366294067065</v>
      </c>
      <c r="P39" s="206">
        <f t="shared" si="8"/>
        <v>483.57695614789327</v>
      </c>
      <c r="Q39" s="206">
        <f t="shared" si="8"/>
        <v>511.12304385210666</v>
      </c>
      <c r="R39" s="206">
        <f t="shared" si="8"/>
        <v>529.71255374032671</v>
      </c>
      <c r="S39" s="206">
        <f t="shared" si="8"/>
        <v>539.62777300085975</v>
      </c>
      <c r="T39" s="206">
        <f t="shared" si="8"/>
        <v>507.46104901117798</v>
      </c>
      <c r="U39" s="206">
        <f t="shared" si="8"/>
        <v>512.8037833190026</v>
      </c>
      <c r="V39" s="206">
        <f t="shared" si="8"/>
        <v>510.94067067927773</v>
      </c>
      <c r="W39" s="206">
        <f t="shared" si="8"/>
        <v>509.57944969905418</v>
      </c>
      <c r="DA39" s="71"/>
    </row>
    <row r="40" spans="1:105" ht="12" customHeight="1" x14ac:dyDescent="0.25">
      <c r="A40" s="18" t="s">
        <v>72</v>
      </c>
      <c r="B40" s="206">
        <v>596.53912295786756</v>
      </c>
      <c r="C40" s="206">
        <v>600.1719690455717</v>
      </c>
      <c r="D40" s="206">
        <v>602.9664660361135</v>
      </c>
      <c r="E40" s="206">
        <v>641.01461736887359</v>
      </c>
      <c r="F40" s="206">
        <v>640.41272570937224</v>
      </c>
      <c r="G40" s="206">
        <v>622.2914875322441</v>
      </c>
      <c r="H40" s="206">
        <v>628.48237317282883</v>
      </c>
      <c r="I40" s="206">
        <v>632.88907996560613</v>
      </c>
      <c r="J40" s="206">
        <v>650.32244196044712</v>
      </c>
      <c r="K40" s="206">
        <v>479.92261392949268</v>
      </c>
      <c r="L40" s="206">
        <v>533.12553740326734</v>
      </c>
      <c r="M40" s="206">
        <v>477.92347377472049</v>
      </c>
      <c r="N40" s="206">
        <v>472.871883061049</v>
      </c>
      <c r="O40" s="206">
        <v>470.50730868443679</v>
      </c>
      <c r="P40" s="206">
        <v>480.78245915735158</v>
      </c>
      <c r="Q40" s="206">
        <v>508.16852966466041</v>
      </c>
      <c r="R40" s="206">
        <v>526.82871883061046</v>
      </c>
      <c r="S40" s="206">
        <v>536.9088564058469</v>
      </c>
      <c r="T40" s="206">
        <v>504.63817712811692</v>
      </c>
      <c r="U40" s="206">
        <v>509.55133276010321</v>
      </c>
      <c r="V40" s="206">
        <v>508.01874462596732</v>
      </c>
      <c r="W40" s="206">
        <v>507.05202063628548</v>
      </c>
      <c r="DA40" s="71" t="s">
        <v>1428</v>
      </c>
    </row>
    <row r="41" spans="1:105" ht="12" customHeight="1" x14ac:dyDescent="0.25">
      <c r="A41" s="18" t="s">
        <v>36</v>
      </c>
      <c r="B41" s="206">
        <v>2.858985382631126</v>
      </c>
      <c r="C41" s="206">
        <v>3.0309544282029228</v>
      </c>
      <c r="D41" s="206">
        <v>2.9449699054170249</v>
      </c>
      <c r="E41" s="206">
        <v>2.858985382631126</v>
      </c>
      <c r="F41" s="206">
        <v>2.9664660361134989</v>
      </c>
      <c r="G41" s="206">
        <v>2.901977644024075</v>
      </c>
      <c r="H41" s="206">
        <v>3.181427343078246</v>
      </c>
      <c r="I41" s="206">
        <v>5.206878761822872</v>
      </c>
      <c r="J41" s="206">
        <v>5.5030094582975062</v>
      </c>
      <c r="K41" s="206">
        <v>2.29767841788478</v>
      </c>
      <c r="L41" s="206">
        <v>2.36457437661221</v>
      </c>
      <c r="M41" s="206">
        <v>2.6918314703353401</v>
      </c>
      <c r="N41" s="206">
        <v>2.8852966466036118</v>
      </c>
      <c r="O41" s="206">
        <v>3.0763542562338779</v>
      </c>
      <c r="P41" s="206">
        <v>2.7944969905417021</v>
      </c>
      <c r="Q41" s="206">
        <v>2.954514187446259</v>
      </c>
      <c r="R41" s="206">
        <v>2.883834909716251</v>
      </c>
      <c r="S41" s="206">
        <v>2.7189165950128968</v>
      </c>
      <c r="T41" s="206">
        <v>2.8228718830610489</v>
      </c>
      <c r="U41" s="206">
        <v>3.2524505588993979</v>
      </c>
      <c r="V41" s="206">
        <v>2.9219260533104041</v>
      </c>
      <c r="W41" s="206">
        <v>2.5274290627687011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41.123270849165984</v>
      </c>
      <c r="C42" s="206">
        <f t="shared" si="9"/>
        <v>56.043374118947263</v>
      </c>
      <c r="D42" s="206">
        <f t="shared" si="9"/>
        <v>45.687773677501248</v>
      </c>
      <c r="E42" s="206">
        <f t="shared" si="9"/>
        <v>53.533127647534684</v>
      </c>
      <c r="F42" s="206">
        <f t="shared" si="9"/>
        <v>85.387575854976362</v>
      </c>
      <c r="G42" s="206">
        <f t="shared" si="9"/>
        <v>107.15884719835843</v>
      </c>
      <c r="H42" s="206">
        <f t="shared" si="9"/>
        <v>101.4265136233883</v>
      </c>
      <c r="I42" s="206">
        <f t="shared" si="9"/>
        <v>109.88467119962468</v>
      </c>
      <c r="J42" s="206">
        <f t="shared" si="9"/>
        <v>121.19849336370402</v>
      </c>
      <c r="K42" s="206">
        <f t="shared" si="9"/>
        <v>134.77736802984421</v>
      </c>
      <c r="L42" s="206">
        <f t="shared" si="9"/>
        <v>133.40362211084988</v>
      </c>
      <c r="M42" s="206">
        <f t="shared" si="9"/>
        <v>136.44708603297241</v>
      </c>
      <c r="N42" s="206">
        <f t="shared" si="9"/>
        <v>141.39563756125523</v>
      </c>
      <c r="O42" s="206">
        <f t="shared" si="9"/>
        <v>133.34198745028181</v>
      </c>
      <c r="P42" s="206">
        <f t="shared" si="9"/>
        <v>167.10856250861738</v>
      </c>
      <c r="Q42" s="206">
        <f t="shared" si="9"/>
        <v>188.80114828668903</v>
      </c>
      <c r="R42" s="206">
        <f t="shared" si="9"/>
        <v>217.28360540514041</v>
      </c>
      <c r="S42" s="206">
        <f t="shared" si="9"/>
        <v>211.90738455258841</v>
      </c>
      <c r="T42" s="206">
        <f t="shared" si="9"/>
        <v>254.74384861629997</v>
      </c>
      <c r="U42" s="206">
        <f t="shared" si="9"/>
        <v>264.73388511127052</v>
      </c>
      <c r="V42" s="206">
        <f t="shared" si="9"/>
        <v>271.00713593543088</v>
      </c>
      <c r="W42" s="206">
        <f t="shared" si="9"/>
        <v>267.34441514715411</v>
      </c>
      <c r="DA42" s="71"/>
    </row>
    <row r="43" spans="1:105" ht="12" customHeight="1" x14ac:dyDescent="0.25">
      <c r="A43" s="18" t="s">
        <v>73</v>
      </c>
      <c r="B43" s="206">
        <v>41.105417024935512</v>
      </c>
      <c r="C43" s="206">
        <v>56.009372312983658</v>
      </c>
      <c r="D43" s="206">
        <v>45.619604471195188</v>
      </c>
      <c r="E43" s="206">
        <v>53.429836629406708</v>
      </c>
      <c r="F43" s="206">
        <v>85.244110060189158</v>
      </c>
      <c r="G43" s="206">
        <v>106.9790197764402</v>
      </c>
      <c r="H43" s="206">
        <v>101.17515047291489</v>
      </c>
      <c r="I43" s="206">
        <v>109.82132416165091</v>
      </c>
      <c r="J43" s="206">
        <v>121.0709372312984</v>
      </c>
      <c r="K43" s="206">
        <v>134.5657781599312</v>
      </c>
      <c r="L43" s="206">
        <v>133.01332760103179</v>
      </c>
      <c r="M43" s="206">
        <v>135.83172828890801</v>
      </c>
      <c r="N43" s="206">
        <v>140.60859845227861</v>
      </c>
      <c r="O43" s="206">
        <v>132.3684436801376</v>
      </c>
      <c r="P43" s="206">
        <v>165.902407566638</v>
      </c>
      <c r="Q43" s="206">
        <v>187.30300945829751</v>
      </c>
      <c r="R43" s="206">
        <v>215.3435081685297</v>
      </c>
      <c r="S43" s="206">
        <v>209.76543422184011</v>
      </c>
      <c r="T43" s="206">
        <v>252.1207222699914</v>
      </c>
      <c r="U43" s="206">
        <v>261.60438521066209</v>
      </c>
      <c r="V43" s="206">
        <v>267.38323301805673</v>
      </c>
      <c r="W43" s="206">
        <v>263.37815993121228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1.78538242304687E-2</v>
      </c>
      <c r="C48" s="206">
        <v>3.4001805963602062E-2</v>
      </c>
      <c r="D48" s="206">
        <v>6.8169206306059188E-2</v>
      </c>
      <c r="E48" s="206">
        <v>0.1032910181279733</v>
      </c>
      <c r="F48" s="206">
        <v>0.1434657947871992</v>
      </c>
      <c r="G48" s="206">
        <v>0.17982742191823481</v>
      </c>
      <c r="H48" s="206">
        <v>0.25136315047341212</v>
      </c>
      <c r="I48" s="206">
        <v>6.3347037973771184E-2</v>
      </c>
      <c r="J48" s="206">
        <v>0.127556132405614</v>
      </c>
      <c r="K48" s="206">
        <v>0.2115898699130099</v>
      </c>
      <c r="L48" s="206">
        <v>0.39029450981810121</v>
      </c>
      <c r="M48" s="206">
        <v>0.61535774406438581</v>
      </c>
      <c r="N48" s="206">
        <v>0.78703910897661611</v>
      </c>
      <c r="O48" s="206">
        <v>0.97354377014420879</v>
      </c>
      <c r="P48" s="206">
        <v>1.2061549419793749</v>
      </c>
      <c r="Q48" s="206">
        <v>1.498138828391506</v>
      </c>
      <c r="R48" s="206">
        <v>1.940097236610703</v>
      </c>
      <c r="S48" s="206">
        <v>2.1419503307483012</v>
      </c>
      <c r="T48" s="206">
        <v>2.6231263463085761</v>
      </c>
      <c r="U48" s="206">
        <v>3.1294999006084101</v>
      </c>
      <c r="V48" s="206">
        <v>3.6239029173741621</v>
      </c>
      <c r="W48" s="206">
        <v>3.9662552159418381</v>
      </c>
      <c r="DA48" s="71" t="s">
        <v>1435</v>
      </c>
    </row>
    <row r="49" spans="1:105" ht="12" customHeight="1" x14ac:dyDescent="0.25">
      <c r="A49" s="14" t="s">
        <v>79</v>
      </c>
      <c r="B49" s="206">
        <v>26.201375752364569</v>
      </c>
      <c r="C49" s="206">
        <v>38.191487532244189</v>
      </c>
      <c r="D49" s="206">
        <v>32.363628546861563</v>
      </c>
      <c r="E49" s="206">
        <v>32.602493551160777</v>
      </c>
      <c r="F49" s="206">
        <v>31.408254514187451</v>
      </c>
      <c r="G49" s="206">
        <v>25.819260533104039</v>
      </c>
      <c r="H49" s="206">
        <v>38.263112639724852</v>
      </c>
      <c r="I49" s="206">
        <v>30.309544282029229</v>
      </c>
      <c r="J49" s="206">
        <v>13.7097162510748</v>
      </c>
      <c r="K49" s="206">
        <v>11.369045571797081</v>
      </c>
      <c r="L49" s="206">
        <v>16.480395528804809</v>
      </c>
      <c r="M49" s="206">
        <v>13.088736027515051</v>
      </c>
      <c r="N49" s="206">
        <v>12.73052450558899</v>
      </c>
      <c r="O49" s="206">
        <v>9.7926913155631983</v>
      </c>
      <c r="P49" s="206">
        <v>8.5029234737747199</v>
      </c>
      <c r="Q49" s="206">
        <v>8.6939810834049869</v>
      </c>
      <c r="R49" s="206">
        <v>9.1955288048151331</v>
      </c>
      <c r="S49" s="206">
        <v>10.4889939810834</v>
      </c>
      <c r="T49" s="206">
        <v>11.86792777300086</v>
      </c>
      <c r="U49" s="206">
        <v>12.62261392949269</v>
      </c>
      <c r="V49" s="206">
        <v>10.10868443680137</v>
      </c>
      <c r="W49" s="206">
        <v>10.045829750644881</v>
      </c>
      <c r="DA49" s="71" t="s">
        <v>1436</v>
      </c>
    </row>
    <row r="50" spans="1:105" ht="12" customHeight="1" x14ac:dyDescent="0.25">
      <c r="A50" s="21" t="s">
        <v>38</v>
      </c>
      <c r="B50" s="209">
        <v>175.15047291487531</v>
      </c>
      <c r="C50" s="209">
        <v>195.95872742906269</v>
      </c>
      <c r="D50" s="209">
        <v>185.89853826311261</v>
      </c>
      <c r="E50" s="209">
        <v>204.72914875322439</v>
      </c>
      <c r="F50" s="209">
        <v>209.11435941530519</v>
      </c>
      <c r="G50" s="209">
        <v>218.14273430782461</v>
      </c>
      <c r="H50" s="209">
        <v>214.01547721410151</v>
      </c>
      <c r="I50" s="209">
        <v>232.24419604471191</v>
      </c>
      <c r="J50" s="209">
        <v>228.2889079965606</v>
      </c>
      <c r="K50" s="209">
        <v>171.6251074806535</v>
      </c>
      <c r="L50" s="209">
        <v>181.85726569217539</v>
      </c>
      <c r="M50" s="209">
        <v>192.08942390369731</v>
      </c>
      <c r="N50" s="209">
        <v>188.9079965606191</v>
      </c>
      <c r="O50" s="209">
        <v>172.65692175408429</v>
      </c>
      <c r="P50" s="209">
        <v>188.13413585554599</v>
      </c>
      <c r="Q50" s="209">
        <v>195.95872742906269</v>
      </c>
      <c r="R50" s="209">
        <v>204.8151332760103</v>
      </c>
      <c r="S50" s="209">
        <v>209.04634565778159</v>
      </c>
      <c r="T50" s="209">
        <v>212.73104041272569</v>
      </c>
      <c r="U50" s="209">
        <v>206.11418744625971</v>
      </c>
      <c r="V50" s="209">
        <v>199.7284608770421</v>
      </c>
      <c r="W50" s="209">
        <v>209.6052450558899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1181.5488942369564</v>
      </c>
      <c r="C51" s="286">
        <f t="shared" si="10"/>
        <v>1217.8456957010624</v>
      </c>
      <c r="D51" s="286">
        <f t="shared" si="10"/>
        <v>1146.5061743653773</v>
      </c>
      <c r="E51" s="286">
        <f t="shared" si="10"/>
        <v>1146.2116315168382</v>
      </c>
      <c r="F51" s="286">
        <f t="shared" si="10"/>
        <v>1189.9532680303846</v>
      </c>
      <c r="G51" s="286">
        <f t="shared" si="10"/>
        <v>1171.1022693823652</v>
      </c>
      <c r="H51" s="286">
        <f t="shared" si="10"/>
        <v>1184.4891103559771</v>
      </c>
      <c r="I51" s="286">
        <f t="shared" si="10"/>
        <v>1270.8773625151875</v>
      </c>
      <c r="J51" s="286">
        <f t="shared" si="10"/>
        <v>1255.4241167514942</v>
      </c>
      <c r="K51" s="286">
        <f t="shared" si="10"/>
        <v>977.90316338667992</v>
      </c>
      <c r="L51" s="286">
        <f t="shared" si="10"/>
        <v>1059.7345765390528</v>
      </c>
      <c r="M51" s="286">
        <f t="shared" si="10"/>
        <v>1044.4785563683122</v>
      </c>
      <c r="N51" s="286">
        <f t="shared" si="10"/>
        <v>1038.4841156352015</v>
      </c>
      <c r="O51" s="286">
        <f t="shared" si="10"/>
        <v>951.23889200746135</v>
      </c>
      <c r="P51" s="286">
        <f t="shared" si="10"/>
        <v>1004.7224920013083</v>
      </c>
      <c r="Q51" s="286">
        <f t="shared" si="10"/>
        <v>1059.1016641938256</v>
      </c>
      <c r="R51" s="286">
        <f t="shared" si="10"/>
        <v>1120.4757808135669</v>
      </c>
      <c r="S51" s="286">
        <f t="shared" si="10"/>
        <v>1150.0887259111437</v>
      </c>
      <c r="T51" s="286">
        <f t="shared" si="10"/>
        <v>1173.2910541193094</v>
      </c>
      <c r="U51" s="286">
        <f t="shared" si="10"/>
        <v>1175.5863356701698</v>
      </c>
      <c r="V51" s="286">
        <f t="shared" si="10"/>
        <v>1143.6174540781651</v>
      </c>
      <c r="W51" s="286">
        <f t="shared" si="10"/>
        <v>1154.9141485951336</v>
      </c>
      <c r="DA51" s="118"/>
    </row>
    <row r="52" spans="1:105" ht="12" customHeight="1" x14ac:dyDescent="0.25">
      <c r="A52" s="51" t="s">
        <v>49</v>
      </c>
      <c r="B52" s="243">
        <f>NMM_fec!B5</f>
        <v>332.9857412207358</v>
      </c>
      <c r="C52" s="243">
        <f>NMM_fec!C5</f>
        <v>285.62547866958658</v>
      </c>
      <c r="D52" s="243">
        <f>NMM_fec!D5</f>
        <v>278.93302383810999</v>
      </c>
      <c r="E52" s="243">
        <f>NMM_fec!E5</f>
        <v>287.28893675246269</v>
      </c>
      <c r="F52" s="243">
        <f>NMM_fec!F5</f>
        <v>338.81975924268158</v>
      </c>
      <c r="G52" s="243">
        <f>NMM_fec!G5</f>
        <v>343.96177430819989</v>
      </c>
      <c r="H52" s="243">
        <f>NMM_fec!H5</f>
        <v>370.55516324264022</v>
      </c>
      <c r="I52" s="243">
        <f>NMM_fec!I5</f>
        <v>380.9497772587842</v>
      </c>
      <c r="J52" s="243">
        <f>NMM_fec!J5</f>
        <v>408.67245808631912</v>
      </c>
      <c r="K52" s="243">
        <f>NMM_fec!K5</f>
        <v>286.40674873923831</v>
      </c>
      <c r="L52" s="243">
        <f>NMM_fec!L5</f>
        <v>285.93346156486302</v>
      </c>
      <c r="M52" s="243">
        <f>NMM_fec!M5</f>
        <v>318.20514179621131</v>
      </c>
      <c r="N52" s="243">
        <f>NMM_fec!N5</f>
        <v>277.50487281102983</v>
      </c>
      <c r="O52" s="243">
        <f>NMM_fec!O5</f>
        <v>249.54300933810441</v>
      </c>
      <c r="P52" s="243">
        <f>NMM_fec!P5</f>
        <v>290.54743870713259</v>
      </c>
      <c r="Q52" s="243">
        <f>NMM_fec!Q5</f>
        <v>298.40557746273868</v>
      </c>
      <c r="R52" s="243">
        <f>NMM_fec!R5</f>
        <v>327.19055005527639</v>
      </c>
      <c r="S52" s="243">
        <f>NMM_fec!S5</f>
        <v>336.44416880849661</v>
      </c>
      <c r="T52" s="243">
        <f>NMM_fec!T5</f>
        <v>341.82595430217009</v>
      </c>
      <c r="U52" s="243">
        <f>NMM_fec!U5</f>
        <v>358.50583891304399</v>
      </c>
      <c r="V52" s="243">
        <f>NMM_fec!V5</f>
        <v>358.11937050795331</v>
      </c>
      <c r="W52" s="243">
        <f>NMM_fec!W5</f>
        <v>361.56202982165343</v>
      </c>
      <c r="DA52" s="83"/>
    </row>
    <row r="53" spans="1:105" ht="12" customHeight="1" x14ac:dyDescent="0.25">
      <c r="A53" s="99" t="s">
        <v>50</v>
      </c>
      <c r="B53" s="284">
        <f>NMM_fec!B48</f>
        <v>594.33342066551972</v>
      </c>
      <c r="C53" s="284">
        <f>NMM_fec!C48</f>
        <v>685.37616877407095</v>
      </c>
      <c r="D53" s="284">
        <f>NMM_fec!D48</f>
        <v>582.46356470496096</v>
      </c>
      <c r="E53" s="284">
        <f>NMM_fec!E48</f>
        <v>584.35958606452482</v>
      </c>
      <c r="F53" s="284">
        <f>NMM_fec!F48</f>
        <v>519.52370119746513</v>
      </c>
      <c r="G53" s="284">
        <f>NMM_fec!G48</f>
        <v>513.85931116841016</v>
      </c>
      <c r="H53" s="284">
        <f>NMM_fec!H48</f>
        <v>472.21727945478432</v>
      </c>
      <c r="I53" s="284">
        <f>NMM_fec!I48</f>
        <v>571.5228479001014</v>
      </c>
      <c r="J53" s="284">
        <f>NMM_fec!J48</f>
        <v>530.84702566901069</v>
      </c>
      <c r="K53" s="284">
        <f>NMM_fec!K48</f>
        <v>425.30693251107073</v>
      </c>
      <c r="L53" s="284">
        <f>NMM_fec!L48</f>
        <v>494.73332497624841</v>
      </c>
      <c r="M53" s="284">
        <f>NMM_fec!M48</f>
        <v>509.82988466935211</v>
      </c>
      <c r="N53" s="284">
        <f>NMM_fec!N48</f>
        <v>473.24838344893118</v>
      </c>
      <c r="O53" s="284">
        <f>NMM_fec!O48</f>
        <v>428.91060663083522</v>
      </c>
      <c r="P53" s="284">
        <f>NMM_fec!P48</f>
        <v>444.53886501144927</v>
      </c>
      <c r="Q53" s="284">
        <f>NMM_fec!Q48</f>
        <v>469.34901936017297</v>
      </c>
      <c r="R53" s="284">
        <f>NMM_fec!R48</f>
        <v>505.27674697077953</v>
      </c>
      <c r="S53" s="284">
        <f>NMM_fec!S48</f>
        <v>529.77150557255072</v>
      </c>
      <c r="T53" s="284">
        <f>NMM_fec!T48</f>
        <v>552.47629130449741</v>
      </c>
      <c r="U53" s="284">
        <f>NMM_fec!U48</f>
        <v>601.86232633038549</v>
      </c>
      <c r="V53" s="284">
        <f>NMM_fec!V48</f>
        <v>572.88625373679406</v>
      </c>
      <c r="W53" s="284">
        <f>NMM_fec!W48</f>
        <v>587.92887528665119</v>
      </c>
      <c r="DA53" s="94"/>
    </row>
    <row r="54" spans="1:105" ht="12" customHeight="1" x14ac:dyDescent="0.25">
      <c r="A54" s="52" t="s">
        <v>51</v>
      </c>
      <c r="B54" s="244">
        <f>NMM_fec!B99</f>
        <v>254.22973235070091</v>
      </c>
      <c r="C54" s="244">
        <f>NMM_fec!C99</f>
        <v>246.84404825740481</v>
      </c>
      <c r="D54" s="244">
        <f>NMM_fec!D99</f>
        <v>285.10958582230631</v>
      </c>
      <c r="E54" s="244">
        <f>NMM_fec!E99</f>
        <v>274.56310869985072</v>
      </c>
      <c r="F54" s="244">
        <f>NMM_fec!F99</f>
        <v>331.60980759023778</v>
      </c>
      <c r="G54" s="244">
        <f>NMM_fec!G99</f>
        <v>313.28118390575509</v>
      </c>
      <c r="H54" s="244">
        <f>NMM_fec!H99</f>
        <v>341.71666765855241</v>
      </c>
      <c r="I54" s="244">
        <f>NMM_fec!I99</f>
        <v>318.40473735630201</v>
      </c>
      <c r="J54" s="244">
        <f>NMM_fec!J99</f>
        <v>315.90463299616442</v>
      </c>
      <c r="K54" s="244">
        <f>NMM_fec!K99</f>
        <v>266.18948213637088</v>
      </c>
      <c r="L54" s="244">
        <f>NMM_fec!L99</f>
        <v>279.0677899979413</v>
      </c>
      <c r="M54" s="244">
        <f>NMM_fec!M99</f>
        <v>216.44352990274871</v>
      </c>
      <c r="N54" s="244">
        <f>NMM_fec!N99</f>
        <v>287.73085937524053</v>
      </c>
      <c r="O54" s="244">
        <f>NMM_fec!O99</f>
        <v>272.78527603852172</v>
      </c>
      <c r="P54" s="244">
        <f>NMM_fec!P99</f>
        <v>269.63618828272649</v>
      </c>
      <c r="Q54" s="244">
        <f>NMM_fec!Q99</f>
        <v>291.34706737091398</v>
      </c>
      <c r="R54" s="244">
        <f>NMM_fec!R99</f>
        <v>288.00848378751101</v>
      </c>
      <c r="S54" s="244">
        <f>NMM_fec!S99</f>
        <v>283.87305153009629</v>
      </c>
      <c r="T54" s="244">
        <f>NMM_fec!T99</f>
        <v>278.98880851264192</v>
      </c>
      <c r="U54" s="244">
        <f>NMM_fec!U99</f>
        <v>215.21817042674019</v>
      </c>
      <c r="V54" s="244">
        <f>NMM_fec!V99</f>
        <v>212.61182983341769</v>
      </c>
      <c r="W54" s="244">
        <f>NMM_fec!W99</f>
        <v>205.42324348682911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6559.3573627753103</v>
      </c>
      <c r="C56" s="205">
        <f t="shared" si="11"/>
        <v>6301.058484114852</v>
      </c>
      <c r="D56" s="205">
        <f t="shared" si="11"/>
        <v>5807.4648187268685</v>
      </c>
      <c r="E56" s="205">
        <f t="shared" si="11"/>
        <v>5800.9671415081357</v>
      </c>
      <c r="F56" s="205">
        <f t="shared" si="11"/>
        <v>6182.9990013872721</v>
      </c>
      <c r="G56" s="205">
        <f t="shared" si="11"/>
        <v>6183.1353157658095</v>
      </c>
      <c r="H56" s="205">
        <f t="shared" si="11"/>
        <v>6289.8330947757222</v>
      </c>
      <c r="I56" s="205">
        <f t="shared" si="11"/>
        <v>6972.8624827775893</v>
      </c>
      <c r="J56" s="205">
        <f t="shared" si="11"/>
        <v>6843.254233819468</v>
      </c>
      <c r="K56" s="205">
        <f t="shared" si="11"/>
        <v>5686.0222991492883</v>
      </c>
      <c r="L56" s="205">
        <f t="shared" si="11"/>
        <v>5841.9562277319919</v>
      </c>
      <c r="M56" s="205">
        <f t="shared" si="11"/>
        <v>6149.703938586912</v>
      </c>
      <c r="N56" s="205">
        <f t="shared" si="11"/>
        <v>5889.7489861696122</v>
      </c>
      <c r="O56" s="205">
        <f t="shared" si="11"/>
        <v>5434.5833117420243</v>
      </c>
      <c r="P56" s="205">
        <f t="shared" si="11"/>
        <v>5780.2671198074304</v>
      </c>
      <c r="Q56" s="205">
        <f t="shared" si="11"/>
        <v>5996.2108649207676</v>
      </c>
      <c r="R56" s="205">
        <f t="shared" si="11"/>
        <v>6363.3029968621213</v>
      </c>
      <c r="S56" s="205">
        <f t="shared" si="11"/>
        <v>6518.1257371515421</v>
      </c>
      <c r="T56" s="205">
        <f t="shared" si="11"/>
        <v>6921.3360415173629</v>
      </c>
      <c r="U56" s="205">
        <f t="shared" si="11"/>
        <v>6910.0683614485788</v>
      </c>
      <c r="V56" s="205">
        <f t="shared" si="11"/>
        <v>6606.9670842894429</v>
      </c>
      <c r="W56" s="205">
        <f t="shared" si="11"/>
        <v>6829.7576563908933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2925.9907087563715</v>
      </c>
      <c r="C57" s="215">
        <f>(NMM_emi!C5-NMM_emi!C46)+(NMM_emi!C48-NMM_emi!C97)+(NMM_emi!C99-NMM_emi!C128)</f>
        <v>2978.6443792860446</v>
      </c>
      <c r="D57" s="215">
        <f>(NMM_emi!D5-NMM_emi!D46)+(NMM_emi!D48-NMM_emi!D97)+(NMM_emi!D99-NMM_emi!D128)</f>
        <v>2743.3020733039252</v>
      </c>
      <c r="E57" s="215">
        <f>(NMM_emi!E5-NMM_emi!E46)+(NMM_emi!E48-NMM_emi!E97)+(NMM_emi!E99-NMM_emi!E128)</f>
        <v>2635.4161607905644</v>
      </c>
      <c r="F57" s="215">
        <f>(NMM_emi!F5-NMM_emi!F46)+(NMM_emi!F48-NMM_emi!F97)+(NMM_emi!F99-NMM_emi!F128)</f>
        <v>2852.5872249851486</v>
      </c>
      <c r="G57" s="215">
        <f>(NMM_emi!G5-NMM_emi!G46)+(NMM_emi!G48-NMM_emi!G97)+(NMM_emi!G99-NMM_emi!G128)</f>
        <v>2837.3839455200614</v>
      </c>
      <c r="H57" s="215">
        <f>(NMM_emi!H5-NMM_emi!H46)+(NMM_emi!H48-NMM_emi!H97)+(NMM_emi!H99-NMM_emi!H128)</f>
        <v>2844.3266233711693</v>
      </c>
      <c r="I57" s="215">
        <f>(NMM_emi!I5-NMM_emi!I46)+(NMM_emi!I48-NMM_emi!I97)+(NMM_emi!I99-NMM_emi!I128)</f>
        <v>3146.2723975983372</v>
      </c>
      <c r="J57" s="215">
        <f>(NMM_emi!J5-NMM_emi!J46)+(NMM_emi!J48-NMM_emi!J97)+(NMM_emi!J99-NMM_emi!J128)</f>
        <v>3168.5311722185929</v>
      </c>
      <c r="K57" s="215">
        <f>(NMM_emi!K5-NMM_emi!K46)+(NMM_emi!K48-NMM_emi!K97)+(NMM_emi!K99-NMM_emi!K128)</f>
        <v>2610.4626056376337</v>
      </c>
      <c r="L57" s="215">
        <f>(NMM_emi!L5-NMM_emi!L46)+(NMM_emi!L48-NMM_emi!L97)+(NMM_emi!L99-NMM_emi!L128)</f>
        <v>2793.5392232418872</v>
      </c>
      <c r="M57" s="215">
        <f>(NMM_emi!M5-NMM_emi!M46)+(NMM_emi!M48-NMM_emi!M97)+(NMM_emi!M99-NMM_emi!M128)</f>
        <v>2792.908921807732</v>
      </c>
      <c r="N57" s="215">
        <f>(NMM_emi!N5-NMM_emi!N46)+(NMM_emi!N48-NMM_emi!N97)+(NMM_emi!N99-NMM_emi!N128)</f>
        <v>2797.3484730832433</v>
      </c>
      <c r="O57" s="215">
        <f>(NMM_emi!O5-NMM_emi!O46)+(NMM_emi!O48-NMM_emi!O97)+(NMM_emi!O99-NMM_emi!O128)</f>
        <v>2522.0653968827173</v>
      </c>
      <c r="P57" s="215">
        <f>(NMM_emi!P5-NMM_emi!P46)+(NMM_emi!P48-NMM_emi!P97)+(NMM_emi!P99-NMM_emi!P128)</f>
        <v>2730.3679837195559</v>
      </c>
      <c r="Q57" s="215">
        <f>(NMM_emi!Q5-NMM_emi!Q46)+(NMM_emi!Q48-NMM_emi!Q97)+(NMM_emi!Q99-NMM_emi!Q128)</f>
        <v>2911.9705423229134</v>
      </c>
      <c r="R57" s="215">
        <f>(NMM_emi!R5-NMM_emi!R46)+(NMM_emi!R48-NMM_emi!R97)+(NMM_emi!R99-NMM_emi!R128)</f>
        <v>3143.0345676542975</v>
      </c>
      <c r="S57" s="215">
        <f>(NMM_emi!S5-NMM_emi!S46)+(NMM_emi!S48-NMM_emi!S97)+(NMM_emi!S99-NMM_emi!S128)</f>
        <v>3219.6970864861059</v>
      </c>
      <c r="T57" s="215">
        <f>(NMM_emi!T5-NMM_emi!T46)+(NMM_emi!T48-NMM_emi!T97)+(NMM_emi!T99-NMM_emi!T128)</f>
        <v>3416.1731245592991</v>
      </c>
      <c r="U57" s="215">
        <f>(NMM_emi!U5-NMM_emi!U46)+(NMM_emi!U48-NMM_emi!U97)+(NMM_emi!U99-NMM_emi!U128)</f>
        <v>3467.5905731665416</v>
      </c>
      <c r="V57" s="215">
        <f>(NMM_emi!V5-NMM_emi!V46)+(NMM_emi!V48-NMM_emi!V97)+(NMM_emi!V99-NMM_emi!V128)</f>
        <v>3388.5244308803558</v>
      </c>
      <c r="W57" s="215">
        <f>(NMM_emi!W5-NMM_emi!W46)+(NMM_emi!W48-NMM_emi!W97)+(NMM_emi!W99-NMM_emi!W128)</f>
        <v>3385.8021169271938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3633.3666540189392</v>
      </c>
      <c r="C58" s="206">
        <f>NMM_emi!C46+NMM_emi!C97+NMM_emi!C128</f>
        <v>3322.4141048288075</v>
      </c>
      <c r="D58" s="206">
        <f>NMM_emi!D46+NMM_emi!D97+NMM_emi!D128</f>
        <v>3064.1627454229429</v>
      </c>
      <c r="E58" s="206">
        <f>NMM_emi!E46+NMM_emi!E97+NMM_emi!E128</f>
        <v>3165.5509807175717</v>
      </c>
      <c r="F58" s="206">
        <f>NMM_emi!F46+NMM_emi!F97+NMM_emi!F128</f>
        <v>3330.411776402123</v>
      </c>
      <c r="G58" s="206">
        <f>NMM_emi!G46+NMM_emi!G97+NMM_emi!G128</f>
        <v>3345.7513702457481</v>
      </c>
      <c r="H58" s="206">
        <f>NMM_emi!H46+NMM_emi!H97+NMM_emi!H128</f>
        <v>3445.5064714045529</v>
      </c>
      <c r="I58" s="206">
        <f>NMM_emi!I46+NMM_emi!I97+NMM_emi!I128</f>
        <v>3826.5900851792517</v>
      </c>
      <c r="J58" s="206">
        <f>NMM_emi!J46+NMM_emi!J97+NMM_emi!J128</f>
        <v>3674.7230616008751</v>
      </c>
      <c r="K58" s="206">
        <f>NMM_emi!K46+NMM_emi!K97+NMM_emi!K128</f>
        <v>3075.559693511655</v>
      </c>
      <c r="L58" s="206">
        <f>NMM_emi!L46+NMM_emi!L97+NMM_emi!L128</f>
        <v>3048.4170044901048</v>
      </c>
      <c r="M58" s="206">
        <f>NMM_emi!M46+NMM_emi!M97+NMM_emi!M128</f>
        <v>3356.7950167791805</v>
      </c>
      <c r="N58" s="206">
        <f>NMM_emi!N46+NMM_emi!N97+NMM_emi!N128</f>
        <v>3092.4005130863684</v>
      </c>
      <c r="O58" s="206">
        <f>NMM_emi!O46+NMM_emi!O97+NMM_emi!O128</f>
        <v>2912.517914859307</v>
      </c>
      <c r="P58" s="206">
        <f>NMM_emi!P46+NMM_emi!P97+NMM_emi!P128</f>
        <v>3049.8991360878745</v>
      </c>
      <c r="Q58" s="206">
        <f>NMM_emi!Q46+NMM_emi!Q97+NMM_emi!Q128</f>
        <v>3084.2403225978542</v>
      </c>
      <c r="R58" s="206">
        <f>NMM_emi!R46+NMM_emi!R97+NMM_emi!R128</f>
        <v>3220.2684292078238</v>
      </c>
      <c r="S58" s="206">
        <f>NMM_emi!S46+NMM_emi!S97+NMM_emi!S128</f>
        <v>3298.4286506654357</v>
      </c>
      <c r="T58" s="206">
        <f>NMM_emi!T46+NMM_emi!T97+NMM_emi!T128</f>
        <v>3505.1629169580638</v>
      </c>
      <c r="U58" s="206">
        <f>NMM_emi!U46+NMM_emi!U97+NMM_emi!U128</f>
        <v>3442.4777882820367</v>
      </c>
      <c r="V58" s="206">
        <f>NMM_emi!V46+NMM_emi!V97+NMM_emi!V128</f>
        <v>3218.4426534090867</v>
      </c>
      <c r="W58" s="206">
        <f>NMM_emi!W46+NMM_emi!W97+NMM_emi!W128</f>
        <v>3443.9555394636996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6559.3573627753103</v>
      </c>
      <c r="C59" s="212">
        <f t="shared" si="12"/>
        <v>6301.058484114852</v>
      </c>
      <c r="D59" s="212">
        <f t="shared" si="12"/>
        <v>5807.4648187268685</v>
      </c>
      <c r="E59" s="212">
        <f t="shared" si="12"/>
        <v>5800.9671415081366</v>
      </c>
      <c r="F59" s="212">
        <f t="shared" si="12"/>
        <v>6182.9990013872721</v>
      </c>
      <c r="G59" s="212">
        <f t="shared" si="12"/>
        <v>6183.1353157658104</v>
      </c>
      <c r="H59" s="212">
        <f t="shared" si="12"/>
        <v>6289.8330947757222</v>
      </c>
      <c r="I59" s="212">
        <f t="shared" si="12"/>
        <v>6972.8624827775893</v>
      </c>
      <c r="J59" s="212">
        <f t="shared" si="12"/>
        <v>6843.254233819468</v>
      </c>
      <c r="K59" s="212">
        <f t="shared" si="12"/>
        <v>5686.0222991492883</v>
      </c>
      <c r="L59" s="212">
        <f t="shared" si="12"/>
        <v>5841.9562277319919</v>
      </c>
      <c r="M59" s="212">
        <f t="shared" si="12"/>
        <v>6149.7039385869139</v>
      </c>
      <c r="N59" s="212">
        <f t="shared" si="12"/>
        <v>5889.7489861696113</v>
      </c>
      <c r="O59" s="212">
        <f t="shared" si="12"/>
        <v>5434.5833117420243</v>
      </c>
      <c r="P59" s="212">
        <f t="shared" si="12"/>
        <v>5780.2671198074313</v>
      </c>
      <c r="Q59" s="212">
        <f t="shared" si="12"/>
        <v>5996.2108649207694</v>
      </c>
      <c r="R59" s="212">
        <f t="shared" si="12"/>
        <v>6363.3029968621213</v>
      </c>
      <c r="S59" s="212">
        <f t="shared" si="12"/>
        <v>6518.1257371515403</v>
      </c>
      <c r="T59" s="212">
        <f t="shared" si="12"/>
        <v>6921.3360415173629</v>
      </c>
      <c r="U59" s="212">
        <f t="shared" si="12"/>
        <v>6910.0683614485788</v>
      </c>
      <c r="V59" s="212">
        <f t="shared" si="12"/>
        <v>6606.967084289442</v>
      </c>
      <c r="W59" s="212">
        <f t="shared" si="12"/>
        <v>6829.7576563908933</v>
      </c>
      <c r="DA59" s="109"/>
    </row>
    <row r="60" spans="1:105" ht="12" customHeight="1" x14ac:dyDescent="0.25">
      <c r="A60" s="51" t="s">
        <v>49</v>
      </c>
      <c r="B60" s="243">
        <f>NMM_emi!B$5</f>
        <v>3679.4196472926083</v>
      </c>
      <c r="C60" s="243">
        <f>NMM_emi!C$5</f>
        <v>3243.9731226089798</v>
      </c>
      <c r="D60" s="243">
        <f>NMM_emi!D$5</f>
        <v>2973.065035855825</v>
      </c>
      <c r="E60" s="243">
        <f>NMM_emi!E$5</f>
        <v>3049.1782259816709</v>
      </c>
      <c r="F60" s="243">
        <f>NMM_emi!F$5</f>
        <v>3381.3712064319639</v>
      </c>
      <c r="G60" s="243">
        <f>NMM_emi!G$5</f>
        <v>3372.7230199910482</v>
      </c>
      <c r="H60" s="243">
        <f>NMM_emi!H$5</f>
        <v>3554.1620752413137</v>
      </c>
      <c r="I60" s="243">
        <f>NMM_emi!I$5</f>
        <v>3938.871758545818</v>
      </c>
      <c r="J60" s="243">
        <f>NMM_emi!J$5</f>
        <v>3944.1789578927728</v>
      </c>
      <c r="K60" s="243">
        <f>NMM_emi!K$5</f>
        <v>3110.4008615766616</v>
      </c>
      <c r="L60" s="243">
        <f>NMM_emi!L$5</f>
        <v>3024.7754033695746</v>
      </c>
      <c r="M60" s="243">
        <f>NMM_emi!M$5</f>
        <v>3341.4911943232537</v>
      </c>
      <c r="N60" s="243">
        <f>NMM_emi!N$5</f>
        <v>3017.1913199192604</v>
      </c>
      <c r="O60" s="243">
        <f>NMM_emi!O$5</f>
        <v>2751.1378670850677</v>
      </c>
      <c r="P60" s="243">
        <f>NMM_emi!P$5</f>
        <v>3080.8417004952344</v>
      </c>
      <c r="Q60" s="243">
        <f>NMM_emi!Q$5</f>
        <v>3183.6255077076726</v>
      </c>
      <c r="R60" s="243">
        <f>NMM_emi!R$5</f>
        <v>3466.8811329219079</v>
      </c>
      <c r="S60" s="243">
        <f>NMM_emi!S$5</f>
        <v>3549.2426347490459</v>
      </c>
      <c r="T60" s="243">
        <f>NMM_emi!T$5</f>
        <v>3839.457675768354</v>
      </c>
      <c r="U60" s="243">
        <f>NMM_emi!U$5</f>
        <v>3927.0907080140096</v>
      </c>
      <c r="V60" s="243">
        <f>NMM_emi!V$5</f>
        <v>3819.9754748760097</v>
      </c>
      <c r="W60" s="243">
        <f>NMM_emi!W$5</f>
        <v>3900.4640734448149</v>
      </c>
      <c r="DA60" s="83"/>
    </row>
    <row r="61" spans="1:105" ht="12" customHeight="1" x14ac:dyDescent="0.25">
      <c r="A61" s="99" t="s">
        <v>50</v>
      </c>
      <c r="B61" s="284">
        <f>NMM_emi!B$48</f>
        <v>2199.4981810991621</v>
      </c>
      <c r="C61" s="284">
        <f>NMM_emi!C$48</f>
        <v>2405.6648543478232</v>
      </c>
      <c r="D61" s="284">
        <f>NMM_emi!D$48</f>
        <v>2092.5375252217209</v>
      </c>
      <c r="E61" s="284">
        <f>NMM_emi!E$48</f>
        <v>2061.9332408448277</v>
      </c>
      <c r="F61" s="284">
        <f>NMM_emi!F$48</f>
        <v>1967.1837056187283</v>
      </c>
      <c r="G61" s="284">
        <f>NMM_emi!G$48</f>
        <v>2035.2780976382614</v>
      </c>
      <c r="H61" s="284">
        <f>NMM_emi!H$48</f>
        <v>1885.2788720948515</v>
      </c>
      <c r="I61" s="284">
        <f>NMM_emi!I$48</f>
        <v>2225.8199858569055</v>
      </c>
      <c r="J61" s="284">
        <f>NMM_emi!J$48</f>
        <v>2122.4294140054826</v>
      </c>
      <c r="K61" s="284">
        <f>NMM_emi!K$48</f>
        <v>1905.7519523520066</v>
      </c>
      <c r="L61" s="284">
        <f>NMM_emi!L$48</f>
        <v>2142.1632479855721</v>
      </c>
      <c r="M61" s="284">
        <f>NMM_emi!M$48</f>
        <v>2278.1044342724385</v>
      </c>
      <c r="N61" s="284">
        <f>NMM_emi!N$48</f>
        <v>2174.9600264635219</v>
      </c>
      <c r="O61" s="284">
        <f>NMM_emi!O$48</f>
        <v>2032.8479409335368</v>
      </c>
      <c r="P61" s="284">
        <f>NMM_emi!P$48</f>
        <v>2059.2123250148566</v>
      </c>
      <c r="Q61" s="284">
        <f>NMM_emi!Q$48</f>
        <v>2115.7316152905059</v>
      </c>
      <c r="R61" s="284">
        <f>NMM_emi!R$48</f>
        <v>2220.1707132748161</v>
      </c>
      <c r="S61" s="284">
        <f>NMM_emi!S$48</f>
        <v>2274.5449705265873</v>
      </c>
      <c r="T61" s="284">
        <f>NMM_emi!T$48</f>
        <v>2403.9073122753703</v>
      </c>
      <c r="U61" s="284">
        <f>NMM_emi!U$48</f>
        <v>2432.2925949916967</v>
      </c>
      <c r="V61" s="284">
        <f>NMM_emi!V$48</f>
        <v>2252.6184468893557</v>
      </c>
      <c r="W61" s="284">
        <f>NMM_emi!W$48</f>
        <v>2408.5310225933308</v>
      </c>
      <c r="DA61" s="94"/>
    </row>
    <row r="62" spans="1:105" ht="12" customHeight="1" x14ac:dyDescent="0.25">
      <c r="A62" s="52" t="s">
        <v>51</v>
      </c>
      <c r="B62" s="244">
        <f>NMM_emi!B$99</f>
        <v>680.43953438354049</v>
      </c>
      <c r="C62" s="244">
        <f>NMM_emi!C$99</f>
        <v>651.42050715804885</v>
      </c>
      <c r="D62" s="244">
        <f>NMM_emi!D$99</f>
        <v>741.86225764932226</v>
      </c>
      <c r="E62" s="244">
        <f>NMM_emi!E$99</f>
        <v>689.85567468163845</v>
      </c>
      <c r="F62" s="244">
        <f>NMM_emi!F$99</f>
        <v>834.44408933657962</v>
      </c>
      <c r="G62" s="244">
        <f>NMM_emi!G$99</f>
        <v>775.1341981365</v>
      </c>
      <c r="H62" s="244">
        <f>NMM_emi!H$99</f>
        <v>850.39214743955699</v>
      </c>
      <c r="I62" s="244">
        <f>NMM_emi!I$99</f>
        <v>808.17073837486532</v>
      </c>
      <c r="J62" s="244">
        <f>NMM_emi!J$99</f>
        <v>776.64586192121283</v>
      </c>
      <c r="K62" s="244">
        <f>NMM_emi!K$99</f>
        <v>669.86948522062016</v>
      </c>
      <c r="L62" s="244">
        <f>NMM_emi!L$99</f>
        <v>675.01757637684511</v>
      </c>
      <c r="M62" s="244">
        <f>NMM_emi!M$99</f>
        <v>530.10830999122095</v>
      </c>
      <c r="N62" s="244">
        <f>NMM_emi!N$99</f>
        <v>697.59763978682895</v>
      </c>
      <c r="O62" s="244">
        <f>NMM_emi!O$99</f>
        <v>650.59750372342</v>
      </c>
      <c r="P62" s="244">
        <f>NMM_emi!P$99</f>
        <v>640.21309429733947</v>
      </c>
      <c r="Q62" s="244">
        <f>NMM_emi!Q$99</f>
        <v>696.85374192258996</v>
      </c>
      <c r="R62" s="244">
        <f>NMM_emi!R$99</f>
        <v>676.2511506653974</v>
      </c>
      <c r="S62" s="244">
        <f>NMM_emi!S$99</f>
        <v>694.33813187590783</v>
      </c>
      <c r="T62" s="244">
        <f>NMM_emi!T$99</f>
        <v>677.97105347363868</v>
      </c>
      <c r="U62" s="244">
        <f>NMM_emi!U$99</f>
        <v>550.68505844287188</v>
      </c>
      <c r="V62" s="244">
        <f>NMM_emi!V$99</f>
        <v>534.3731625240772</v>
      </c>
      <c r="W62" s="244">
        <f>NMM_emi!W$99</f>
        <v>520.76256035274741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204.76537907609267</v>
      </c>
      <c r="C65" s="289">
        <f t="shared" si="13"/>
        <v>202.86111486272421</v>
      </c>
      <c r="D65" s="289">
        <f t="shared" si="13"/>
        <v>198.27396821324987</v>
      </c>
      <c r="E65" s="289">
        <f t="shared" si="13"/>
        <v>175.94222054845673</v>
      </c>
      <c r="F65" s="289">
        <f t="shared" si="13"/>
        <v>178.28708917813634</v>
      </c>
      <c r="G65" s="289">
        <f t="shared" si="13"/>
        <v>180.58825841971944</v>
      </c>
      <c r="H65" s="289">
        <f t="shared" si="13"/>
        <v>190.90359265719943</v>
      </c>
      <c r="I65" s="289">
        <f t="shared" si="13"/>
        <v>175.85871193426382</v>
      </c>
      <c r="J65" s="289">
        <f t="shared" si="13"/>
        <v>187.29730798266684</v>
      </c>
      <c r="K65" s="289">
        <f t="shared" si="13"/>
        <v>212.65295136956863</v>
      </c>
      <c r="L65" s="289">
        <f t="shared" si="13"/>
        <v>181.89902792554443</v>
      </c>
      <c r="M65" s="289">
        <f t="shared" si="13"/>
        <v>181.00808583239666</v>
      </c>
      <c r="N65" s="289">
        <f t="shared" si="13"/>
        <v>169.72396688944306</v>
      </c>
      <c r="O65" s="289">
        <f t="shared" si="13"/>
        <v>170.4849829496774</v>
      </c>
      <c r="P65" s="289">
        <f t="shared" si="13"/>
        <v>163.24440273189376</v>
      </c>
      <c r="Q65" s="289">
        <f t="shared" si="13"/>
        <v>177.29634994019369</v>
      </c>
      <c r="R65" s="289">
        <f t="shared" si="13"/>
        <v>162.53707434582</v>
      </c>
      <c r="S65" s="289">
        <f t="shared" si="13"/>
        <v>160.50322153960022</v>
      </c>
      <c r="T65" s="289">
        <f t="shared" si="13"/>
        <v>162.97550567182648</v>
      </c>
      <c r="U65" s="289">
        <f t="shared" si="13"/>
        <v>168.01975946458148</v>
      </c>
      <c r="V65" s="289">
        <f t="shared" si="13"/>
        <v>167.61513943435273</v>
      </c>
      <c r="W65" s="289">
        <f t="shared" si="13"/>
        <v>185.5303875117668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74.056738179579185</v>
      </c>
      <c r="C66" s="290">
        <f t="shared" si="14"/>
        <v>73.368029976510414</v>
      </c>
      <c r="D66" s="290">
        <f t="shared" si="14"/>
        <v>71.709013594228296</v>
      </c>
      <c r="E66" s="290">
        <f t="shared" si="14"/>
        <v>63.63237291714664</v>
      </c>
      <c r="F66" s="290">
        <f t="shared" si="14"/>
        <v>64.480432891724433</v>
      </c>
      <c r="G66" s="290">
        <f t="shared" si="14"/>
        <v>65.31268827004935</v>
      </c>
      <c r="H66" s="290">
        <f t="shared" si="14"/>
        <v>69.043397095470624</v>
      </c>
      <c r="I66" s="290">
        <f t="shared" si="14"/>
        <v>63.602170665159832</v>
      </c>
      <c r="J66" s="290">
        <f t="shared" si="14"/>
        <v>67.739125440037853</v>
      </c>
      <c r="K66" s="290">
        <f t="shared" si="14"/>
        <v>66.590418970052497</v>
      </c>
      <c r="L66" s="290">
        <f t="shared" si="14"/>
        <v>56.157275875946816</v>
      </c>
      <c r="M66" s="290">
        <f t="shared" si="14"/>
        <v>54.509886057662634</v>
      </c>
      <c r="N66" s="290">
        <f t="shared" si="14"/>
        <v>52.834624113483329</v>
      </c>
      <c r="O66" s="290">
        <f t="shared" si="14"/>
        <v>56.578740253582417</v>
      </c>
      <c r="P66" s="290">
        <f t="shared" si="14"/>
        <v>60.060480134116702</v>
      </c>
      <c r="Q66" s="290">
        <f t="shared" si="14"/>
        <v>60.935959483506103</v>
      </c>
      <c r="R66" s="290">
        <f t="shared" si="14"/>
        <v>54.971021721964675</v>
      </c>
      <c r="S66" s="290">
        <f t="shared" si="14"/>
        <v>54.330678750849188</v>
      </c>
      <c r="T66" s="290">
        <f t="shared" si="14"/>
        <v>53.176482541972007</v>
      </c>
      <c r="U66" s="290">
        <f t="shared" si="14"/>
        <v>62.159212935052011</v>
      </c>
      <c r="V66" s="290">
        <f t="shared" si="14"/>
        <v>47.497994738906499</v>
      </c>
      <c r="W66" s="290">
        <f t="shared" si="14"/>
        <v>50.43264876431973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464.29594146330908</v>
      </c>
      <c r="C67" s="291">
        <f t="shared" si="15"/>
        <v>459.97811122398798</v>
      </c>
      <c r="D67" s="291">
        <f t="shared" si="15"/>
        <v>449.57697026032685</v>
      </c>
      <c r="E67" s="291">
        <f t="shared" si="15"/>
        <v>398.94077456489555</v>
      </c>
      <c r="F67" s="291">
        <f t="shared" si="15"/>
        <v>404.25765475693373</v>
      </c>
      <c r="G67" s="291">
        <f t="shared" si="15"/>
        <v>409.47544862574097</v>
      </c>
      <c r="H67" s="291">
        <f t="shared" si="15"/>
        <v>432.86498763330781</v>
      </c>
      <c r="I67" s="291">
        <f t="shared" si="15"/>
        <v>398.75142267923036</v>
      </c>
      <c r="J67" s="291">
        <f t="shared" si="15"/>
        <v>424.68790542487153</v>
      </c>
      <c r="K67" s="291">
        <f t="shared" si="15"/>
        <v>389.26430858438607</v>
      </c>
      <c r="L67" s="291">
        <f t="shared" si="15"/>
        <v>396.98403476226002</v>
      </c>
      <c r="M67" s="291">
        <f t="shared" si="15"/>
        <v>505.46040083298095</v>
      </c>
      <c r="N67" s="291">
        <f t="shared" si="15"/>
        <v>400.38376952074719</v>
      </c>
      <c r="O67" s="291">
        <f t="shared" si="15"/>
        <v>418.7489213797171</v>
      </c>
      <c r="P67" s="291">
        <f t="shared" si="15"/>
        <v>442.39105052281025</v>
      </c>
      <c r="Q67" s="291">
        <f t="shared" si="15"/>
        <v>445.00735259490307</v>
      </c>
      <c r="R67" s="291">
        <f t="shared" si="15"/>
        <v>426.66680459251046</v>
      </c>
      <c r="S67" s="291">
        <f t="shared" si="15"/>
        <v>446.32606830984821</v>
      </c>
      <c r="T67" s="291">
        <f t="shared" si="15"/>
        <v>430.71365275303674</v>
      </c>
      <c r="U67" s="291">
        <f t="shared" si="15"/>
        <v>464.35812047889726</v>
      </c>
      <c r="V67" s="291">
        <f t="shared" si="15"/>
        <v>450.63914203312231</v>
      </c>
      <c r="W67" s="291">
        <f t="shared" si="15"/>
        <v>439.1151664241595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8.13549331103679E-2</v>
      </c>
      <c r="C69" s="254">
        <f t="shared" si="16"/>
        <v>8.0457881315376498E-2</v>
      </c>
      <c r="D69" s="254">
        <f t="shared" si="16"/>
        <v>8.6705944618622938E-2</v>
      </c>
      <c r="E69" s="254">
        <f t="shared" si="16"/>
        <v>8.2035675828801446E-2</v>
      </c>
      <c r="F69" s="254">
        <f t="shared" si="16"/>
        <v>8.8495258085934531E-2</v>
      </c>
      <c r="G69" s="254">
        <f t="shared" si="16"/>
        <v>8.6464789411762902E-2</v>
      </c>
      <c r="H69" s="254">
        <f t="shared" si="16"/>
        <v>8.7419455905547297E-2</v>
      </c>
      <c r="I69" s="254">
        <f t="shared" si="16"/>
        <v>7.7768182956679699E-2</v>
      </c>
      <c r="J69" s="254">
        <f t="shared" si="16"/>
        <v>8.676697623913357E-2</v>
      </c>
      <c r="K69" s="254">
        <f t="shared" si="16"/>
        <v>8.3695718509420897E-2</v>
      </c>
      <c r="L69" s="254">
        <f t="shared" si="16"/>
        <v>8.4620734408068374E-2</v>
      </c>
      <c r="M69" s="254">
        <f t="shared" si="16"/>
        <v>8.3060595613733051E-2</v>
      </c>
      <c r="N69" s="254">
        <f t="shared" si="16"/>
        <v>8.0810970533206128E-2</v>
      </c>
      <c r="O69" s="254">
        <f t="shared" si="16"/>
        <v>7.7715044951138096E-2</v>
      </c>
      <c r="P69" s="254">
        <f t="shared" si="16"/>
        <v>7.8717810541081706E-2</v>
      </c>
      <c r="Q69" s="254">
        <f t="shared" si="16"/>
        <v>7.892239552042811E-2</v>
      </c>
      <c r="R69" s="254">
        <f t="shared" si="16"/>
        <v>8.3106565927172055E-2</v>
      </c>
      <c r="S69" s="254">
        <f t="shared" si="16"/>
        <v>8.3405142776237465E-2</v>
      </c>
      <c r="T69" s="254">
        <f t="shared" si="16"/>
        <v>7.7201470443583428E-2</v>
      </c>
      <c r="U69" s="254">
        <f t="shared" si="16"/>
        <v>7.845832856347526E-2</v>
      </c>
      <c r="V69" s="254">
        <f t="shared" si="16"/>
        <v>7.9345649930673987E-2</v>
      </c>
      <c r="W69" s="254">
        <f t="shared" si="16"/>
        <v>7.6585315134570758E-2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5.67892542875965E-2</v>
      </c>
      <c r="C70" s="293">
        <f t="shared" si="17"/>
        <v>5.3931256931063432E-2</v>
      </c>
      <c r="D70" s="293">
        <f t="shared" si="17"/>
        <v>5.8119360095352693E-2</v>
      </c>
      <c r="E70" s="293">
        <f t="shared" si="17"/>
        <v>5.4988859242941474E-2</v>
      </c>
      <c r="F70" s="293">
        <f t="shared" si="17"/>
        <v>5.9318744453456008E-2</v>
      </c>
      <c r="G70" s="293">
        <f t="shared" si="17"/>
        <v>5.7957712743858927E-2</v>
      </c>
      <c r="H70" s="293">
        <f t="shared" si="17"/>
        <v>5.8597629718032639E-2</v>
      </c>
      <c r="I70" s="293">
        <f t="shared" si="17"/>
        <v>5.7262349544861063E-2</v>
      </c>
      <c r="J70" s="293">
        <f t="shared" si="17"/>
        <v>6.3888350395477023E-2</v>
      </c>
      <c r="K70" s="293">
        <f t="shared" si="17"/>
        <v>6.1626918702272535E-2</v>
      </c>
      <c r="L70" s="293">
        <f t="shared" si="17"/>
        <v>6.2308027373056407E-2</v>
      </c>
      <c r="M70" s="293">
        <f t="shared" si="17"/>
        <v>6.1159264349629601E-2</v>
      </c>
      <c r="N70" s="293">
        <f t="shared" si="17"/>
        <v>5.9502818065192427E-2</v>
      </c>
      <c r="O70" s="293">
        <f t="shared" si="17"/>
        <v>5.7223222913226408E-2</v>
      </c>
      <c r="P70" s="293">
        <f t="shared" si="17"/>
        <v>5.7961580317756424E-2</v>
      </c>
      <c r="Q70" s="293">
        <f t="shared" si="17"/>
        <v>5.8112220543020329E-2</v>
      </c>
      <c r="R70" s="293">
        <f t="shared" si="17"/>
        <v>5.7649741089912235E-2</v>
      </c>
      <c r="S70" s="293">
        <f t="shared" si="17"/>
        <v>5.7856859238183997E-2</v>
      </c>
      <c r="T70" s="293">
        <f t="shared" si="17"/>
        <v>5.3092256769529535E-2</v>
      </c>
      <c r="U70" s="293">
        <f t="shared" si="17"/>
        <v>5.6120754874108475E-2</v>
      </c>
      <c r="V70" s="293">
        <f t="shared" si="17"/>
        <v>5.1295426844317552E-2</v>
      </c>
      <c r="W70" s="293">
        <f t="shared" si="17"/>
        <v>5.1607441830744595E-2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0.21238908299975015</v>
      </c>
      <c r="C71" s="255">
        <f t="shared" si="18"/>
        <v>0.20519039755395246</v>
      </c>
      <c r="D71" s="255">
        <f t="shared" si="18"/>
        <v>0.21134884049096095</v>
      </c>
      <c r="E71" s="255">
        <f t="shared" si="18"/>
        <v>0.19390050049424484</v>
      </c>
      <c r="F71" s="255">
        <f t="shared" si="18"/>
        <v>0.19952455330339217</v>
      </c>
      <c r="G71" s="255">
        <f t="shared" si="18"/>
        <v>0.18940821276043235</v>
      </c>
      <c r="H71" s="255">
        <f t="shared" si="18"/>
        <v>0.19526666723345851</v>
      </c>
      <c r="I71" s="255">
        <f t="shared" si="18"/>
        <v>0.18862839890776184</v>
      </c>
      <c r="J71" s="255">
        <f t="shared" si="18"/>
        <v>0.2079414382544526</v>
      </c>
      <c r="K71" s="255">
        <f t="shared" si="18"/>
        <v>0.20024786138296163</v>
      </c>
      <c r="L71" s="255">
        <f t="shared" si="18"/>
        <v>0.20332763571222892</v>
      </c>
      <c r="M71" s="255">
        <f t="shared" si="18"/>
        <v>0.19062004216994419</v>
      </c>
      <c r="N71" s="255">
        <f t="shared" si="18"/>
        <v>0.19331048123251307</v>
      </c>
      <c r="O71" s="255">
        <f t="shared" si="18"/>
        <v>0.18715084914575003</v>
      </c>
      <c r="P71" s="255">
        <f t="shared" si="18"/>
        <v>0.18351636335360169</v>
      </c>
      <c r="Q71" s="255">
        <f t="shared" si="18"/>
        <v>0.18156266194724502</v>
      </c>
      <c r="R71" s="255">
        <f t="shared" si="18"/>
        <v>0.18638201349256728</v>
      </c>
      <c r="S71" s="255">
        <f t="shared" si="18"/>
        <v>0.18620963562687648</v>
      </c>
      <c r="T71" s="255">
        <f t="shared" si="18"/>
        <v>0.18006155158140524</v>
      </c>
      <c r="U71" s="255">
        <f t="shared" si="18"/>
        <v>0.18253647488956307</v>
      </c>
      <c r="V71" s="255">
        <f t="shared" si="18"/>
        <v>0.18460086394077271</v>
      </c>
      <c r="W71" s="255">
        <f t="shared" si="18"/>
        <v>0.17732890639071097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4.0640081782247248E-2</v>
      </c>
      <c r="C73" s="254">
        <f>IF(NMM_ued!C$5=0,"",NMM_ued!C$5/C$9)</f>
        <v>4.0396122043572028E-2</v>
      </c>
      <c r="D73" s="254">
        <f>IF(NMM_ued!D$5=0,"",NMM_ued!D$5/D$9)</f>
        <v>4.3629113560395026E-2</v>
      </c>
      <c r="E73" s="254">
        <f>IF(NMM_ued!E$5=0,"",NMM_ued!E$5/E$9)</f>
        <v>4.1500515660394373E-2</v>
      </c>
      <c r="F73" s="254">
        <f>IF(NMM_ued!F$5=0,"",NMM_ued!F$5/F$9)</f>
        <v>4.4538901286868909E-2</v>
      </c>
      <c r="G73" s="254">
        <f>IF(NMM_ued!G$5=0,"",NMM_ued!G$5/G$9)</f>
        <v>4.3471080489015795E-2</v>
      </c>
      <c r="H73" s="254">
        <f>IF(NMM_ued!H$5=0,"",NMM_ued!H$5/H$9)</f>
        <v>4.4144665447158525E-2</v>
      </c>
      <c r="I73" s="254">
        <f>IF(NMM_ued!I$5=0,"",NMM_ued!I$5/I$9)</f>
        <v>4.0101769753631965E-2</v>
      </c>
      <c r="J73" s="254">
        <f>IF(NMM_ued!J$5=0,"",NMM_ued!J$5/J$9)</f>
        <v>4.4582467113640702E-2</v>
      </c>
      <c r="K73" s="254">
        <f>IF(NMM_ued!K$5=0,"",NMM_ued!K$5/K$9)</f>
        <v>4.2641012385564232E-2</v>
      </c>
      <c r="L73" s="254">
        <f>IF(NMM_ued!L$5=0,"",NMM_ued!L$5/L$9)</f>
        <v>4.3224340379945811E-2</v>
      </c>
      <c r="M73" s="254">
        <f>IF(NMM_ued!M$5=0,"",NMM_ued!M$5/M$9)</f>
        <v>4.2480318177540326E-2</v>
      </c>
      <c r="N73" s="254">
        <f>IF(NMM_ued!N$5=0,"",NMM_ued!N$5/N$9)</f>
        <v>4.1153491617046248E-2</v>
      </c>
      <c r="O73" s="254">
        <f>IF(NMM_ued!O$5=0,"",NMM_ued!O$5/O$9)</f>
        <v>3.9623700659229932E-2</v>
      </c>
      <c r="P73" s="254">
        <f>IF(NMM_ued!P$5=0,"",NMM_ued!P$5/P$9)</f>
        <v>4.0081405675470062E-2</v>
      </c>
      <c r="Q73" s="254">
        <f>IF(NMM_ued!Q$5=0,"",NMM_ued!Q$5/Q$9)</f>
        <v>4.0112209158016714E-2</v>
      </c>
      <c r="R73" s="254">
        <f>IF(NMM_ued!R$5=0,"",NMM_ued!R$5/R$9)</f>
        <v>4.2199566742269497E-2</v>
      </c>
      <c r="S73" s="254">
        <f>IF(NMM_ued!S$5=0,"",NMM_ued!S$5/S$9)</f>
        <v>4.2400220810082226E-2</v>
      </c>
      <c r="T73" s="254">
        <f>IF(NMM_ued!T$5=0,"",NMM_ued!T$5/T$9)</f>
        <v>4.0011807985822115E-2</v>
      </c>
      <c r="U73" s="254">
        <f>IF(NMM_ued!U$5=0,"",NMM_ued!U$5/U$9)</f>
        <v>4.1679660209531497E-2</v>
      </c>
      <c r="V73" s="254">
        <f>IF(NMM_ued!V$5=0,"",NMM_ued!V$5/V$9)</f>
        <v>4.2159230599207877E-2</v>
      </c>
      <c r="W73" s="254">
        <f>IF(NMM_ued!W$5=0,"",NMM_ued!W$5/W$9)</f>
        <v>4.1648754895277015E-2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2.4115616128088085E-2</v>
      </c>
      <c r="C74" s="293">
        <f>IF(NMM_ued!C$48=0,"",NMM_ued!C$48/C$10)</f>
        <v>2.3057558834976982E-2</v>
      </c>
      <c r="D74" s="293">
        <f>IF(NMM_ued!D$48=0,"",NMM_ued!D$48/D$10)</f>
        <v>2.4860114491673458E-2</v>
      </c>
      <c r="E74" s="293">
        <f>IF(NMM_ued!E$48=0,"",NMM_ued!E$48/E$10)</f>
        <v>2.3570157823657231E-2</v>
      </c>
      <c r="F74" s="293">
        <f>IF(NMM_ued!F$48=0,"",NMM_ued!F$48/F$10)</f>
        <v>2.5417902148183024E-2</v>
      </c>
      <c r="G74" s="293">
        <f>IF(NMM_ued!G$48=0,"",NMM_ued!G$48/G$10)</f>
        <v>2.487805407412215E-2</v>
      </c>
      <c r="H74" s="293">
        <f>IF(NMM_ued!H$48=0,"",NMM_ued!H$48/H$10)</f>
        <v>2.5186439071248817E-2</v>
      </c>
      <c r="I74" s="293">
        <f>IF(NMM_ued!I$48=0,"",NMM_ued!I$48/I$10)</f>
        <v>2.4579212900211537E-2</v>
      </c>
      <c r="J74" s="293">
        <f>IF(NMM_ued!J$48=0,"",NMM_ued!J$48/J$10)</f>
        <v>2.7410416907350965E-2</v>
      </c>
      <c r="K74" s="293">
        <f>IF(NMM_ued!K$48=0,"",NMM_ued!K$48/K$10)</f>
        <v>2.6431680360853475E-2</v>
      </c>
      <c r="L74" s="293">
        <f>IF(NMM_ued!L$48=0,"",NMM_ued!L$48/L$10)</f>
        <v>2.6732455464700541E-2</v>
      </c>
      <c r="M74" s="293">
        <f>IF(NMM_ued!M$48=0,"",NMM_ued!M$48/M$10)</f>
        <v>2.6290744747369851E-2</v>
      </c>
      <c r="N74" s="293">
        <f>IF(NMM_ued!N$48=0,"",NMM_ued!N$48/N$10)</f>
        <v>2.5573790987805382E-2</v>
      </c>
      <c r="O74" s="293">
        <f>IF(NMM_ued!O$48=0,"",NMM_ued!O$48/O$10)</f>
        <v>2.4598944969770737E-2</v>
      </c>
      <c r="P74" s="293">
        <f>IF(NMM_ued!P$48=0,"",NMM_ued!P$48/P$10)</f>
        <v>2.4957656442240149E-2</v>
      </c>
      <c r="Q74" s="293">
        <f>IF(NMM_ued!Q$48=0,"",NMM_ued!Q$48/Q$10)</f>
        <v>2.5029391997591674E-2</v>
      </c>
      <c r="R74" s="293">
        <f>IF(NMM_ued!R$48=0,"",NMM_ued!R$48/R$10)</f>
        <v>2.5652153002572821E-2</v>
      </c>
      <c r="S74" s="293">
        <f>IF(NMM_ued!S$48=0,"",NMM_ued!S$48/S$10)</f>
        <v>2.5741937953859383E-2</v>
      </c>
      <c r="T74" s="293">
        <f>IF(NMM_ued!T$48=0,"",NMM_ued!T$48/T$10)</f>
        <v>2.4315916709830673E-2</v>
      </c>
      <c r="U74" s="293">
        <f>IF(NMM_ued!U$48=0,"",NMM_ued!U$48/U$10)</f>
        <v>2.5716333848581317E-2</v>
      </c>
      <c r="V74" s="293">
        <f>IF(NMM_ued!V$48=0,"",NMM_ued!V$48/V$10)</f>
        <v>2.4709026395320473E-2</v>
      </c>
      <c r="W74" s="293">
        <f>IF(NMM_ued!W$48=0,"",NMM_ued!W$48/W$10)</f>
        <v>2.4909763595875559E-2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8.0220356944442003E-2</v>
      </c>
      <c r="C75" s="255">
        <f>IF(NMM_ued!C$99=0,"",NMM_ued!C$99/C$11)</f>
        <v>7.8069281575156121E-2</v>
      </c>
      <c r="D75" s="255">
        <f>IF(NMM_ued!D$99=0,"",NMM_ued!D$99/D$11)</f>
        <v>8.0987843234551965E-2</v>
      </c>
      <c r="E75" s="255">
        <f>IF(NMM_ued!E$99=0,"",NMM_ued!E$99/E$11)</f>
        <v>7.5616286591385876E-2</v>
      </c>
      <c r="F75" s="255">
        <f>IF(NMM_ued!F$99=0,"",NMM_ued!F$99/F$11)</f>
        <v>7.8195404000165045E-2</v>
      </c>
      <c r="G75" s="255">
        <f>IF(NMM_ued!G$99=0,"",NMM_ued!G$99/G$11)</f>
        <v>7.494927533263851E-2</v>
      </c>
      <c r="H75" s="255">
        <f>IF(NMM_ued!H$99=0,"",NMM_ued!H$99/H$11)</f>
        <v>7.7845738457677768E-2</v>
      </c>
      <c r="I75" s="255">
        <f>IF(NMM_ued!I$99=0,"",NMM_ued!I$99/I$11)</f>
        <v>7.4910641455854327E-2</v>
      </c>
      <c r="J75" s="255">
        <f>IF(NMM_ued!J$99=0,"",NMM_ued!J$99/J$11)</f>
        <v>8.2813331521556274E-2</v>
      </c>
      <c r="K75" s="255">
        <f>IF(NMM_ued!K$99=0,"",NMM_ued!K$99/K$11)</f>
        <v>7.9438519322198753E-2</v>
      </c>
      <c r="L75" s="255">
        <f>IF(NMM_ued!L$99=0,"",NMM_ued!L$99/L$11)</f>
        <v>8.0584446627959508E-2</v>
      </c>
      <c r="M75" s="255">
        <f>IF(NMM_ued!M$99=0,"",NMM_ued!M$99/M$11)</f>
        <v>7.5766555515292155E-2</v>
      </c>
      <c r="N75" s="255">
        <f>IF(NMM_ued!N$99=0,"",NMM_ued!N$99/N$11)</f>
        <v>7.6368477559366349E-2</v>
      </c>
      <c r="O75" s="255">
        <f>IF(NMM_ued!O$99=0,"",NMM_ued!O$99/O$11)</f>
        <v>7.440449844535689E-2</v>
      </c>
      <c r="P75" s="255">
        <f>IF(NMM_ued!P$99=0,"",NMM_ued!P$99/P$11)</f>
        <v>7.3365318398888907E-2</v>
      </c>
      <c r="Q75" s="255">
        <f>IF(NMM_ued!Q$99=0,"",NMM_ued!Q$99/Q$11)</f>
        <v>7.3542203945050427E-2</v>
      </c>
      <c r="R75" s="255">
        <f>IF(NMM_ued!R$99=0,"",NMM_ued!R$99/R$11)</f>
        <v>7.6501708680401279E-2</v>
      </c>
      <c r="S75" s="255">
        <f>IF(NMM_ued!S$99=0,"",NMM_ued!S$99/S$11)</f>
        <v>7.6471688798667087E-2</v>
      </c>
      <c r="T75" s="255">
        <f>IF(NMM_ued!T$99=0,"",NMM_ued!T$99/T$11)</f>
        <v>7.3889183091218072E-2</v>
      </c>
      <c r="U75" s="255">
        <f>IF(NMM_ued!U$99=0,"",NMM_ued!U$99/U$11)</f>
        <v>7.6429413584702247E-2</v>
      </c>
      <c r="V75" s="255">
        <f>IF(NMM_ued!V$99=0,"",NMM_ued!V$99/V$11)</f>
        <v>7.7606269806419256E-2</v>
      </c>
      <c r="W75" s="255">
        <f>IF(NMM_ued!W$99=0,"",NMM_ued!W$99/W$11)</f>
        <v>7.6200374891448125E-2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5.5514904163245316</v>
      </c>
      <c r="C76" s="256">
        <f t="shared" si="19"/>
        <v>5.1739382964174281</v>
      </c>
      <c r="D76" s="256">
        <f t="shared" si="19"/>
        <v>5.0653585201505438</v>
      </c>
      <c r="E76" s="256">
        <f t="shared" si="19"/>
        <v>5.0609913405183571</v>
      </c>
      <c r="F76" s="256">
        <f t="shared" si="19"/>
        <v>5.1960015300612579</v>
      </c>
      <c r="G76" s="256">
        <f t="shared" si="19"/>
        <v>5.2797569242409308</v>
      </c>
      <c r="H76" s="256">
        <f t="shared" si="19"/>
        <v>5.3101654036189698</v>
      </c>
      <c r="I76" s="256">
        <f t="shared" si="19"/>
        <v>5.4866525193096756</v>
      </c>
      <c r="J76" s="256">
        <f t="shared" si="19"/>
        <v>5.4509501151904827</v>
      </c>
      <c r="K76" s="256">
        <f t="shared" si="19"/>
        <v>5.8145044540580306</v>
      </c>
      <c r="L76" s="256">
        <f t="shared" si="19"/>
        <v>5.512659827341877</v>
      </c>
      <c r="M76" s="256">
        <f t="shared" si="19"/>
        <v>5.8878221109389219</v>
      </c>
      <c r="N76" s="256">
        <f t="shared" si="19"/>
        <v>5.6714868311366269</v>
      </c>
      <c r="O76" s="256">
        <f t="shared" si="19"/>
        <v>5.7131634938444007</v>
      </c>
      <c r="P76" s="256">
        <f t="shared" si="19"/>
        <v>5.7530981597651989</v>
      </c>
      <c r="Q76" s="256">
        <f t="shared" si="19"/>
        <v>5.6616008336508532</v>
      </c>
      <c r="R76" s="256">
        <f t="shared" si="19"/>
        <v>5.6791080234164344</v>
      </c>
      <c r="S76" s="256">
        <f t="shared" si="19"/>
        <v>5.6674981593160432</v>
      </c>
      <c r="T76" s="256">
        <f t="shared" si="19"/>
        <v>5.8990785084546866</v>
      </c>
      <c r="U76" s="256">
        <f t="shared" si="19"/>
        <v>5.8779760803440579</v>
      </c>
      <c r="V76" s="256">
        <f t="shared" si="19"/>
        <v>5.7772527524207078</v>
      </c>
      <c r="W76" s="256">
        <f t="shared" si="19"/>
        <v>5.9136496549971103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11.049781392451655</v>
      </c>
      <c r="C77" s="257">
        <f t="shared" si="20"/>
        <v>11.357436100305424</v>
      </c>
      <c r="D77" s="257">
        <f t="shared" si="20"/>
        <v>10.658705788746488</v>
      </c>
      <c r="E77" s="257">
        <f t="shared" si="20"/>
        <v>10.61362912352222</v>
      </c>
      <c r="F77" s="257">
        <f t="shared" si="20"/>
        <v>9.9798524560370687</v>
      </c>
      <c r="G77" s="257">
        <f t="shared" si="20"/>
        <v>9.8055169844803416</v>
      </c>
      <c r="H77" s="257">
        <f t="shared" si="20"/>
        <v>9.5914520368295122</v>
      </c>
      <c r="I77" s="257">
        <f t="shared" si="20"/>
        <v>10.33960903426409</v>
      </c>
      <c r="J77" s="257">
        <f t="shared" si="20"/>
        <v>9.6511983615487242</v>
      </c>
      <c r="K77" s="257">
        <f t="shared" si="20"/>
        <v>10.860082296484414</v>
      </c>
      <c r="L77" s="257">
        <f t="shared" si="20"/>
        <v>10.578598904848409</v>
      </c>
      <c r="M77" s="257">
        <f t="shared" si="20"/>
        <v>10.501059710918344</v>
      </c>
      <c r="N77" s="257">
        <f t="shared" si="20"/>
        <v>10.872570594368813</v>
      </c>
      <c r="O77" s="257">
        <f t="shared" si="20"/>
        <v>11.024704215847484</v>
      </c>
      <c r="P77" s="257">
        <f t="shared" si="20"/>
        <v>10.603575492540052</v>
      </c>
      <c r="Q77" s="257">
        <f t="shared" si="20"/>
        <v>10.668786873144841</v>
      </c>
      <c r="R77" s="257">
        <f t="shared" si="20"/>
        <v>10.595908507553792</v>
      </c>
      <c r="S77" s="257">
        <f t="shared" si="20"/>
        <v>10.549276711552306</v>
      </c>
      <c r="T77" s="257">
        <f t="shared" si="20"/>
        <v>11.232200561266682</v>
      </c>
      <c r="U77" s="257">
        <f t="shared" si="20"/>
        <v>10.954049507033357</v>
      </c>
      <c r="V77" s="257">
        <f t="shared" si="20"/>
        <v>10.666765859265839</v>
      </c>
      <c r="W77" s="257">
        <f t="shared" si="20"/>
        <v>10.787814404540169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3.7007815892907705</v>
      </c>
      <c r="C78" s="295">
        <f t="shared" si="21"/>
        <v>3.5099919780561151</v>
      </c>
      <c r="D78" s="295">
        <f t="shared" si="21"/>
        <v>3.592563813466457</v>
      </c>
      <c r="E78" s="295">
        <f t="shared" si="21"/>
        <v>3.5285349808861519</v>
      </c>
      <c r="F78" s="295">
        <f t="shared" si="21"/>
        <v>3.7865138800876839</v>
      </c>
      <c r="G78" s="295">
        <f t="shared" si="21"/>
        <v>3.9607691315555975</v>
      </c>
      <c r="H78" s="295">
        <f t="shared" si="21"/>
        <v>3.9923970471211239</v>
      </c>
      <c r="I78" s="295">
        <f t="shared" si="21"/>
        <v>3.8945424387407255</v>
      </c>
      <c r="J78" s="295">
        <f t="shared" si="21"/>
        <v>3.9981940396682982</v>
      </c>
      <c r="K78" s="295">
        <f t="shared" si="21"/>
        <v>4.4808861710769312</v>
      </c>
      <c r="L78" s="295">
        <f t="shared" si="21"/>
        <v>4.3299352193192462</v>
      </c>
      <c r="M78" s="295">
        <f t="shared" si="21"/>
        <v>4.4683619041867129</v>
      </c>
      <c r="N78" s="295">
        <f t="shared" si="21"/>
        <v>4.5958107888565554</v>
      </c>
      <c r="O78" s="295">
        <f t="shared" si="21"/>
        <v>4.7395609003514707</v>
      </c>
      <c r="P78" s="295">
        <f t="shared" si="21"/>
        <v>4.6322436283761617</v>
      </c>
      <c r="Q78" s="295">
        <f t="shared" si="21"/>
        <v>4.5078002254584835</v>
      </c>
      <c r="R78" s="295">
        <f t="shared" si="21"/>
        <v>4.3939696940045607</v>
      </c>
      <c r="S78" s="295">
        <f t="shared" si="21"/>
        <v>4.2934452808449413</v>
      </c>
      <c r="T78" s="295">
        <f t="shared" si="21"/>
        <v>4.351150176235266</v>
      </c>
      <c r="U78" s="295">
        <f t="shared" si="21"/>
        <v>4.041277362917242</v>
      </c>
      <c r="V78" s="295">
        <f t="shared" si="21"/>
        <v>3.9320518378580176</v>
      </c>
      <c r="W78" s="295">
        <f t="shared" si="21"/>
        <v>4.0966367256907139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2.6764750451961232</v>
      </c>
      <c r="C79" s="258">
        <f t="shared" si="22"/>
        <v>2.6389962073493405</v>
      </c>
      <c r="D79" s="258">
        <f t="shared" si="22"/>
        <v>2.6020249565080764</v>
      </c>
      <c r="E79" s="258">
        <f t="shared" si="22"/>
        <v>2.5125577793329144</v>
      </c>
      <c r="F79" s="258">
        <f t="shared" si="22"/>
        <v>2.516343214937967</v>
      </c>
      <c r="G79" s="258">
        <f t="shared" si="22"/>
        <v>2.4742443464772048</v>
      </c>
      <c r="H79" s="258">
        <f t="shared" si="22"/>
        <v>2.4885884357542651</v>
      </c>
      <c r="I79" s="258">
        <f t="shared" si="22"/>
        <v>2.5381869160775214</v>
      </c>
      <c r="J79" s="258">
        <f t="shared" si="22"/>
        <v>2.4584820252719832</v>
      </c>
      <c r="K79" s="258">
        <f t="shared" si="22"/>
        <v>2.5165137249015759</v>
      </c>
      <c r="L79" s="258">
        <f t="shared" si="22"/>
        <v>2.4188301214619745</v>
      </c>
      <c r="M79" s="258">
        <f t="shared" si="22"/>
        <v>2.4491760517369427</v>
      </c>
      <c r="N79" s="258">
        <f t="shared" si="22"/>
        <v>2.4244797422895328</v>
      </c>
      <c r="O79" s="258">
        <f t="shared" si="22"/>
        <v>2.3850169377600317</v>
      </c>
      <c r="P79" s="258">
        <f t="shared" si="22"/>
        <v>2.3743589403735572</v>
      </c>
      <c r="Q79" s="258">
        <f t="shared" si="22"/>
        <v>2.3918337267332963</v>
      </c>
      <c r="R79" s="258">
        <f t="shared" si="22"/>
        <v>2.3480251059698882</v>
      </c>
      <c r="S79" s="258">
        <f t="shared" si="22"/>
        <v>2.4459459189006321</v>
      </c>
      <c r="T79" s="258">
        <f t="shared" si="22"/>
        <v>2.4301012541975049</v>
      </c>
      <c r="U79" s="258">
        <f t="shared" si="22"/>
        <v>2.5587293923694232</v>
      </c>
      <c r="V79" s="258">
        <f t="shared" si="22"/>
        <v>2.5133745518429569</v>
      </c>
      <c r="W79" s="258">
        <f t="shared" si="22"/>
        <v>2.5350712583122883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CZ: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332.9857412207358</v>
      </c>
      <c r="C5" s="225">
        <v>285.62547866958658</v>
      </c>
      <c r="D5" s="225">
        <v>278.93302383810999</v>
      </c>
      <c r="E5" s="225">
        <v>287.28893675246269</v>
      </c>
      <c r="F5" s="225">
        <v>338.81975924268158</v>
      </c>
      <c r="G5" s="225">
        <v>343.96177430819989</v>
      </c>
      <c r="H5" s="225">
        <v>370.55516324264022</v>
      </c>
      <c r="I5" s="225">
        <v>380.9497772587842</v>
      </c>
      <c r="J5" s="225">
        <v>408.67245808631912</v>
      </c>
      <c r="K5" s="225">
        <v>286.40674873923831</v>
      </c>
      <c r="L5" s="225">
        <v>285.93346156486302</v>
      </c>
      <c r="M5" s="225">
        <v>318.20514179621131</v>
      </c>
      <c r="N5" s="225">
        <v>277.50487281102983</v>
      </c>
      <c r="O5" s="225">
        <v>249.54300933810441</v>
      </c>
      <c r="P5" s="225">
        <v>290.54743870713259</v>
      </c>
      <c r="Q5" s="225">
        <v>298.40557746273868</v>
      </c>
      <c r="R5" s="225">
        <v>327.19055005527639</v>
      </c>
      <c r="S5" s="225">
        <v>336.44416880849661</v>
      </c>
      <c r="T5" s="225">
        <v>341.82595430217009</v>
      </c>
      <c r="U5" s="225">
        <v>358.50583891304399</v>
      </c>
      <c r="V5" s="225">
        <v>358.11937050795331</v>
      </c>
      <c r="W5" s="225">
        <v>361.56202982165343</v>
      </c>
      <c r="DA5" s="89" t="s">
        <v>1441</v>
      </c>
    </row>
    <row r="6" spans="1:105" ht="12" customHeight="1" x14ac:dyDescent="0.25">
      <c r="A6" s="55" t="s">
        <v>92</v>
      </c>
      <c r="B6" s="261">
        <v>1.6039432203068</v>
      </c>
      <c r="C6" s="261">
        <v>1.375815818357492</v>
      </c>
      <c r="D6" s="261">
        <v>1.3435792501643391</v>
      </c>
      <c r="E6" s="261">
        <v>1.383828450683763</v>
      </c>
      <c r="F6" s="261">
        <v>1.6320448249553321</v>
      </c>
      <c r="G6" s="261">
        <v>1.656813153392581</v>
      </c>
      <c r="H6" s="261">
        <v>1.784909586980332</v>
      </c>
      <c r="I6" s="261">
        <v>1.8349789101240219</v>
      </c>
      <c r="J6" s="261">
        <v>1.968514976260211</v>
      </c>
      <c r="K6" s="261">
        <v>1.379579081093107</v>
      </c>
      <c r="L6" s="261">
        <v>1.3772993265551841</v>
      </c>
      <c r="M6" s="261">
        <v>1.532747252119709</v>
      </c>
      <c r="N6" s="261">
        <v>1.336700057232465</v>
      </c>
      <c r="O6" s="261">
        <v>1.2020118835582621</v>
      </c>
      <c r="P6" s="261">
        <v>1.399524174169442</v>
      </c>
      <c r="Q6" s="261">
        <v>1.437375669957655</v>
      </c>
      <c r="R6" s="261">
        <v>1.576028638902307</v>
      </c>
      <c r="S6" s="261">
        <v>1.6206019560904781</v>
      </c>
      <c r="T6" s="261">
        <v>1.646525223327332</v>
      </c>
      <c r="U6" s="261">
        <v>1.7268697682288641</v>
      </c>
      <c r="V6" s="261">
        <v>1.7250082069021351</v>
      </c>
      <c r="W6" s="261">
        <v>1.7415909892333521</v>
      </c>
      <c r="DA6" s="67" t="s">
        <v>1442</v>
      </c>
    </row>
    <row r="7" spans="1:105" ht="12" customHeight="1" x14ac:dyDescent="0.25">
      <c r="A7" s="202" t="s">
        <v>93</v>
      </c>
      <c r="B7" s="226">
        <v>0.6413220245358906</v>
      </c>
      <c r="C7" s="226">
        <v>0.55010736966658769</v>
      </c>
      <c r="D7" s="226">
        <v>0.53721787275922961</v>
      </c>
      <c r="E7" s="226">
        <v>0.55331114740652709</v>
      </c>
      <c r="F7" s="226">
        <v>0.65255819409459648</v>
      </c>
      <c r="G7" s="226">
        <v>0.66246158365143359</v>
      </c>
      <c r="H7" s="226">
        <v>0.71367977085671974</v>
      </c>
      <c r="I7" s="226">
        <v>0.73369953170555546</v>
      </c>
      <c r="J7" s="226">
        <v>0.78709270622618344</v>
      </c>
      <c r="K7" s="226">
        <v>0.55161207584689931</v>
      </c>
      <c r="L7" s="226">
        <v>0.55070053684901288</v>
      </c>
      <c r="M7" s="226">
        <v>0.61285496792287364</v>
      </c>
      <c r="N7" s="226">
        <v>0.53446729039297991</v>
      </c>
      <c r="O7" s="226">
        <v>0.48061345621220392</v>
      </c>
      <c r="P7" s="226">
        <v>0.55958693886532052</v>
      </c>
      <c r="Q7" s="226">
        <v>0.57472151320889686</v>
      </c>
      <c r="R7" s="226">
        <v>0.63016063451051485</v>
      </c>
      <c r="S7" s="226">
        <v>0.64798286765286384</v>
      </c>
      <c r="T7" s="226">
        <v>0.65834804892389687</v>
      </c>
      <c r="U7" s="226">
        <v>0.69047308024938803</v>
      </c>
      <c r="V7" s="226">
        <v>0.68972875198156669</v>
      </c>
      <c r="W7" s="226">
        <v>0.69635922580535914</v>
      </c>
      <c r="DA7" s="174" t="s">
        <v>1443</v>
      </c>
    </row>
    <row r="8" spans="1:105" ht="12" customHeight="1" x14ac:dyDescent="0.25">
      <c r="A8" s="202" t="s">
        <v>94</v>
      </c>
      <c r="B8" s="226">
        <v>2.329090024143373</v>
      </c>
      <c r="C8" s="226">
        <v>2.173303173865198</v>
      </c>
      <c r="D8" s="226">
        <v>2.0665275899758582</v>
      </c>
      <c r="E8" s="226">
        <v>2.429683070354582</v>
      </c>
      <c r="F8" s="226">
        <v>2.7457587317283538</v>
      </c>
      <c r="G8" s="226">
        <v>3.034773519713327</v>
      </c>
      <c r="H8" s="226">
        <v>3.1113819944684868</v>
      </c>
      <c r="I8" s="226">
        <v>3.3437402684721249</v>
      </c>
      <c r="J8" s="226">
        <v>3.6155544136852469</v>
      </c>
      <c r="K8" s="226">
        <v>2.3106536953302448</v>
      </c>
      <c r="L8" s="226">
        <v>2.235803435462155</v>
      </c>
      <c r="M8" s="226">
        <v>2.9221023768087502</v>
      </c>
      <c r="N8" s="226">
        <v>2.2977534525641499</v>
      </c>
      <c r="O8" s="226">
        <v>2.0369957298393619</v>
      </c>
      <c r="P8" s="226">
        <v>2.5351453212173292</v>
      </c>
      <c r="Q8" s="226">
        <v>2.5296496736070408</v>
      </c>
      <c r="R8" s="226">
        <v>2.792918696827813</v>
      </c>
      <c r="S8" s="226">
        <v>2.890319992117969</v>
      </c>
      <c r="T8" s="226">
        <v>2.9283662174650051</v>
      </c>
      <c r="U8" s="226">
        <v>3.1455427789926511</v>
      </c>
      <c r="V8" s="226">
        <v>3.1304912390802571</v>
      </c>
      <c r="W8" s="226">
        <v>3.3460550701005189</v>
      </c>
      <c r="DA8" s="174" t="s">
        <v>1444</v>
      </c>
    </row>
    <row r="9" spans="1:105" ht="12" customHeight="1" x14ac:dyDescent="0.25">
      <c r="A9" s="202" t="s">
        <v>95</v>
      </c>
      <c r="B9" s="226">
        <v>0.32002285330087188</v>
      </c>
      <c r="C9" s="226">
        <v>0.27450629064227111</v>
      </c>
      <c r="D9" s="226">
        <v>0.26807436811335028</v>
      </c>
      <c r="E9" s="226">
        <v>0.27610499153581869</v>
      </c>
      <c r="F9" s="226">
        <v>0.32562975732845723</v>
      </c>
      <c r="G9" s="226">
        <v>0.33057159756172</v>
      </c>
      <c r="H9" s="226">
        <v>0.35612972558982842</v>
      </c>
      <c r="I9" s="226">
        <v>0.36611968499264469</v>
      </c>
      <c r="J9" s="226">
        <v>0.39276314241834009</v>
      </c>
      <c r="K9" s="226">
        <v>0.27525714644759169</v>
      </c>
      <c r="L9" s="226">
        <v>0.2748022839918548</v>
      </c>
      <c r="M9" s="226">
        <v>0.30581765164891261</v>
      </c>
      <c r="N9" s="226">
        <v>0.26670181394647391</v>
      </c>
      <c r="O9" s="226">
        <v>0.23982848507835011</v>
      </c>
      <c r="P9" s="226">
        <v>0.27923664242652019</v>
      </c>
      <c r="Q9" s="226">
        <v>0.28678886966903611</v>
      </c>
      <c r="R9" s="226">
        <v>0.31445326462923762</v>
      </c>
      <c r="S9" s="226">
        <v>0.32334664686811432</v>
      </c>
      <c r="T9" s="226">
        <v>0.3285189234443589</v>
      </c>
      <c r="U9" s="226">
        <v>0.34454947251930068</v>
      </c>
      <c r="V9" s="226">
        <v>0.34417804904256422</v>
      </c>
      <c r="W9" s="226">
        <v>0.34748668818272538</v>
      </c>
      <c r="DA9" s="174" t="s">
        <v>1445</v>
      </c>
    </row>
    <row r="10" spans="1:105" ht="12" customHeight="1" x14ac:dyDescent="0.25">
      <c r="A10" s="56" t="s">
        <v>96</v>
      </c>
      <c r="B10" s="262">
        <v>1.3105287503524821</v>
      </c>
      <c r="C10" s="262">
        <v>1.125764148337292</v>
      </c>
      <c r="D10" s="262">
        <v>1.098953826786262</v>
      </c>
      <c r="E10" s="262">
        <v>1.1597944188590861</v>
      </c>
      <c r="F10" s="262">
        <v>1.348041563681859</v>
      </c>
      <c r="G10" s="262">
        <v>1.3975083479936929</v>
      </c>
      <c r="H10" s="262">
        <v>1.480427322219646</v>
      </c>
      <c r="I10" s="262">
        <v>1.536806323905257</v>
      </c>
      <c r="J10" s="262">
        <v>1.6664113324131</v>
      </c>
      <c r="K10" s="262">
        <v>1.133337274691943</v>
      </c>
      <c r="L10" s="262">
        <v>1.135912059874393</v>
      </c>
      <c r="M10" s="262">
        <v>1.3547006651015761</v>
      </c>
      <c r="N10" s="262">
        <v>1.1487660002212829</v>
      </c>
      <c r="O10" s="262">
        <v>1.046400064888773</v>
      </c>
      <c r="P10" s="262">
        <v>1.2532227598344261</v>
      </c>
      <c r="Q10" s="262">
        <v>1.2890507689905619</v>
      </c>
      <c r="R10" s="262">
        <v>1.4495229095798741</v>
      </c>
      <c r="S10" s="262">
        <v>1.5152867570604189</v>
      </c>
      <c r="T10" s="262">
        <v>1.5676232220008179</v>
      </c>
      <c r="U10" s="262">
        <v>1.7203432912352801</v>
      </c>
      <c r="V10" s="262">
        <v>1.77745664203247</v>
      </c>
      <c r="W10" s="262">
        <v>1.864240283332995</v>
      </c>
      <c r="DA10" s="68" t="s">
        <v>1446</v>
      </c>
    </row>
    <row r="11" spans="1:105" ht="12" customHeight="1" x14ac:dyDescent="0.25">
      <c r="A11" s="37" t="s">
        <v>160</v>
      </c>
      <c r="B11" s="228">
        <v>2.8601838414648369E-2</v>
      </c>
      <c r="C11" s="228">
        <v>2.1101500067084139E-2</v>
      </c>
      <c r="D11" s="228">
        <v>2.504771869011034E-2</v>
      </c>
      <c r="E11" s="228">
        <v>6.4679467497004489E-3</v>
      </c>
      <c r="F11" s="228">
        <v>7.5731599646564609E-3</v>
      </c>
      <c r="G11" s="228">
        <v>7.4498568225490423E-3</v>
      </c>
      <c r="H11" s="228">
        <v>3.2864231134590951E-3</v>
      </c>
      <c r="I11" s="228">
        <v>1.6609434298070569E-3</v>
      </c>
      <c r="J11" s="228">
        <v>1.7693348918970449E-3</v>
      </c>
      <c r="K11" s="228">
        <v>3.3397579449371368E-3</v>
      </c>
      <c r="L11" s="228">
        <v>1.5257551740435831E-3</v>
      </c>
      <c r="M11" s="228">
        <v>1.686321819578716E-3</v>
      </c>
      <c r="N11" s="228">
        <v>0</v>
      </c>
      <c r="O11" s="228">
        <v>0</v>
      </c>
      <c r="P11" s="228">
        <v>0</v>
      </c>
      <c r="Q11" s="228">
        <v>2.8088935082789769E-3</v>
      </c>
      <c r="R11" s="228">
        <v>8.6024986680189788E-3</v>
      </c>
      <c r="S11" s="228">
        <v>0</v>
      </c>
      <c r="T11" s="228">
        <v>0</v>
      </c>
      <c r="U11" s="228">
        <v>0</v>
      </c>
      <c r="V11" s="228">
        <v>1.452417221000586E-3</v>
      </c>
      <c r="W11" s="228">
        <v>1.397554488199809E-3</v>
      </c>
      <c r="DA11" s="69" t="s">
        <v>1447</v>
      </c>
    </row>
    <row r="12" spans="1:105" ht="12" customHeight="1" x14ac:dyDescent="0.25">
      <c r="A12" s="37" t="s">
        <v>162</v>
      </c>
      <c r="B12" s="228">
        <v>1.045823211276744</v>
      </c>
      <c r="C12" s="228">
        <v>0.84325299265600961</v>
      </c>
      <c r="D12" s="228">
        <v>0.83761147980161532</v>
      </c>
      <c r="E12" s="228">
        <v>0.82799936496980953</v>
      </c>
      <c r="F12" s="228">
        <v>0.9698728513637449</v>
      </c>
      <c r="G12" s="228">
        <v>0.92805832224237561</v>
      </c>
      <c r="H12" s="228">
        <v>1.01074173786295</v>
      </c>
      <c r="I12" s="228">
        <v>1.0295051886395661</v>
      </c>
      <c r="J12" s="228">
        <v>1.123775791160591</v>
      </c>
      <c r="K12" s="228">
        <v>0.78073626108504957</v>
      </c>
      <c r="L12" s="228">
        <v>0.7913060240789398</v>
      </c>
      <c r="M12" s="228">
        <v>0.78500822895087119</v>
      </c>
      <c r="N12" s="228">
        <v>0.69660488156944889</v>
      </c>
      <c r="O12" s="228">
        <v>0.6320615810907807</v>
      </c>
      <c r="P12" s="228">
        <v>0.6862179286294241</v>
      </c>
      <c r="Q12" s="228">
        <v>0.69583604954222023</v>
      </c>
      <c r="R12" s="228">
        <v>0.7361919712819095</v>
      </c>
      <c r="S12" s="228">
        <v>0.76162272216931148</v>
      </c>
      <c r="T12" s="228">
        <v>0.71749316951923692</v>
      </c>
      <c r="U12" s="228">
        <v>0.74362007350784787</v>
      </c>
      <c r="V12" s="228">
        <v>0.71779637518314376</v>
      </c>
      <c r="W12" s="228">
        <v>0.6864972744882627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2.9013932167983691E-3</v>
      </c>
      <c r="C14" s="228">
        <v>4.5045964260676816E-3</v>
      </c>
      <c r="D14" s="228">
        <v>9.3820456202617798E-3</v>
      </c>
      <c r="E14" s="228">
        <v>1.4887908932438351E-2</v>
      </c>
      <c r="F14" s="228">
        <v>2.374679943548982E-2</v>
      </c>
      <c r="G14" s="228">
        <v>3.1073897505993951E-2</v>
      </c>
      <c r="H14" s="228">
        <v>4.6496663272547811E-2</v>
      </c>
      <c r="I14" s="228">
        <v>1.121838621099141E-2</v>
      </c>
      <c r="J14" s="228">
        <v>2.4900700381494872E-2</v>
      </c>
      <c r="K14" s="228">
        <v>3.5808448371418902E-2</v>
      </c>
      <c r="L14" s="228">
        <v>5.9920974807441837E-2</v>
      </c>
      <c r="M14" s="228">
        <v>0.1110877283150345</v>
      </c>
      <c r="N14" s="228">
        <v>0.12001457414465309</v>
      </c>
      <c r="O14" s="228">
        <v>0.1449236102517136</v>
      </c>
      <c r="P14" s="228">
        <v>0.20206224172872919</v>
      </c>
      <c r="Q14" s="228">
        <v>0.24197682273630311</v>
      </c>
      <c r="R14" s="228">
        <v>0.32706208251012658</v>
      </c>
      <c r="S14" s="228">
        <v>0.36316904354167001</v>
      </c>
      <c r="T14" s="228">
        <v>0.44044894491048248</v>
      </c>
      <c r="U14" s="228">
        <v>0.55868810288871318</v>
      </c>
      <c r="V14" s="228">
        <v>0.66639700287110426</v>
      </c>
      <c r="W14" s="228">
        <v>0.73419486876164941</v>
      </c>
      <c r="DA14" s="69" t="s">
        <v>1450</v>
      </c>
    </row>
    <row r="15" spans="1:105" ht="12" customHeight="1" x14ac:dyDescent="0.25">
      <c r="A15" s="37" t="s">
        <v>38</v>
      </c>
      <c r="B15" s="228">
        <v>0.2332023074442913</v>
      </c>
      <c r="C15" s="228">
        <v>0.25690505918813022</v>
      </c>
      <c r="D15" s="228">
        <v>0.226912582674275</v>
      </c>
      <c r="E15" s="228">
        <v>0.31043919820713761</v>
      </c>
      <c r="F15" s="228">
        <v>0.34684875291796791</v>
      </c>
      <c r="G15" s="228">
        <v>0.4309262714227739</v>
      </c>
      <c r="H15" s="228">
        <v>0.41990249797068863</v>
      </c>
      <c r="I15" s="228">
        <v>0.49442180562489307</v>
      </c>
      <c r="J15" s="228">
        <v>0.5159655059791165</v>
      </c>
      <c r="K15" s="228">
        <v>0.31345280729053698</v>
      </c>
      <c r="L15" s="228">
        <v>0.28315930581396742</v>
      </c>
      <c r="M15" s="228">
        <v>0.45691838601609208</v>
      </c>
      <c r="N15" s="228">
        <v>0.33214654450718128</v>
      </c>
      <c r="O15" s="228">
        <v>0.26941487354627869</v>
      </c>
      <c r="P15" s="228">
        <v>0.36494258947627228</v>
      </c>
      <c r="Q15" s="228">
        <v>0.34842900320375991</v>
      </c>
      <c r="R15" s="228">
        <v>0.37766635711981839</v>
      </c>
      <c r="S15" s="228">
        <v>0.3904949913494376</v>
      </c>
      <c r="T15" s="228">
        <v>0.4096811075710991</v>
      </c>
      <c r="U15" s="228">
        <v>0.41803511483871919</v>
      </c>
      <c r="V15" s="228">
        <v>0.39181084675722122</v>
      </c>
      <c r="W15" s="228">
        <v>0.44215058559488257</v>
      </c>
      <c r="DA15" s="69" t="s">
        <v>1451</v>
      </c>
    </row>
    <row r="16" spans="1:105" ht="12" customHeight="1" x14ac:dyDescent="0.25">
      <c r="A16" s="57" t="s">
        <v>1452</v>
      </c>
      <c r="B16" s="263">
        <v>9.2287175505872501</v>
      </c>
      <c r="C16" s="263">
        <v>8.6114323342969623</v>
      </c>
      <c r="D16" s="263">
        <v>8.188347912999772</v>
      </c>
      <c r="E16" s="263">
        <v>9.6273044671139569</v>
      </c>
      <c r="F16" s="263">
        <v>10.879713336327351</v>
      </c>
      <c r="G16" s="263">
        <v>12.024896999735629</v>
      </c>
      <c r="H16" s="263">
        <v>12.32844815841473</v>
      </c>
      <c r="I16" s="263">
        <v>13.249137723477901</v>
      </c>
      <c r="J16" s="263">
        <v>14.3261660677768</v>
      </c>
      <c r="K16" s="263">
        <v>9.1556659855887332</v>
      </c>
      <c r="L16" s="263">
        <v>8.8590815256708613</v>
      </c>
      <c r="M16" s="263">
        <v>11.578452189449409</v>
      </c>
      <c r="N16" s="263">
        <v>9.1045504445026442</v>
      </c>
      <c r="O16" s="263">
        <v>8.0713317422558273</v>
      </c>
      <c r="P16" s="263">
        <v>10.045184976399741</v>
      </c>
      <c r="Q16" s="263">
        <v>10.023409184555209</v>
      </c>
      <c r="R16" s="263">
        <v>11.066578589746889</v>
      </c>
      <c r="S16" s="263">
        <v>11.452518606653189</v>
      </c>
      <c r="T16" s="263">
        <v>11.60327184674013</v>
      </c>
      <c r="U16" s="263">
        <v>12.463805842493921</v>
      </c>
      <c r="V16" s="263">
        <v>12.40416606510748</v>
      </c>
      <c r="W16" s="263">
        <v>13.258309825111009</v>
      </c>
      <c r="DA16" s="70" t="s">
        <v>1453</v>
      </c>
    </row>
    <row r="17" spans="1:105" ht="12" customHeight="1" x14ac:dyDescent="0.25">
      <c r="A17" s="57" t="s">
        <v>1454</v>
      </c>
      <c r="B17" s="263">
        <v>175.7887971824955</v>
      </c>
      <c r="C17" s="263">
        <v>148.6422317651971</v>
      </c>
      <c r="D17" s="263">
        <v>145.6018212439337</v>
      </c>
      <c r="E17" s="263">
        <v>148.21519634947381</v>
      </c>
      <c r="F17" s="263">
        <v>175.49331723628339</v>
      </c>
      <c r="G17" s="263">
        <v>177.5854403823698</v>
      </c>
      <c r="H17" s="263">
        <v>189.79163148588279</v>
      </c>
      <c r="I17" s="263">
        <v>196.22183175198001</v>
      </c>
      <c r="J17" s="263">
        <v>212.83565201338021</v>
      </c>
      <c r="K17" s="263">
        <v>150.6101783850724</v>
      </c>
      <c r="L17" s="263">
        <v>150.31926144378721</v>
      </c>
      <c r="M17" s="263">
        <v>165.25789712111629</v>
      </c>
      <c r="N17" s="263">
        <v>145.43377028933139</v>
      </c>
      <c r="O17" s="263">
        <v>131.0906288224248</v>
      </c>
      <c r="P17" s="263">
        <v>151.98956473836009</v>
      </c>
      <c r="Q17" s="263">
        <v>156.54707498255391</v>
      </c>
      <c r="R17" s="263">
        <v>171.58090680368471</v>
      </c>
      <c r="S17" s="263">
        <v>176.23816253875941</v>
      </c>
      <c r="T17" s="263">
        <v>178.9700048000775</v>
      </c>
      <c r="U17" s="263">
        <v>187.2235459215255</v>
      </c>
      <c r="V17" s="263">
        <v>187.3274535646369</v>
      </c>
      <c r="W17" s="263">
        <v>188.1060750725116</v>
      </c>
      <c r="DA17" s="70" t="s">
        <v>1455</v>
      </c>
    </row>
    <row r="18" spans="1:105" ht="12" customHeight="1" x14ac:dyDescent="0.25">
      <c r="A18" s="18" t="s">
        <v>30</v>
      </c>
      <c r="B18" s="232">
        <v>40.390033364808048</v>
      </c>
      <c r="C18" s="232">
        <v>35.520649091874837</v>
      </c>
      <c r="D18" s="232">
        <v>32.079242665642766</v>
      </c>
      <c r="E18" s="232">
        <v>25.35474876424475</v>
      </c>
      <c r="F18" s="232">
        <v>28.055673610740509</v>
      </c>
      <c r="G18" s="232">
        <v>25.615245429684041</v>
      </c>
      <c r="H18" s="232">
        <v>30.806445775457849</v>
      </c>
      <c r="I18" s="232">
        <v>39.279221115062747</v>
      </c>
      <c r="J18" s="232">
        <v>40.191924551297312</v>
      </c>
      <c r="K18" s="232">
        <v>24.15911875492008</v>
      </c>
      <c r="L18" s="232">
        <v>25.59246936479795</v>
      </c>
      <c r="M18" s="232">
        <v>36.158984372035057</v>
      </c>
      <c r="N18" s="232">
        <v>31.595879576570791</v>
      </c>
      <c r="O18" s="232">
        <v>22.496980530524841</v>
      </c>
      <c r="P18" s="232">
        <v>24.15326305591411</v>
      </c>
      <c r="Q18" s="232">
        <v>22.185173255107539</v>
      </c>
      <c r="R18" s="232">
        <v>23.63444988576493</v>
      </c>
      <c r="S18" s="232">
        <v>28.61195287936075</v>
      </c>
      <c r="T18" s="232">
        <v>27.43452089814971</v>
      </c>
      <c r="U18" s="232">
        <v>29.482173947630219</v>
      </c>
      <c r="V18" s="232">
        <v>24.03418508808528</v>
      </c>
      <c r="W18" s="232">
        <v>25.617769599344669</v>
      </c>
      <c r="DA18" s="71" t="s">
        <v>1456</v>
      </c>
    </row>
    <row r="19" spans="1:105" ht="12" customHeight="1" x14ac:dyDescent="0.25">
      <c r="A19" s="18" t="s">
        <v>33</v>
      </c>
      <c r="B19" s="232">
        <v>0.38917529636448239</v>
      </c>
      <c r="C19" s="232">
        <v>0.31313961761581521</v>
      </c>
      <c r="D19" s="232">
        <v>0.48792383764062541</v>
      </c>
      <c r="E19" s="232">
        <v>0.33751359695427252</v>
      </c>
      <c r="F19" s="232">
        <v>0.18667466031217819</v>
      </c>
      <c r="G19" s="232">
        <v>0.1907210211482705</v>
      </c>
      <c r="H19" s="232">
        <v>0.20933552109570569</v>
      </c>
      <c r="I19" s="232">
        <v>0.20194747875435509</v>
      </c>
      <c r="J19" s="232">
        <v>0.41473677163079581</v>
      </c>
      <c r="K19" s="232">
        <v>0.17743262376093849</v>
      </c>
      <c r="L19" s="232">
        <v>0.16442635214802059</v>
      </c>
      <c r="M19" s="232">
        <v>0.18993361414334731</v>
      </c>
      <c r="N19" s="232">
        <v>0.16250577197621111</v>
      </c>
      <c r="O19" s="232">
        <v>0.15851504163810901</v>
      </c>
      <c r="P19" s="232">
        <v>0.17204637170456269</v>
      </c>
      <c r="Q19" s="232">
        <v>0.32930690461614442</v>
      </c>
      <c r="R19" s="232">
        <v>0.33970296015650753</v>
      </c>
      <c r="S19" s="232">
        <v>0.3457287111738665</v>
      </c>
      <c r="T19" s="232">
        <v>0.33346963745704122</v>
      </c>
      <c r="U19" s="232">
        <v>0.35564080393009351</v>
      </c>
      <c r="V19" s="232">
        <v>0.36104715816491989</v>
      </c>
      <c r="W19" s="232">
        <v>0.36530607335857601</v>
      </c>
      <c r="DA19" s="71" t="s">
        <v>1457</v>
      </c>
    </row>
    <row r="20" spans="1:105" ht="12" customHeight="1" x14ac:dyDescent="0.25">
      <c r="A20" s="18" t="s">
        <v>160</v>
      </c>
      <c r="B20" s="297">
        <v>2.858222583636453</v>
      </c>
      <c r="C20" s="297">
        <v>2.1977456819781249</v>
      </c>
      <c r="D20" s="297">
        <v>2.7411336844589629</v>
      </c>
      <c r="E20" s="297">
        <v>0.79025359884013779</v>
      </c>
      <c r="F20" s="297">
        <v>0.87342538662034508</v>
      </c>
      <c r="G20" s="297">
        <v>0.89188861268688679</v>
      </c>
      <c r="H20" s="297">
        <v>0.3876298064617611</v>
      </c>
      <c r="I20" s="297">
        <v>0.1867561598835023</v>
      </c>
      <c r="J20" s="297">
        <v>0.20104190498805499</v>
      </c>
      <c r="K20" s="297">
        <v>0.3447258674364494</v>
      </c>
      <c r="L20" s="297">
        <v>0.1599205488646058</v>
      </c>
      <c r="M20" s="297">
        <v>0.1846334191962235</v>
      </c>
      <c r="N20" s="297">
        <v>0</v>
      </c>
      <c r="O20" s="297">
        <v>0</v>
      </c>
      <c r="P20" s="297">
        <v>0</v>
      </c>
      <c r="Q20" s="297">
        <v>0.32012788286160793</v>
      </c>
      <c r="R20" s="297">
        <v>0.99122304881401901</v>
      </c>
      <c r="S20" s="297">
        <v>0</v>
      </c>
      <c r="T20" s="297">
        <v>0</v>
      </c>
      <c r="U20" s="297">
        <v>0</v>
      </c>
      <c r="V20" s="297">
        <v>0.17602243399299489</v>
      </c>
      <c r="W20" s="297">
        <v>0.17891027902888501</v>
      </c>
      <c r="DA20" s="122" t="s">
        <v>1458</v>
      </c>
    </row>
    <row r="21" spans="1:105" ht="12" customHeight="1" x14ac:dyDescent="0.25">
      <c r="A21" s="18" t="s">
        <v>70</v>
      </c>
      <c r="B21" s="297">
        <v>15.823198112629839</v>
      </c>
      <c r="C21" s="297">
        <v>9.2120504622967463</v>
      </c>
      <c r="D21" s="297">
        <v>6.4025115080672004</v>
      </c>
      <c r="E21" s="297">
        <v>6.8775464282610708</v>
      </c>
      <c r="F21" s="297">
        <v>9.4303745903207101</v>
      </c>
      <c r="G21" s="297">
        <v>8.0234611595002736</v>
      </c>
      <c r="H21" s="297">
        <v>5.9767816856608329</v>
      </c>
      <c r="I21" s="297">
        <v>7.6962100028342677</v>
      </c>
      <c r="J21" s="297">
        <v>4.6972840106782767</v>
      </c>
      <c r="K21" s="297">
        <v>4.0189633679269816</v>
      </c>
      <c r="L21" s="297">
        <v>1.931715850409971</v>
      </c>
      <c r="M21" s="297">
        <v>1.8826227324492051</v>
      </c>
      <c r="N21" s="297">
        <v>1.319239139919973</v>
      </c>
      <c r="O21" s="297">
        <v>1.1428664816781631</v>
      </c>
      <c r="P21" s="297">
        <v>0.77575704759464248</v>
      </c>
      <c r="Q21" s="297">
        <v>0.74245288678528332</v>
      </c>
      <c r="R21" s="297">
        <v>0.76589175593417003</v>
      </c>
      <c r="S21" s="297">
        <v>0.62358473697077321</v>
      </c>
      <c r="T21" s="297">
        <v>1.954784679950474</v>
      </c>
      <c r="U21" s="297">
        <v>0.64146300265844192</v>
      </c>
      <c r="V21" s="297">
        <v>1.6280729638616629</v>
      </c>
      <c r="W21" s="297">
        <v>1.482512421163005</v>
      </c>
      <c r="DA21" s="122" t="s">
        <v>1459</v>
      </c>
    </row>
    <row r="22" spans="1:105" ht="12" customHeight="1" x14ac:dyDescent="0.25">
      <c r="A22" s="18" t="s">
        <v>34</v>
      </c>
      <c r="B22" s="297">
        <v>0.99136408165478995</v>
      </c>
      <c r="C22" s="297">
        <v>1.0851325976362469</v>
      </c>
      <c r="D22" s="297">
        <v>1.177453753103535</v>
      </c>
      <c r="E22" s="297">
        <v>0.48021465891811488</v>
      </c>
      <c r="F22" s="297">
        <v>0.56110001377159069</v>
      </c>
      <c r="G22" s="297">
        <v>0.56951515574488576</v>
      </c>
      <c r="H22" s="297">
        <v>1.187833092949415</v>
      </c>
      <c r="I22" s="297">
        <v>1.0942571080638679</v>
      </c>
      <c r="J22" s="297">
        <v>2.0750561181063931</v>
      </c>
      <c r="K22" s="297">
        <v>2.4861929323639171</v>
      </c>
      <c r="L22" s="297">
        <v>4.0583111867711077</v>
      </c>
      <c r="M22" s="297">
        <v>2.949474270650009</v>
      </c>
      <c r="N22" s="297">
        <v>1.8137292726787551</v>
      </c>
      <c r="O22" s="297">
        <v>1.28188820413378</v>
      </c>
      <c r="P22" s="297">
        <v>1.354333039725846</v>
      </c>
      <c r="Q22" s="297">
        <v>1.3163510260678919</v>
      </c>
      <c r="R22" s="297">
        <v>0.2642875008552561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1460</v>
      </c>
    </row>
    <row r="23" spans="1:105" ht="12" customHeight="1" x14ac:dyDescent="0.25">
      <c r="A23" s="18" t="s">
        <v>162</v>
      </c>
      <c r="B23" s="297">
        <v>104.5106079416026</v>
      </c>
      <c r="C23" s="297">
        <v>87.825776249705498</v>
      </c>
      <c r="D23" s="297">
        <v>91.665235871571198</v>
      </c>
      <c r="E23" s="297">
        <v>101.16494512498031</v>
      </c>
      <c r="F23" s="297">
        <v>111.8570813409964</v>
      </c>
      <c r="G23" s="297">
        <v>111.1061150882707</v>
      </c>
      <c r="H23" s="297">
        <v>119.2158193587742</v>
      </c>
      <c r="I23" s="297">
        <v>115.75736545873841</v>
      </c>
      <c r="J23" s="297">
        <v>127.6898041569455</v>
      </c>
      <c r="K23" s="297">
        <v>80.586674028168161</v>
      </c>
      <c r="L23" s="297">
        <v>82.939973492076291</v>
      </c>
      <c r="M23" s="297">
        <v>85.949640054221959</v>
      </c>
      <c r="N23" s="297">
        <v>72.743222258469217</v>
      </c>
      <c r="O23" s="297">
        <v>70.647386907709802</v>
      </c>
      <c r="P23" s="297">
        <v>78.392473537652478</v>
      </c>
      <c r="Q23" s="297">
        <v>79.304010886201212</v>
      </c>
      <c r="R23" s="297">
        <v>84.827731854157051</v>
      </c>
      <c r="S23" s="297">
        <v>87.977435144691626</v>
      </c>
      <c r="T23" s="297">
        <v>79.749388313479784</v>
      </c>
      <c r="U23" s="297">
        <v>85.905069190448614</v>
      </c>
      <c r="V23" s="297">
        <v>86.99171508311035</v>
      </c>
      <c r="W23" s="297">
        <v>87.883098632863053</v>
      </c>
      <c r="DA23" s="122" t="s">
        <v>1461</v>
      </c>
    </row>
    <row r="24" spans="1:105" ht="12" customHeight="1" x14ac:dyDescent="0.25">
      <c r="A24" s="18" t="s">
        <v>73</v>
      </c>
      <c r="B24" s="297">
        <v>10.82619580179921</v>
      </c>
      <c r="C24" s="297">
        <v>12.487738064089839</v>
      </c>
      <c r="D24" s="297">
        <v>11.0483199234494</v>
      </c>
      <c r="E24" s="297">
        <v>13.209974177275161</v>
      </c>
      <c r="F24" s="297">
        <v>24.528987633521631</v>
      </c>
      <c r="G24" s="297">
        <v>31.18849391533481</v>
      </c>
      <c r="H24" s="297">
        <v>32.007786245483082</v>
      </c>
      <c r="I24" s="297">
        <v>32.006074428642911</v>
      </c>
      <c r="J24" s="297">
        <v>37.565804499733829</v>
      </c>
      <c r="K24" s="297">
        <v>38.837070810495881</v>
      </c>
      <c r="L24" s="297">
        <v>35.472444648719247</v>
      </c>
      <c r="M24" s="297">
        <v>37.942608658420554</v>
      </c>
      <c r="N24" s="297">
        <v>37.799194269716452</v>
      </c>
      <c r="O24" s="297">
        <v>35.362991656740157</v>
      </c>
      <c r="P24" s="297">
        <v>47.141691685768507</v>
      </c>
      <c r="Q24" s="297">
        <v>52.349652140914188</v>
      </c>
      <c r="R24" s="297">
        <v>60.757619798002771</v>
      </c>
      <c r="S24" s="297">
        <v>58.679461066562347</v>
      </c>
      <c r="T24" s="297">
        <v>69.497841271040471</v>
      </c>
      <c r="U24" s="297">
        <v>70.839198976858157</v>
      </c>
      <c r="V24" s="297">
        <v>74.136410837421693</v>
      </c>
      <c r="W24" s="297">
        <v>72.578478066753448</v>
      </c>
      <c r="DA24" s="122" t="s">
        <v>1462</v>
      </c>
    </row>
    <row r="25" spans="1:105" ht="12" customHeight="1" x14ac:dyDescent="0.25">
      <c r="A25" s="57" t="s">
        <v>1463</v>
      </c>
      <c r="B25" s="263">
        <v>119.2066384035876</v>
      </c>
      <c r="C25" s="263">
        <v>100.7978953012629</v>
      </c>
      <c r="D25" s="263">
        <v>98.736119332510825</v>
      </c>
      <c r="E25" s="263">
        <v>100.50831224930759</v>
      </c>
      <c r="F25" s="263">
        <v>119.0062662998577</v>
      </c>
      <c r="G25" s="263">
        <v>120.42498564584869</v>
      </c>
      <c r="H25" s="263">
        <v>128.7022992886003</v>
      </c>
      <c r="I25" s="263">
        <v>133.06277373446349</v>
      </c>
      <c r="J25" s="263">
        <v>144.3290073975046</v>
      </c>
      <c r="K25" s="263">
        <v>102.13240753909049</v>
      </c>
      <c r="L25" s="263">
        <v>101.9351297194507</v>
      </c>
      <c r="M25" s="263">
        <v>112.0653801675586</v>
      </c>
      <c r="N25" s="263">
        <v>98.62215991245823</v>
      </c>
      <c r="O25" s="263">
        <v>88.895728502599923</v>
      </c>
      <c r="P25" s="263">
        <v>103.0678028138219</v>
      </c>
      <c r="Q25" s="263">
        <v>106.15836082666409</v>
      </c>
      <c r="R25" s="263">
        <v>116.3531660841424</v>
      </c>
      <c r="S25" s="263">
        <v>119.5113639287281</v>
      </c>
      <c r="T25" s="263">
        <v>121.36389229140021</v>
      </c>
      <c r="U25" s="263">
        <v>126.96081830592991</v>
      </c>
      <c r="V25" s="263">
        <v>127.0312805938474</v>
      </c>
      <c r="W25" s="263">
        <v>127.5592826851646</v>
      </c>
      <c r="DA25" s="70" t="s">
        <v>1464</v>
      </c>
    </row>
    <row r="26" spans="1:105" ht="12" customHeight="1" x14ac:dyDescent="0.25">
      <c r="A26" s="18" t="s">
        <v>30</v>
      </c>
      <c r="B26" s="232">
        <v>27.389459280667712</v>
      </c>
      <c r="C26" s="232">
        <v>24.087411939908801</v>
      </c>
      <c r="D26" s="232">
        <v>21.753710941740309</v>
      </c>
      <c r="E26" s="232">
        <v>17.193668858291161</v>
      </c>
      <c r="F26" s="232">
        <v>19.025231373604552</v>
      </c>
      <c r="G26" s="232">
        <v>17.370317952545591</v>
      </c>
      <c r="H26" s="232">
        <v>20.890596561977119</v>
      </c>
      <c r="I26" s="232">
        <v>26.63619060648594</v>
      </c>
      <c r="J26" s="232">
        <v>27.255116898927518</v>
      </c>
      <c r="K26" s="232">
        <v>16.382883208292782</v>
      </c>
      <c r="L26" s="232">
        <v>17.354872951643081</v>
      </c>
      <c r="M26" s="232">
        <v>24.520282544531661</v>
      </c>
      <c r="N26" s="232">
        <v>21.425930731054709</v>
      </c>
      <c r="O26" s="232">
        <v>15.255747045647739</v>
      </c>
      <c r="P26" s="232">
        <v>16.378912317057431</v>
      </c>
      <c r="Q26" s="232">
        <v>15.044302984774561</v>
      </c>
      <c r="R26" s="232">
        <v>16.027092548310812</v>
      </c>
      <c r="S26" s="232">
        <v>19.402457810605441</v>
      </c>
      <c r="T26" s="232">
        <v>18.604012683961049</v>
      </c>
      <c r="U26" s="232">
        <v>19.99257578102814</v>
      </c>
      <c r="V26" s="232">
        <v>16.298162664745579</v>
      </c>
      <c r="W26" s="232">
        <v>17.372029653090941</v>
      </c>
      <c r="DA26" s="71" t="s">
        <v>1465</v>
      </c>
    </row>
    <row r="27" spans="1:105" ht="12" customHeight="1" x14ac:dyDescent="0.25">
      <c r="A27" s="18" t="s">
        <v>33</v>
      </c>
      <c r="B27" s="297">
        <v>0.26390918859958801</v>
      </c>
      <c r="C27" s="297">
        <v>0.21234755436783451</v>
      </c>
      <c r="D27" s="297">
        <v>0.33087296468462668</v>
      </c>
      <c r="E27" s="297">
        <v>0.22887613973860529</v>
      </c>
      <c r="F27" s="297">
        <v>0.12658860568824831</v>
      </c>
      <c r="G27" s="297">
        <v>0.12933254091489271</v>
      </c>
      <c r="H27" s="297">
        <v>0.14195548390024049</v>
      </c>
      <c r="I27" s="297">
        <v>0.13694547355821921</v>
      </c>
      <c r="J27" s="297">
        <v>0.28124304370282471</v>
      </c>
      <c r="K27" s="297">
        <v>0.12032135699587219</v>
      </c>
      <c r="L27" s="297">
        <v>0.1115014893934427</v>
      </c>
      <c r="M27" s="297">
        <v>0.1287985811653708</v>
      </c>
      <c r="N27" s="297">
        <v>0.1101990974905712</v>
      </c>
      <c r="O27" s="297">
        <v>0.1074928866511711</v>
      </c>
      <c r="P27" s="297">
        <v>0.11666880910018119</v>
      </c>
      <c r="Q27" s="297">
        <v>0.22331098301803731</v>
      </c>
      <c r="R27" s="297">
        <v>0.2303607999204029</v>
      </c>
      <c r="S27" s="297">
        <v>0.2344470075408501</v>
      </c>
      <c r="T27" s="297">
        <v>0.2261338329179679</v>
      </c>
      <c r="U27" s="297">
        <v>0.24116863756479129</v>
      </c>
      <c r="V27" s="297">
        <v>0.2448348172342705</v>
      </c>
      <c r="W27" s="297">
        <v>0.24772289071573719</v>
      </c>
      <c r="DA27" s="122" t="s">
        <v>1466</v>
      </c>
    </row>
    <row r="28" spans="1:105" ht="12" customHeight="1" x14ac:dyDescent="0.25">
      <c r="A28" s="18" t="s">
        <v>160</v>
      </c>
      <c r="B28" s="297">
        <v>1.9382299183195411</v>
      </c>
      <c r="C28" s="297">
        <v>1.4903445442125149</v>
      </c>
      <c r="D28" s="297">
        <v>1.8588291016063201</v>
      </c>
      <c r="E28" s="297">
        <v>0.53589009375991448</v>
      </c>
      <c r="F28" s="297">
        <v>0.592290896258166</v>
      </c>
      <c r="G28" s="297">
        <v>0.60481125676323855</v>
      </c>
      <c r="H28" s="297">
        <v>0.26286115448738662</v>
      </c>
      <c r="I28" s="297">
        <v>0.126643872520291</v>
      </c>
      <c r="J28" s="297">
        <v>0.1363313820675367</v>
      </c>
      <c r="K28" s="297">
        <v>0.23376695492829669</v>
      </c>
      <c r="L28" s="297">
        <v>0.10844599512229119</v>
      </c>
      <c r="M28" s="297">
        <v>0.12520439067850839</v>
      </c>
      <c r="N28" s="297">
        <v>0</v>
      </c>
      <c r="O28" s="297">
        <v>0</v>
      </c>
      <c r="P28" s="297">
        <v>0</v>
      </c>
      <c r="Q28" s="297">
        <v>0.21708646618460239</v>
      </c>
      <c r="R28" s="297">
        <v>0.67217234232853906</v>
      </c>
      <c r="S28" s="297">
        <v>0</v>
      </c>
      <c r="T28" s="297">
        <v>0</v>
      </c>
      <c r="U28" s="297">
        <v>0</v>
      </c>
      <c r="V28" s="297">
        <v>0.1193650731800544</v>
      </c>
      <c r="W28" s="297">
        <v>0.1213233908002698</v>
      </c>
      <c r="DA28" s="122" t="s">
        <v>1467</v>
      </c>
    </row>
    <row r="29" spans="1:105" ht="12" customHeight="1" x14ac:dyDescent="0.25">
      <c r="A29" s="18" t="s">
        <v>70</v>
      </c>
      <c r="B29" s="297">
        <v>10.730093646652589</v>
      </c>
      <c r="C29" s="297">
        <v>6.2469143996393424</v>
      </c>
      <c r="D29" s="297">
        <v>4.3416980288262357</v>
      </c>
      <c r="E29" s="297">
        <v>4.6638307066091071</v>
      </c>
      <c r="F29" s="297">
        <v>6.3949652754702564</v>
      </c>
      <c r="G29" s="297">
        <v>5.4409032231606824</v>
      </c>
      <c r="H29" s="297">
        <v>4.0530003313015532</v>
      </c>
      <c r="I29" s="297">
        <v>5.218986292587787</v>
      </c>
      <c r="J29" s="297">
        <v>3.1853419871720772</v>
      </c>
      <c r="K29" s="297">
        <v>2.7253563403154262</v>
      </c>
      <c r="L29" s="297">
        <v>1.3099432760737391</v>
      </c>
      <c r="M29" s="297">
        <v>1.276652044467107</v>
      </c>
      <c r="N29" s="297">
        <v>0.89460799346068798</v>
      </c>
      <c r="O29" s="297">
        <v>0.77500542474020195</v>
      </c>
      <c r="P29" s="297">
        <v>0.52605963146585366</v>
      </c>
      <c r="Q29" s="297">
        <v>0.50347527388125357</v>
      </c>
      <c r="R29" s="297">
        <v>0.51936973839778178</v>
      </c>
      <c r="S29" s="297">
        <v>0.42286790424363502</v>
      </c>
      <c r="T29" s="297">
        <v>1.325586807774874</v>
      </c>
      <c r="U29" s="297">
        <v>0.43499158895660711</v>
      </c>
      <c r="V29" s="297">
        <v>1.1040356849147379</v>
      </c>
      <c r="W29" s="297">
        <v>1.0053275575629419</v>
      </c>
      <c r="DA29" s="122" t="s">
        <v>1468</v>
      </c>
    </row>
    <row r="30" spans="1:105" ht="12" customHeight="1" x14ac:dyDescent="0.25">
      <c r="A30" s="18" t="s">
        <v>34</v>
      </c>
      <c r="B30" s="297">
        <v>0.67226798011161892</v>
      </c>
      <c r="C30" s="297">
        <v>0.73585468050094061</v>
      </c>
      <c r="D30" s="297">
        <v>0.79845989069169765</v>
      </c>
      <c r="E30" s="297">
        <v>0.32564518398931369</v>
      </c>
      <c r="F30" s="297">
        <v>0.38049550097597717</v>
      </c>
      <c r="G30" s="297">
        <v>0.38620201243975377</v>
      </c>
      <c r="H30" s="297">
        <v>0.80549837227702425</v>
      </c>
      <c r="I30" s="297">
        <v>0.74204223188412666</v>
      </c>
      <c r="J30" s="297">
        <v>1.407145781203925</v>
      </c>
      <c r="K30" s="297">
        <v>1.685947606673609</v>
      </c>
      <c r="L30" s="297">
        <v>2.752039048702422</v>
      </c>
      <c r="M30" s="297">
        <v>2.0001098960649362</v>
      </c>
      <c r="N30" s="297">
        <v>1.2299337218045869</v>
      </c>
      <c r="O30" s="297">
        <v>0.86927941981058254</v>
      </c>
      <c r="P30" s="297">
        <v>0.91840601638013164</v>
      </c>
      <c r="Q30" s="297">
        <v>0.89264949354970657</v>
      </c>
      <c r="R30" s="297">
        <v>0.17921975150858779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1469</v>
      </c>
    </row>
    <row r="31" spans="1:105" ht="12" customHeight="1" x14ac:dyDescent="0.25">
      <c r="A31" s="18" t="s">
        <v>162</v>
      </c>
      <c r="B31" s="297">
        <v>70.871172963883893</v>
      </c>
      <c r="C31" s="297">
        <v>59.556784730964381</v>
      </c>
      <c r="D31" s="297">
        <v>62.160415236119789</v>
      </c>
      <c r="E31" s="297">
        <v>68.60239802490193</v>
      </c>
      <c r="F31" s="297">
        <v>75.852994400172307</v>
      </c>
      <c r="G31" s="297">
        <v>75.34374600677755</v>
      </c>
      <c r="H31" s="297">
        <v>80.843132771056531</v>
      </c>
      <c r="I31" s="297">
        <v>78.497871468261209</v>
      </c>
      <c r="J31" s="297">
        <v>86.589546978694699</v>
      </c>
      <c r="K31" s="297">
        <v>54.647774289340283</v>
      </c>
      <c r="L31" s="297">
        <v>56.243603618317493</v>
      </c>
      <c r="M31" s="297">
        <v>58.284531364222758</v>
      </c>
      <c r="N31" s="297">
        <v>49.328939790599051</v>
      </c>
      <c r="O31" s="297">
        <v>47.90770310876394</v>
      </c>
      <c r="P31" s="297">
        <v>53.15983382527115</v>
      </c>
      <c r="Q31" s="297">
        <v>53.77796936542736</v>
      </c>
      <c r="R31" s="297">
        <v>57.52373825754762</v>
      </c>
      <c r="S31" s="297">
        <v>59.659628298615218</v>
      </c>
      <c r="T31" s="297">
        <v>54.079990579393588</v>
      </c>
      <c r="U31" s="297">
        <v>58.254306782643468</v>
      </c>
      <c r="V31" s="297">
        <v>58.991187665131058</v>
      </c>
      <c r="W31" s="297">
        <v>59.595656426493399</v>
      </c>
      <c r="DA31" s="122" t="s">
        <v>1470</v>
      </c>
    </row>
    <row r="32" spans="1:105" ht="12" customHeight="1" x14ac:dyDescent="0.25">
      <c r="A32" s="18" t="s">
        <v>73</v>
      </c>
      <c r="B32" s="297">
        <v>7.3415054253527057</v>
      </c>
      <c r="C32" s="297">
        <v>8.4682374516691201</v>
      </c>
      <c r="D32" s="297">
        <v>7.49213316884184</v>
      </c>
      <c r="E32" s="297">
        <v>8.9580032420176057</v>
      </c>
      <c r="F32" s="297">
        <v>16.6337002476882</v>
      </c>
      <c r="G32" s="297">
        <v>21.149672653247009</v>
      </c>
      <c r="H32" s="297">
        <v>21.70525461360041</v>
      </c>
      <c r="I32" s="297">
        <v>21.70409378916592</v>
      </c>
      <c r="J32" s="297">
        <v>25.474281325735991</v>
      </c>
      <c r="K32" s="297">
        <v>26.336357782544269</v>
      </c>
      <c r="L32" s="297">
        <v>24.054723340198269</v>
      </c>
      <c r="M32" s="297">
        <v>25.729801346428239</v>
      </c>
      <c r="N32" s="297">
        <v>25.63254857804862</v>
      </c>
      <c r="O32" s="297">
        <v>23.980500616986291</v>
      </c>
      <c r="P32" s="297">
        <v>31.967922214547158</v>
      </c>
      <c r="Q32" s="297">
        <v>35.499566259828519</v>
      </c>
      <c r="R32" s="297">
        <v>41.201212646128617</v>
      </c>
      <c r="S32" s="297">
        <v>39.791962907722969</v>
      </c>
      <c r="T32" s="297">
        <v>47.12816838735278</v>
      </c>
      <c r="U32" s="297">
        <v>48.037775515736932</v>
      </c>
      <c r="V32" s="297">
        <v>50.273694688641733</v>
      </c>
      <c r="W32" s="297">
        <v>49.217222766501301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22.556681211426049</v>
      </c>
      <c r="C33" s="263">
        <f t="shared" si="0"/>
        <v>22.074422467960758</v>
      </c>
      <c r="D33" s="263">
        <f t="shared" si="0"/>
        <v>21.092382440866686</v>
      </c>
      <c r="E33" s="263">
        <f t="shared" si="0"/>
        <v>23.13540160772752</v>
      </c>
      <c r="F33" s="263">
        <f t="shared" si="0"/>
        <v>26.736429298424582</v>
      </c>
      <c r="G33" s="263">
        <f t="shared" si="0"/>
        <v>26.844323077933041</v>
      </c>
      <c r="H33" s="263">
        <f t="shared" si="0"/>
        <v>32.2862559096274</v>
      </c>
      <c r="I33" s="263">
        <f t="shared" si="0"/>
        <v>30.600689329663147</v>
      </c>
      <c r="J33" s="263">
        <f t="shared" si="0"/>
        <v>28.751296036654473</v>
      </c>
      <c r="K33" s="263">
        <f t="shared" si="0"/>
        <v>18.858057556076822</v>
      </c>
      <c r="L33" s="263">
        <f t="shared" si="0"/>
        <v>19.245471233221515</v>
      </c>
      <c r="M33" s="263">
        <f t="shared" si="0"/>
        <v>22.575189404485108</v>
      </c>
      <c r="N33" s="263">
        <f t="shared" si="0"/>
        <v>18.76000355038024</v>
      </c>
      <c r="O33" s="263">
        <f t="shared" si="0"/>
        <v>16.479470651246899</v>
      </c>
      <c r="P33" s="263">
        <f t="shared" si="0"/>
        <v>19.418170342037801</v>
      </c>
      <c r="Q33" s="263">
        <f t="shared" si="0"/>
        <v>19.559145973532324</v>
      </c>
      <c r="R33" s="263">
        <f t="shared" si="0"/>
        <v>21.426814433252758</v>
      </c>
      <c r="S33" s="263">
        <f t="shared" si="0"/>
        <v>22.244585514566033</v>
      </c>
      <c r="T33" s="263">
        <f t="shared" si="0"/>
        <v>22.759403728790833</v>
      </c>
      <c r="U33" s="263">
        <f t="shared" si="0"/>
        <v>24.229890451869167</v>
      </c>
      <c r="V33" s="263">
        <f t="shared" si="0"/>
        <v>23.689607395322469</v>
      </c>
      <c r="W33" s="263">
        <f t="shared" si="0"/>
        <v>24.642629982211233</v>
      </c>
      <c r="DA33" s="70"/>
    </row>
    <row r="34" spans="1:105" ht="12" customHeight="1" x14ac:dyDescent="0.25">
      <c r="A34" s="60" t="s">
        <v>1473</v>
      </c>
      <c r="B34" s="264">
        <v>11.2051324228594</v>
      </c>
      <c r="C34" s="264">
        <v>10.4556498914793</v>
      </c>
      <c r="D34" s="264">
        <v>9.9419580441887483</v>
      </c>
      <c r="E34" s="264">
        <v>11.68908039907812</v>
      </c>
      <c r="F34" s="264">
        <v>13.209704163991891</v>
      </c>
      <c r="G34" s="264">
        <v>14.600139457590011</v>
      </c>
      <c r="H34" s="264">
        <v>14.968698893011821</v>
      </c>
      <c r="I34" s="264">
        <v>16.086562609213779</v>
      </c>
      <c r="J34" s="264">
        <v>17.394246494313741</v>
      </c>
      <c r="K34" s="264">
        <v>11.116436192313969</v>
      </c>
      <c r="L34" s="264">
        <v>10.75633543836571</v>
      </c>
      <c r="M34" s="264">
        <v>14.05808437882806</v>
      </c>
      <c r="N34" s="264">
        <v>11.054373787261889</v>
      </c>
      <c r="O34" s="264">
        <v>9.7998817826047819</v>
      </c>
      <c r="P34" s="264">
        <v>12.19645386866504</v>
      </c>
      <c r="Q34" s="264">
        <v>12.17001459041288</v>
      </c>
      <c r="R34" s="264">
        <v>13.436588332709761</v>
      </c>
      <c r="S34" s="264">
        <v>13.905180959259541</v>
      </c>
      <c r="T34" s="264">
        <v>14.088219394349769</v>
      </c>
      <c r="U34" s="264">
        <v>15.13304467196161</v>
      </c>
      <c r="V34" s="264">
        <v>15.06063248688586</v>
      </c>
      <c r="W34" s="264">
        <v>16.09769900089891</v>
      </c>
      <c r="DA34" s="72" t="s">
        <v>1474</v>
      </c>
    </row>
    <row r="35" spans="1:105" ht="12" customHeight="1" x14ac:dyDescent="0.25">
      <c r="A35" s="60" t="s">
        <v>1475</v>
      </c>
      <c r="B35" s="264">
        <v>11.35154878856665</v>
      </c>
      <c r="C35" s="264">
        <v>11.61877257648146</v>
      </c>
      <c r="D35" s="264">
        <v>11.150424396677939</v>
      </c>
      <c r="E35" s="264">
        <v>11.446321208649399</v>
      </c>
      <c r="F35" s="264">
        <v>13.52672513443269</v>
      </c>
      <c r="G35" s="264">
        <v>12.24418362034303</v>
      </c>
      <c r="H35" s="264">
        <v>17.317557016615581</v>
      </c>
      <c r="I35" s="264">
        <v>14.51412672044937</v>
      </c>
      <c r="J35" s="264">
        <v>11.35704954234073</v>
      </c>
      <c r="K35" s="264">
        <v>7.7416213637628548</v>
      </c>
      <c r="L35" s="264">
        <v>8.489135794855807</v>
      </c>
      <c r="M35" s="264">
        <v>8.5171050256570489</v>
      </c>
      <c r="N35" s="264">
        <v>7.705629763118349</v>
      </c>
      <c r="O35" s="264">
        <v>6.6795888686421154</v>
      </c>
      <c r="P35" s="264">
        <v>7.2217164733727612</v>
      </c>
      <c r="Q35" s="264">
        <v>7.3891313831194427</v>
      </c>
      <c r="R35" s="264">
        <v>7.9902261005429978</v>
      </c>
      <c r="S35" s="264">
        <v>8.3394045553064906</v>
      </c>
      <c r="T35" s="264">
        <v>8.6711843344410635</v>
      </c>
      <c r="U35" s="264">
        <v>9.096845779907559</v>
      </c>
      <c r="V35" s="264">
        <v>8.6289749084366072</v>
      </c>
      <c r="W35" s="264">
        <v>8.5449309813123211</v>
      </c>
      <c r="DA35" s="72" t="s">
        <v>1476</v>
      </c>
    </row>
    <row r="36" spans="1:105" ht="12" customHeight="1" x14ac:dyDescent="0.25">
      <c r="A36" s="64" t="s">
        <v>30</v>
      </c>
      <c r="B36" s="231">
        <v>0.69811673373338978</v>
      </c>
      <c r="C36" s="231">
        <v>0.50121375750794828</v>
      </c>
      <c r="D36" s="231">
        <v>0.46374318710767942</v>
      </c>
      <c r="E36" s="231">
        <v>0.36312270003336827</v>
      </c>
      <c r="F36" s="231">
        <v>0.40367879571946991</v>
      </c>
      <c r="G36" s="231">
        <v>0.41411992148790278</v>
      </c>
      <c r="H36" s="231">
        <v>0.37146312567343981</v>
      </c>
      <c r="I36" s="231">
        <v>0.58945514566474533</v>
      </c>
      <c r="J36" s="231">
        <v>0.84949196316662223</v>
      </c>
      <c r="K36" s="231">
        <v>0.53103125405517571</v>
      </c>
      <c r="L36" s="231">
        <v>0.50965691705793037</v>
      </c>
      <c r="M36" s="231">
        <v>0.79142188078222098</v>
      </c>
      <c r="N36" s="231">
        <v>0.67276941494362219</v>
      </c>
      <c r="O36" s="231">
        <v>0.49904736844277359</v>
      </c>
      <c r="P36" s="231">
        <v>0.57614644921806002</v>
      </c>
      <c r="Q36" s="231">
        <v>0.53290069379600091</v>
      </c>
      <c r="R36" s="231">
        <v>0.5755974526603499</v>
      </c>
      <c r="S36" s="231">
        <v>0.68517696974803755</v>
      </c>
      <c r="T36" s="231">
        <v>0.64081173002035419</v>
      </c>
      <c r="U36" s="231">
        <v>0.68592783512753341</v>
      </c>
      <c r="V36" s="231">
        <v>0.59136281344432506</v>
      </c>
      <c r="W36" s="231">
        <v>0.63949751630075646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6.72665417960314E-3</v>
      </c>
      <c r="C38" s="231">
        <v>4.418553387464037E-3</v>
      </c>
      <c r="D38" s="231">
        <v>7.0535130112536204E-3</v>
      </c>
      <c r="E38" s="231">
        <v>4.8337630857081034E-3</v>
      </c>
      <c r="F38" s="231">
        <v>2.6859665931283352E-3</v>
      </c>
      <c r="G38" s="231">
        <v>3.0833737088650868E-3</v>
      </c>
      <c r="H38" s="231">
        <v>2.524160935262369E-3</v>
      </c>
      <c r="I38" s="231">
        <v>3.030584037220826E-3</v>
      </c>
      <c r="J38" s="231">
        <v>8.7658294113377999E-3</v>
      </c>
      <c r="K38" s="231">
        <v>3.900070597023856E-3</v>
      </c>
      <c r="L38" s="231">
        <v>3.274440872599376E-3</v>
      </c>
      <c r="M38" s="231">
        <v>4.1571305372544304E-3</v>
      </c>
      <c r="N38" s="231">
        <v>3.4602269220720678E-3</v>
      </c>
      <c r="O38" s="231">
        <v>3.5163169688821119E-3</v>
      </c>
      <c r="P38" s="231">
        <v>4.1039550610186817E-3</v>
      </c>
      <c r="Q38" s="231">
        <v>7.9101423245074524E-3</v>
      </c>
      <c r="R38" s="231">
        <v>8.2731842489397397E-3</v>
      </c>
      <c r="S38" s="231">
        <v>8.2792444009608911E-3</v>
      </c>
      <c r="T38" s="231">
        <v>7.7891374914631382E-3</v>
      </c>
      <c r="U38" s="231">
        <v>8.2742855786722899E-3</v>
      </c>
      <c r="V38" s="231">
        <v>8.8835907044891131E-3</v>
      </c>
      <c r="W38" s="231">
        <v>9.11915167698156E-3</v>
      </c>
      <c r="DA38" s="73" t="s">
        <v>1479</v>
      </c>
    </row>
    <row r="39" spans="1:105" ht="12" customHeight="1" x14ac:dyDescent="0.25">
      <c r="A39" s="64" t="s">
        <v>160</v>
      </c>
      <c r="B39" s="231">
        <v>4.940260871658167E-2</v>
      </c>
      <c r="C39" s="231">
        <v>3.1011268078518769E-2</v>
      </c>
      <c r="D39" s="231">
        <v>3.9626311767037639E-2</v>
      </c>
      <c r="E39" s="231">
        <v>1.131776233281343E-2</v>
      </c>
      <c r="F39" s="231">
        <v>1.2567272955682459E-2</v>
      </c>
      <c r="G39" s="231">
        <v>1.441910222081381E-2</v>
      </c>
      <c r="H39" s="231">
        <v>4.6740276551859479E-3</v>
      </c>
      <c r="I39" s="231">
        <v>2.8026110575217911E-3</v>
      </c>
      <c r="J39" s="231">
        <v>4.2491989237561411E-3</v>
      </c>
      <c r="K39" s="231">
        <v>7.5772718180275181E-3</v>
      </c>
      <c r="L39" s="231">
        <v>3.184710812652391E-3</v>
      </c>
      <c r="M39" s="231">
        <v>4.0411236768181256E-3</v>
      </c>
      <c r="N39" s="231">
        <v>0</v>
      </c>
      <c r="O39" s="231">
        <v>0</v>
      </c>
      <c r="P39" s="231">
        <v>0</v>
      </c>
      <c r="Q39" s="231">
        <v>7.6896569126914784E-3</v>
      </c>
      <c r="R39" s="231">
        <v>2.414041641219733E-2</v>
      </c>
      <c r="S39" s="231">
        <v>0</v>
      </c>
      <c r="T39" s="231">
        <v>0</v>
      </c>
      <c r="U39" s="231">
        <v>0</v>
      </c>
      <c r="V39" s="231">
        <v>4.331044360934822E-3</v>
      </c>
      <c r="W39" s="231">
        <v>4.4661452136166482E-3</v>
      </c>
      <c r="DA39" s="73" t="s">
        <v>1480</v>
      </c>
    </row>
    <row r="40" spans="1:105" ht="12" customHeight="1" x14ac:dyDescent="0.25">
      <c r="A40" s="64" t="s">
        <v>70</v>
      </c>
      <c r="B40" s="231">
        <v>0.27349418812885329</v>
      </c>
      <c r="C40" s="231">
        <v>0.12998654429478729</v>
      </c>
      <c r="D40" s="231">
        <v>9.2555835036113268E-2</v>
      </c>
      <c r="E40" s="231">
        <v>9.8498046731065644E-2</v>
      </c>
      <c r="F40" s="231">
        <v>0.1356888560446749</v>
      </c>
      <c r="G40" s="231">
        <v>0.12971474798297389</v>
      </c>
      <c r="H40" s="231">
        <v>7.2067840042490158E-2</v>
      </c>
      <c r="I40" s="231">
        <v>0.1154954314139254</v>
      </c>
      <c r="J40" s="231">
        <v>9.9281262600137893E-2</v>
      </c>
      <c r="K40" s="231">
        <v>8.8339114473595715E-2</v>
      </c>
      <c r="L40" s="231">
        <v>3.8468829674797457E-2</v>
      </c>
      <c r="M40" s="231">
        <v>4.1205494280160779E-2</v>
      </c>
      <c r="N40" s="231">
        <v>2.8090490159762001E-2</v>
      </c>
      <c r="O40" s="231">
        <v>2.5352047106458189E-2</v>
      </c>
      <c r="P40" s="231">
        <v>1.850473235822684E-2</v>
      </c>
      <c r="Q40" s="231">
        <v>1.7834147785509531E-2</v>
      </c>
      <c r="R40" s="231">
        <v>1.8652659395926651E-2</v>
      </c>
      <c r="S40" s="231">
        <v>1.493312610503319E-2</v>
      </c>
      <c r="T40" s="231">
        <v>4.5659589144158567E-2</v>
      </c>
      <c r="U40" s="231">
        <v>1.49241819653289E-2</v>
      </c>
      <c r="V40" s="231">
        <v>4.0058849712327628E-2</v>
      </c>
      <c r="W40" s="231">
        <v>3.7008023182588647E-2</v>
      </c>
      <c r="DA40" s="73" t="s">
        <v>1481</v>
      </c>
    </row>
    <row r="41" spans="1:105" ht="12" customHeight="1" x14ac:dyDescent="0.25">
      <c r="A41" s="64" t="s">
        <v>34</v>
      </c>
      <c r="B41" s="231">
        <v>1.713511470452167E-2</v>
      </c>
      <c r="C41" s="231">
        <v>1.531175247526753E-2</v>
      </c>
      <c r="D41" s="231">
        <v>1.7021479023909221E-2</v>
      </c>
      <c r="E41" s="231">
        <v>6.8774826034898474E-3</v>
      </c>
      <c r="F41" s="231">
        <v>8.0733822677057903E-3</v>
      </c>
      <c r="G41" s="231">
        <v>9.2073125838541565E-3</v>
      </c>
      <c r="H41" s="231">
        <v>1.43228529737388E-2</v>
      </c>
      <c r="I41" s="231">
        <v>1.642129005407188E-2</v>
      </c>
      <c r="J41" s="231">
        <v>4.3858150987552358E-2</v>
      </c>
      <c r="K41" s="231">
        <v>5.4647943250308043E-2</v>
      </c>
      <c r="L41" s="231">
        <v>8.0818554021850328E-2</v>
      </c>
      <c r="M41" s="231">
        <v>6.4555974542302233E-2</v>
      </c>
      <c r="N41" s="231">
        <v>3.8619642750855249E-2</v>
      </c>
      <c r="O41" s="231">
        <v>2.8435946505923019E-2</v>
      </c>
      <c r="P41" s="231">
        <v>3.2305952619751173E-2</v>
      </c>
      <c r="Q41" s="231">
        <v>3.1619513041628348E-2</v>
      </c>
      <c r="R41" s="231">
        <v>6.4365031975582169E-3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1482</v>
      </c>
    </row>
    <row r="42" spans="1:105" ht="12" customHeight="1" x14ac:dyDescent="0.25">
      <c r="A42" s="64" t="s">
        <v>162</v>
      </c>
      <c r="B42" s="231">
        <v>1.806401188077583</v>
      </c>
      <c r="C42" s="231">
        <v>1.2392647219455359</v>
      </c>
      <c r="D42" s="231">
        <v>1.3251288090908511</v>
      </c>
      <c r="E42" s="231">
        <v>1.448852377283836</v>
      </c>
      <c r="F42" s="231">
        <v>1.6094545622009899</v>
      </c>
      <c r="G42" s="231">
        <v>1.7962449660490349</v>
      </c>
      <c r="H42" s="231">
        <v>1.437500489719258</v>
      </c>
      <c r="I42" s="231">
        <v>1.737146836959085</v>
      </c>
      <c r="J42" s="231">
        <v>2.6988372321211469</v>
      </c>
      <c r="K42" s="231">
        <v>1.7713412067482239</v>
      </c>
      <c r="L42" s="231">
        <v>1.651694120965955</v>
      </c>
      <c r="M42" s="231">
        <v>1.8812039930213029</v>
      </c>
      <c r="N42" s="231">
        <v>1.548917635330973</v>
      </c>
      <c r="O42" s="231">
        <v>1.567161089721071</v>
      </c>
      <c r="P42" s="231">
        <v>1.8699562526844611</v>
      </c>
      <c r="Q42" s="231">
        <v>1.904928212013524</v>
      </c>
      <c r="R42" s="231">
        <v>2.065909154061436</v>
      </c>
      <c r="S42" s="231">
        <v>2.1068157309222819</v>
      </c>
      <c r="T42" s="231">
        <v>1.862775139502169</v>
      </c>
      <c r="U42" s="231">
        <v>1.9986544493277361</v>
      </c>
      <c r="V42" s="231">
        <v>2.1404372642281921</v>
      </c>
      <c r="W42" s="231">
        <v>2.1938296807060049</v>
      </c>
      <c r="DA42" s="73" t="s">
        <v>1483</v>
      </c>
    </row>
    <row r="43" spans="1:105" ht="12" customHeight="1" x14ac:dyDescent="0.25">
      <c r="A43" s="64" t="s">
        <v>36</v>
      </c>
      <c r="B43" s="231">
        <v>0.81785525972832329</v>
      </c>
      <c r="C43" s="231">
        <v>0.70007501861014032</v>
      </c>
      <c r="D43" s="231">
        <v>0.75446091077494803</v>
      </c>
      <c r="E43" s="231">
        <v>0.75169233450523187</v>
      </c>
      <c r="F43" s="231">
        <v>0.94941847997371376</v>
      </c>
      <c r="G43" s="231">
        <v>0.94705998668327518</v>
      </c>
      <c r="H43" s="231">
        <v>1.153682696617808</v>
      </c>
      <c r="I43" s="231">
        <v>1.6961395071224801</v>
      </c>
      <c r="J43" s="231">
        <v>1.964470186443513</v>
      </c>
      <c r="K43" s="231">
        <v>0.74496980824487724</v>
      </c>
      <c r="L43" s="231">
        <v>0.6895644670808333</v>
      </c>
      <c r="M43" s="231">
        <v>0.83584653399622044</v>
      </c>
      <c r="N43" s="231">
        <v>0.85157802374732139</v>
      </c>
      <c r="O43" s="231">
        <v>0.90160928341391522</v>
      </c>
      <c r="P43" s="231">
        <v>0.8895435514695138</v>
      </c>
      <c r="Q43" s="231">
        <v>0.92040061989036059</v>
      </c>
      <c r="R43" s="231">
        <v>0.90996354705212878</v>
      </c>
      <c r="S43" s="231">
        <v>0.84791516128428857</v>
      </c>
      <c r="T43" s="231">
        <v>0.86292318027529158</v>
      </c>
      <c r="U43" s="231">
        <v>0.97131216178269675</v>
      </c>
      <c r="V43" s="231">
        <v>0.90137526242420518</v>
      </c>
      <c r="W43" s="231">
        <v>0.77375783757756145</v>
      </c>
      <c r="DA43" s="73" t="s">
        <v>1484</v>
      </c>
    </row>
    <row r="44" spans="1:105" ht="12" customHeight="1" x14ac:dyDescent="0.25">
      <c r="A44" s="64" t="s">
        <v>73</v>
      </c>
      <c r="B44" s="231">
        <v>0.1871240952847408</v>
      </c>
      <c r="C44" s="231">
        <v>0.17620810086235791</v>
      </c>
      <c r="D44" s="231">
        <v>0.1597164604815659</v>
      </c>
      <c r="E44" s="231">
        <v>0.18918907598831081</v>
      </c>
      <c r="F44" s="231">
        <v>0.3529351077254862</v>
      </c>
      <c r="G44" s="231">
        <v>0.50422224869948018</v>
      </c>
      <c r="H44" s="231">
        <v>0.38594885016260122</v>
      </c>
      <c r="I44" s="231">
        <v>0.4803085379220417</v>
      </c>
      <c r="J44" s="231">
        <v>0.79398658732261129</v>
      </c>
      <c r="K44" s="231">
        <v>0.85366103894527179</v>
      </c>
      <c r="L44" s="231">
        <v>0.70641001938802384</v>
      </c>
      <c r="M44" s="231">
        <v>0.83046056817499447</v>
      </c>
      <c r="N44" s="231">
        <v>0.80485627097511181</v>
      </c>
      <c r="O44" s="231">
        <v>0.78445229139148898</v>
      </c>
      <c r="P44" s="231">
        <v>1.1245072026919201</v>
      </c>
      <c r="Q44" s="231">
        <v>1.257468924181149</v>
      </c>
      <c r="R44" s="231">
        <v>1.479701510061382</v>
      </c>
      <c r="S44" s="231">
        <v>1.405210454859851</v>
      </c>
      <c r="T44" s="231">
        <v>1.6233209270506721</v>
      </c>
      <c r="U44" s="231">
        <v>1.648134173642599</v>
      </c>
      <c r="V44" s="231">
        <v>1.824131599669508</v>
      </c>
      <c r="W44" s="231">
        <v>1.811779760161675</v>
      </c>
      <c r="DA44" s="73" t="s">
        <v>1485</v>
      </c>
    </row>
    <row r="45" spans="1:105" ht="12" customHeight="1" x14ac:dyDescent="0.25">
      <c r="A45" s="146" t="s">
        <v>79</v>
      </c>
      <c r="B45" s="327">
        <v>7.4952929460130582</v>
      </c>
      <c r="C45" s="327">
        <v>8.8212828593194406</v>
      </c>
      <c r="D45" s="327">
        <v>8.2911178903845801</v>
      </c>
      <c r="E45" s="327">
        <v>8.5719376660855726</v>
      </c>
      <c r="F45" s="327">
        <v>10.052222710951829</v>
      </c>
      <c r="G45" s="327">
        <v>8.426111960926832</v>
      </c>
      <c r="H45" s="327">
        <v>13.8753729728358</v>
      </c>
      <c r="I45" s="327">
        <v>9.8733267762182777</v>
      </c>
      <c r="J45" s="327">
        <v>4.8941091313640541</v>
      </c>
      <c r="K45" s="327">
        <v>3.68615365563035</v>
      </c>
      <c r="L45" s="327">
        <v>4.8060637349811657</v>
      </c>
      <c r="M45" s="327">
        <v>4.0642123266457757</v>
      </c>
      <c r="N45" s="327">
        <v>3.757338058288632</v>
      </c>
      <c r="O45" s="327">
        <v>2.8700145250916038</v>
      </c>
      <c r="P45" s="327">
        <v>2.7066483772698091</v>
      </c>
      <c r="Q45" s="327">
        <v>2.7083794731740709</v>
      </c>
      <c r="R45" s="327">
        <v>2.90155167345308</v>
      </c>
      <c r="S45" s="327">
        <v>3.2710738679860389</v>
      </c>
      <c r="T45" s="327">
        <v>3.627904630956956</v>
      </c>
      <c r="U45" s="327">
        <v>3.7696186924829922</v>
      </c>
      <c r="V45" s="327">
        <v>3.1183944838926259</v>
      </c>
      <c r="W45" s="327">
        <v>3.0754728664931359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594.33342066551972</v>
      </c>
      <c r="C48" s="225">
        <v>685.37616877407095</v>
      </c>
      <c r="D48" s="225">
        <v>582.46356470496096</v>
      </c>
      <c r="E48" s="225">
        <v>584.35958606452482</v>
      </c>
      <c r="F48" s="225">
        <v>519.52370119746513</v>
      </c>
      <c r="G48" s="225">
        <v>513.85931116841016</v>
      </c>
      <c r="H48" s="225">
        <v>472.21727945478432</v>
      </c>
      <c r="I48" s="225">
        <v>571.5228479001014</v>
      </c>
      <c r="J48" s="225">
        <v>530.84702566901069</v>
      </c>
      <c r="K48" s="225">
        <v>425.30693251107073</v>
      </c>
      <c r="L48" s="225">
        <v>494.73332497624841</v>
      </c>
      <c r="M48" s="225">
        <v>509.82988466935211</v>
      </c>
      <c r="N48" s="225">
        <v>473.24838344893118</v>
      </c>
      <c r="O48" s="225">
        <v>428.91060663083522</v>
      </c>
      <c r="P48" s="225">
        <v>444.53886501144927</v>
      </c>
      <c r="Q48" s="225">
        <v>469.34901936017297</v>
      </c>
      <c r="R48" s="225">
        <v>505.27674697077953</v>
      </c>
      <c r="S48" s="225">
        <v>529.77150557255072</v>
      </c>
      <c r="T48" s="225">
        <v>552.47629130449741</v>
      </c>
      <c r="U48" s="225">
        <v>601.86232633038549</v>
      </c>
      <c r="V48" s="225">
        <v>572.88625373679406</v>
      </c>
      <c r="W48" s="225">
        <v>587.92887528665119</v>
      </c>
      <c r="DA48" s="89" t="s">
        <v>1487</v>
      </c>
    </row>
    <row r="49" spans="1:105" ht="12" customHeight="1" x14ac:dyDescent="0.25">
      <c r="A49" s="55" t="s">
        <v>92</v>
      </c>
      <c r="B49" s="261">
        <v>4.2765559807989364</v>
      </c>
      <c r="C49" s="261">
        <v>4.9316586477430757</v>
      </c>
      <c r="D49" s="261">
        <v>4.1911458360309881</v>
      </c>
      <c r="E49" s="261">
        <v>4.204788752958013</v>
      </c>
      <c r="F49" s="261">
        <v>3.7382588867959061</v>
      </c>
      <c r="G49" s="261">
        <v>3.6975004838297112</v>
      </c>
      <c r="H49" s="261">
        <v>3.3978631530218979</v>
      </c>
      <c r="I49" s="261">
        <v>4.1124213587283522</v>
      </c>
      <c r="J49" s="261">
        <v>3.8197364367840452</v>
      </c>
      <c r="K49" s="261">
        <v>3.060317395358231</v>
      </c>
      <c r="L49" s="261">
        <v>3.559878489516032</v>
      </c>
      <c r="M49" s="261">
        <v>3.668506543064094</v>
      </c>
      <c r="N49" s="261">
        <v>3.4052825136026348</v>
      </c>
      <c r="O49" s="261">
        <v>3.086247813493586</v>
      </c>
      <c r="P49" s="261">
        <v>3.1987017316541042</v>
      </c>
      <c r="Q49" s="261">
        <v>3.3772244434442009</v>
      </c>
      <c r="R49" s="261">
        <v>3.6357442120574781</v>
      </c>
      <c r="S49" s="261">
        <v>3.81199747790845</v>
      </c>
      <c r="T49" s="261">
        <v>3.9753709040671201</v>
      </c>
      <c r="U49" s="261">
        <v>4.3307305996758947</v>
      </c>
      <c r="V49" s="261">
        <v>4.1222318139077121</v>
      </c>
      <c r="W49" s="261">
        <v>4.2304717528361193</v>
      </c>
      <c r="DA49" s="67" t="s">
        <v>1488</v>
      </c>
    </row>
    <row r="50" spans="1:105" ht="12" customHeight="1" x14ac:dyDescent="0.25">
      <c r="A50" s="202" t="s">
        <v>93</v>
      </c>
      <c r="B50" s="226">
        <v>4.7882117038090124</v>
      </c>
      <c r="C50" s="226">
        <v>5.5216921659243292</v>
      </c>
      <c r="D50" s="226">
        <v>4.6925829182539784</v>
      </c>
      <c r="E50" s="226">
        <v>4.7078581010874032</v>
      </c>
      <c r="F50" s="226">
        <v>4.1855116673300854</v>
      </c>
      <c r="G50" s="226">
        <v>4.1398768473984546</v>
      </c>
      <c r="H50" s="226">
        <v>3.804390306192456</v>
      </c>
      <c r="I50" s="226">
        <v>4.6044396868104593</v>
      </c>
      <c r="J50" s="226">
        <v>4.2767373545892999</v>
      </c>
      <c r="K50" s="226">
        <v>3.426459898015195</v>
      </c>
      <c r="L50" s="226">
        <v>3.985789482043498</v>
      </c>
      <c r="M50" s="226">
        <v>4.1074140134879924</v>
      </c>
      <c r="N50" s="226">
        <v>3.8126973339332282</v>
      </c>
      <c r="O50" s="226">
        <v>3.455492683312015</v>
      </c>
      <c r="P50" s="226">
        <v>3.5814008134739819</v>
      </c>
      <c r="Q50" s="226">
        <v>3.7812823400638371</v>
      </c>
      <c r="R50" s="226">
        <v>4.07073193158043</v>
      </c>
      <c r="S50" s="226">
        <v>4.2680724911735526</v>
      </c>
      <c r="T50" s="226">
        <v>4.4509922412566976</v>
      </c>
      <c r="U50" s="226">
        <v>4.8488678825941616</v>
      </c>
      <c r="V50" s="226">
        <v>4.6154238844967326</v>
      </c>
      <c r="W50" s="226">
        <v>4.736613866511127</v>
      </c>
      <c r="DA50" s="174" t="s">
        <v>1489</v>
      </c>
    </row>
    <row r="51" spans="1:105" ht="12" customHeight="1" x14ac:dyDescent="0.25">
      <c r="A51" s="202" t="s">
        <v>94</v>
      </c>
      <c r="B51" s="226">
        <v>5.1527912426829534</v>
      </c>
      <c r="C51" s="226">
        <v>6.4144226263427946</v>
      </c>
      <c r="D51" s="226">
        <v>5.3187739977340982</v>
      </c>
      <c r="E51" s="226">
        <v>6.0380467650739398</v>
      </c>
      <c r="F51" s="226">
        <v>5.1710991158834547</v>
      </c>
      <c r="G51" s="226">
        <v>5.5531486484128596</v>
      </c>
      <c r="H51" s="226">
        <v>4.8477727198280656</v>
      </c>
      <c r="I51" s="226">
        <v>6.1352402289745909</v>
      </c>
      <c r="J51" s="226">
        <v>5.773185491339544</v>
      </c>
      <c r="K51" s="226">
        <v>4.2692165271097302</v>
      </c>
      <c r="L51" s="226">
        <v>4.8143555119499366</v>
      </c>
      <c r="M51" s="226">
        <v>5.7518209781357283</v>
      </c>
      <c r="N51" s="226">
        <v>4.8644291167095908</v>
      </c>
      <c r="O51" s="226">
        <v>4.3555410497395481</v>
      </c>
      <c r="P51" s="226">
        <v>4.8126251963511013</v>
      </c>
      <c r="Q51" s="226">
        <v>4.9558791396489674</v>
      </c>
      <c r="R51" s="226">
        <v>5.3705056335563466</v>
      </c>
      <c r="S51" s="226">
        <v>5.6536598806798706</v>
      </c>
      <c r="T51" s="226">
        <v>5.896034136264154</v>
      </c>
      <c r="U51" s="226">
        <v>6.5486297379333109</v>
      </c>
      <c r="V51" s="226">
        <v>6.2206914603786059</v>
      </c>
      <c r="W51" s="226">
        <v>6.7226148585808678</v>
      </c>
      <c r="DA51" s="174" t="s">
        <v>1490</v>
      </c>
    </row>
    <row r="52" spans="1:105" ht="12" customHeight="1" x14ac:dyDescent="0.25">
      <c r="A52" s="202" t="s">
        <v>95</v>
      </c>
      <c r="B52" s="226">
        <v>3.521805062079586</v>
      </c>
      <c r="C52" s="226">
        <v>4.0612914850293658</v>
      </c>
      <c r="D52" s="226">
        <v>3.451468585356904</v>
      </c>
      <c r="E52" s="226">
        <v>3.4627037227223099</v>
      </c>
      <c r="F52" s="226">
        <v>3.0785097003271971</v>
      </c>
      <c r="G52" s="226">
        <v>3.044944572094781</v>
      </c>
      <c r="H52" s="226">
        <v>2.7981889413571168</v>
      </c>
      <c r="I52" s="226">
        <v>3.3866378514862809</v>
      </c>
      <c r="J52" s="226">
        <v>3.1456076289600561</v>
      </c>
      <c r="K52" s="226">
        <v>2.52021517850664</v>
      </c>
      <c r="L52" s="226">
        <v>2.931610889944114</v>
      </c>
      <c r="M52" s="226">
        <v>3.02106764687354</v>
      </c>
      <c r="N52" s="226">
        <v>2.8042988909913431</v>
      </c>
      <c r="O52" s="226">
        <v>2.5415692489925519</v>
      </c>
      <c r="P52" s="226">
        <v>2.6341766601913208</v>
      </c>
      <c r="Q52" s="226">
        <v>2.781192668610573</v>
      </c>
      <c r="R52" s="226">
        <v>2.9940873983505059</v>
      </c>
      <c r="S52" s="226">
        <v>3.1392344855554861</v>
      </c>
      <c r="T52" s="226">
        <v>3.2737748404200571</v>
      </c>
      <c r="U52" s="226">
        <v>3.5664186361456638</v>
      </c>
      <c r="V52" s="226">
        <v>3.3947169017470769</v>
      </c>
      <c r="W52" s="226">
        <v>3.4838540407319929</v>
      </c>
      <c r="DA52" s="174" t="s">
        <v>1491</v>
      </c>
    </row>
    <row r="53" spans="1:105" ht="12" customHeight="1" x14ac:dyDescent="0.25">
      <c r="A53" s="56" t="s">
        <v>96</v>
      </c>
      <c r="B53" s="262">
        <v>4.704400215931777</v>
      </c>
      <c r="C53" s="262">
        <v>5.3912082242240249</v>
      </c>
      <c r="D53" s="262">
        <v>4.5893503214114899</v>
      </c>
      <c r="E53" s="262">
        <v>4.6765899792581411</v>
      </c>
      <c r="F53" s="262">
        <v>4.1193169327600829</v>
      </c>
      <c r="G53" s="262">
        <v>4.1492428983492244</v>
      </c>
      <c r="H53" s="262">
        <v>3.742634731117819</v>
      </c>
      <c r="I53" s="262">
        <v>4.5753003761514712</v>
      </c>
      <c r="J53" s="262">
        <v>4.3174195661332391</v>
      </c>
      <c r="K53" s="262">
        <v>3.397613149713691</v>
      </c>
      <c r="L53" s="262">
        <v>3.9687220492012441</v>
      </c>
      <c r="M53" s="262">
        <v>4.3266793658682543</v>
      </c>
      <c r="N53" s="262">
        <v>3.9460397963708469</v>
      </c>
      <c r="O53" s="262">
        <v>3.6303724768411549</v>
      </c>
      <c r="P53" s="262">
        <v>3.8601918563897848</v>
      </c>
      <c r="Q53" s="262">
        <v>4.0976209695966963</v>
      </c>
      <c r="R53" s="262">
        <v>4.5225502639464557</v>
      </c>
      <c r="S53" s="262">
        <v>4.8092794651600608</v>
      </c>
      <c r="T53" s="262">
        <v>5.1212706131948211</v>
      </c>
      <c r="U53" s="262">
        <v>5.8112745476497629</v>
      </c>
      <c r="V53" s="262">
        <v>5.7309500044177693</v>
      </c>
      <c r="W53" s="262">
        <v>6.0772691432152453</v>
      </c>
      <c r="DA53" s="68" t="s">
        <v>1492</v>
      </c>
    </row>
    <row r="54" spans="1:105" ht="12" customHeight="1" x14ac:dyDescent="0.25">
      <c r="A54" s="37" t="s">
        <v>160</v>
      </c>
      <c r="B54" s="228">
        <v>0.10267191374300461</v>
      </c>
      <c r="C54" s="228">
        <v>0.1010536539764129</v>
      </c>
      <c r="D54" s="228">
        <v>0.1046019887452832</v>
      </c>
      <c r="E54" s="228">
        <v>2.6080428103611591E-2</v>
      </c>
      <c r="F54" s="228">
        <v>2.3141902236088991E-2</v>
      </c>
      <c r="G54" s="228">
        <v>2.211884140732134E-2</v>
      </c>
      <c r="H54" s="228">
        <v>8.3083317235315632E-3</v>
      </c>
      <c r="I54" s="228">
        <v>4.9448749533067601E-3</v>
      </c>
      <c r="J54" s="228">
        <v>4.5840789322145938E-3</v>
      </c>
      <c r="K54" s="228">
        <v>1.0012205337253669E-2</v>
      </c>
      <c r="L54" s="228">
        <v>5.3307808014462256E-3</v>
      </c>
      <c r="M54" s="228">
        <v>5.3858199150124174E-3</v>
      </c>
      <c r="N54" s="228">
        <v>0</v>
      </c>
      <c r="O54" s="228">
        <v>0</v>
      </c>
      <c r="P54" s="228">
        <v>0</v>
      </c>
      <c r="Q54" s="228">
        <v>8.9288810167664039E-3</v>
      </c>
      <c r="R54" s="228">
        <v>2.6840026028236048E-2</v>
      </c>
      <c r="S54" s="228">
        <v>0</v>
      </c>
      <c r="T54" s="228">
        <v>0</v>
      </c>
      <c r="U54" s="228">
        <v>0</v>
      </c>
      <c r="V54" s="228">
        <v>4.6829443162066742E-3</v>
      </c>
      <c r="W54" s="228">
        <v>4.5559120479436487E-3</v>
      </c>
      <c r="DA54" s="69" t="s">
        <v>1493</v>
      </c>
    </row>
    <row r="55" spans="1:105" ht="12" customHeight="1" x14ac:dyDescent="0.25">
      <c r="A55" s="37" t="s">
        <v>162</v>
      </c>
      <c r="B55" s="228">
        <v>3.7541877197531872</v>
      </c>
      <c r="C55" s="228">
        <v>4.038281442718783</v>
      </c>
      <c r="D55" s="228">
        <v>3.4979563475264568</v>
      </c>
      <c r="E55" s="228">
        <v>3.338706817419498</v>
      </c>
      <c r="F55" s="228">
        <v>2.9637169705175781</v>
      </c>
      <c r="G55" s="228">
        <v>2.7554321291506541</v>
      </c>
      <c r="H55" s="228">
        <v>2.555233259708114</v>
      </c>
      <c r="I55" s="228">
        <v>3.0649896500054239</v>
      </c>
      <c r="J55" s="228">
        <v>2.9115330016855911</v>
      </c>
      <c r="K55" s="228">
        <v>2.3405563783666179</v>
      </c>
      <c r="L55" s="228">
        <v>2.764715488428855</v>
      </c>
      <c r="M55" s="228">
        <v>2.5071803637033319</v>
      </c>
      <c r="N55" s="228">
        <v>2.3928551023356781</v>
      </c>
      <c r="O55" s="228">
        <v>2.192869672561212</v>
      </c>
      <c r="P55" s="228">
        <v>2.1136967382829401</v>
      </c>
      <c r="Q55" s="228">
        <v>2.211916284909647</v>
      </c>
      <c r="R55" s="228">
        <v>2.29693864928376</v>
      </c>
      <c r="S55" s="228">
        <v>2.4172695371758781</v>
      </c>
      <c r="T55" s="228">
        <v>2.343979492429948</v>
      </c>
      <c r="U55" s="228">
        <v>2.5119291180510062</v>
      </c>
      <c r="V55" s="228">
        <v>2.3143490773552999</v>
      </c>
      <c r="W55" s="228">
        <v>2.2379243386426002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1.041512051676706E-2</v>
      </c>
      <c r="C57" s="228">
        <v>2.1572207051445479E-2</v>
      </c>
      <c r="D57" s="228">
        <v>3.9180439644822297E-2</v>
      </c>
      <c r="E57" s="228">
        <v>6.003188547332397E-2</v>
      </c>
      <c r="F57" s="228">
        <v>7.2564968060997201E-2</v>
      </c>
      <c r="G57" s="228">
        <v>9.2259304737519185E-2</v>
      </c>
      <c r="H57" s="228">
        <v>0.1175471596836072</v>
      </c>
      <c r="I57" s="228">
        <v>3.3398799739794517E-2</v>
      </c>
      <c r="J57" s="228">
        <v>6.4513946194670185E-2</v>
      </c>
      <c r="K57" s="228">
        <v>0.1073495576068885</v>
      </c>
      <c r="L57" s="228">
        <v>0.2093557259654619</v>
      </c>
      <c r="M57" s="228">
        <v>0.35479497005030208</v>
      </c>
      <c r="N57" s="228">
        <v>0.41225304860004208</v>
      </c>
      <c r="O57" s="228">
        <v>0.50279687813111917</v>
      </c>
      <c r="P57" s="228">
        <v>0.62239455346961414</v>
      </c>
      <c r="Q57" s="228">
        <v>0.7691933683706742</v>
      </c>
      <c r="R57" s="228">
        <v>1.0204424488963511</v>
      </c>
      <c r="S57" s="228">
        <v>1.152640855170578</v>
      </c>
      <c r="T57" s="228">
        <v>1.438903306946254</v>
      </c>
      <c r="U57" s="228">
        <v>1.8872337683606439</v>
      </c>
      <c r="V57" s="228">
        <v>2.1486250726099998</v>
      </c>
      <c r="W57" s="228">
        <v>2.3934145511837679</v>
      </c>
      <c r="DA57" s="69" t="s">
        <v>1496</v>
      </c>
    </row>
    <row r="58" spans="1:105" ht="12" customHeight="1" x14ac:dyDescent="0.25">
      <c r="A58" s="37" t="s">
        <v>38</v>
      </c>
      <c r="B58" s="228">
        <v>0.83712546191881798</v>
      </c>
      <c r="C58" s="228">
        <v>1.230300920477384</v>
      </c>
      <c r="D58" s="228">
        <v>0.94761154549492765</v>
      </c>
      <c r="E58" s="228">
        <v>1.2517708482617069</v>
      </c>
      <c r="F58" s="228">
        <v>1.059893091945419</v>
      </c>
      <c r="G58" s="228">
        <v>1.2794326230537301</v>
      </c>
      <c r="H58" s="228">
        <v>1.0615459800025659</v>
      </c>
      <c r="I58" s="228">
        <v>1.4719670514529459</v>
      </c>
      <c r="J58" s="228">
        <v>1.336788539320763</v>
      </c>
      <c r="K58" s="228">
        <v>0.93969500840293108</v>
      </c>
      <c r="L58" s="228">
        <v>0.98932005400548007</v>
      </c>
      <c r="M58" s="228">
        <v>1.459318212199608</v>
      </c>
      <c r="N58" s="228">
        <v>1.140931645435127</v>
      </c>
      <c r="O58" s="228">
        <v>0.9347059261488242</v>
      </c>
      <c r="P58" s="228">
        <v>1.1241005646372311</v>
      </c>
      <c r="Q58" s="228">
        <v>1.1075824352996091</v>
      </c>
      <c r="R58" s="228">
        <v>1.1783291397381079</v>
      </c>
      <c r="S58" s="228">
        <v>1.2393690728136051</v>
      </c>
      <c r="T58" s="228">
        <v>1.3383878138186189</v>
      </c>
      <c r="U58" s="228">
        <v>1.412111661238113</v>
      </c>
      <c r="V58" s="228">
        <v>1.263292910136262</v>
      </c>
      <c r="W58" s="228">
        <v>1.4413743413409339</v>
      </c>
      <c r="DA58" s="69" t="s">
        <v>1497</v>
      </c>
    </row>
    <row r="59" spans="1:105" ht="12" customHeight="1" x14ac:dyDescent="0.25">
      <c r="A59" s="57" t="s">
        <v>1498</v>
      </c>
      <c r="B59" s="263">
        <v>21.97341064625472</v>
      </c>
      <c r="C59" s="263">
        <v>27.353474221841338</v>
      </c>
      <c r="D59" s="263">
        <v>22.681222600040869</v>
      </c>
      <c r="E59" s="263">
        <v>25.748468125632371</v>
      </c>
      <c r="F59" s="263">
        <v>22.051482199505688</v>
      </c>
      <c r="G59" s="263">
        <v>23.680682931710631</v>
      </c>
      <c r="H59" s="263">
        <v>20.67269867448179</v>
      </c>
      <c r="I59" s="263">
        <v>26.162937059815111</v>
      </c>
      <c r="J59" s="263">
        <v>24.6190015398629</v>
      </c>
      <c r="K59" s="263">
        <v>18.205520749782021</v>
      </c>
      <c r="L59" s="263">
        <v>20.530195321100241</v>
      </c>
      <c r="M59" s="263">
        <v>24.52789534134353</v>
      </c>
      <c r="N59" s="263">
        <v>20.743727720939759</v>
      </c>
      <c r="O59" s="263">
        <v>18.573640492121761</v>
      </c>
      <c r="P59" s="263">
        <v>20.52281661441291</v>
      </c>
      <c r="Q59" s="263">
        <v>21.133704495277321</v>
      </c>
      <c r="R59" s="263">
        <v>22.901825458528268</v>
      </c>
      <c r="S59" s="263">
        <v>24.109300059233579</v>
      </c>
      <c r="T59" s="263">
        <v>25.142873669574659</v>
      </c>
      <c r="U59" s="263">
        <v>27.925783061019299</v>
      </c>
      <c r="V59" s="263">
        <v>26.527332764868142</v>
      </c>
      <c r="W59" s="263">
        <v>28.667720066085359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103.36974419009496</v>
      </c>
      <c r="C60" s="263">
        <f t="shared" si="1"/>
        <v>122.9504281248603</v>
      </c>
      <c r="D60" s="263">
        <f t="shared" si="1"/>
        <v>104.35642391520551</v>
      </c>
      <c r="E60" s="263">
        <f t="shared" si="1"/>
        <v>102.75929899643123</v>
      </c>
      <c r="F60" s="263">
        <f t="shared" si="1"/>
        <v>91.401774175479275</v>
      </c>
      <c r="G60" s="263">
        <f t="shared" si="1"/>
        <v>86.456269510219784</v>
      </c>
      <c r="H60" s="263">
        <f t="shared" si="1"/>
        <v>86.092187205663095</v>
      </c>
      <c r="I60" s="263">
        <f t="shared" si="1"/>
        <v>98.067471224900714</v>
      </c>
      <c r="J60" s="263">
        <f t="shared" si="1"/>
        <v>84.477017433141839</v>
      </c>
      <c r="K60" s="263">
        <f t="shared" si="1"/>
        <v>67.238954314411629</v>
      </c>
      <c r="L60" s="263">
        <f t="shared" si="1"/>
        <v>80.236370004643334</v>
      </c>
      <c r="M60" s="263">
        <f t="shared" si="1"/>
        <v>79.542806413560953</v>
      </c>
      <c r="N60" s="263">
        <f t="shared" si="1"/>
        <v>74.890778528283178</v>
      </c>
      <c r="O60" s="263">
        <f t="shared" si="1"/>
        <v>67.362696252409094</v>
      </c>
      <c r="P60" s="263">
        <f t="shared" si="1"/>
        <v>67.813036206679897</v>
      </c>
      <c r="Q60" s="263">
        <f t="shared" si="1"/>
        <v>71.474510523622868</v>
      </c>
      <c r="R60" s="263">
        <f t="shared" si="1"/>
        <v>76.610366434021387</v>
      </c>
      <c r="S60" s="263">
        <f t="shared" si="1"/>
        <v>80.877071171332389</v>
      </c>
      <c r="T60" s="263">
        <f t="shared" si="1"/>
        <v>83.942795213243727</v>
      </c>
      <c r="U60" s="263">
        <f t="shared" si="1"/>
        <v>91.806367148143408</v>
      </c>
      <c r="V60" s="263">
        <f t="shared" si="1"/>
        <v>86.278056107152736</v>
      </c>
      <c r="W60" s="263">
        <f t="shared" si="1"/>
        <v>87.64973423563265</v>
      </c>
      <c r="DA60" s="70"/>
    </row>
    <row r="61" spans="1:105" ht="12" customHeight="1" x14ac:dyDescent="0.25">
      <c r="A61" s="60" t="s">
        <v>1501</v>
      </c>
      <c r="B61" s="264">
        <v>75.039562414888593</v>
      </c>
      <c r="C61" s="264">
        <v>84.266062816419065</v>
      </c>
      <c r="D61" s="264">
        <v>71.982175513301371</v>
      </c>
      <c r="E61" s="264">
        <v>70.670701039068319</v>
      </c>
      <c r="F61" s="264">
        <v>62.664132713438391</v>
      </c>
      <c r="G61" s="264">
        <v>61.181871799686277</v>
      </c>
      <c r="H61" s="264">
        <v>55.654369569092466</v>
      </c>
      <c r="I61" s="264">
        <v>68.025535280775017</v>
      </c>
      <c r="J61" s="264">
        <v>64.019916024653384</v>
      </c>
      <c r="K61" s="264">
        <v>51.103425047273213</v>
      </c>
      <c r="L61" s="264">
        <v>59.615547357102898</v>
      </c>
      <c r="M61" s="264">
        <v>60.630699961100603</v>
      </c>
      <c r="N61" s="264">
        <v>56.488374622756083</v>
      </c>
      <c r="O61" s="264">
        <v>51.251058340300297</v>
      </c>
      <c r="P61" s="264">
        <v>52.347763472984589</v>
      </c>
      <c r="Q61" s="264">
        <v>55.144303791824584</v>
      </c>
      <c r="R61" s="264">
        <v>59.278157322800602</v>
      </c>
      <c r="S61" s="264">
        <v>62.475421346114459</v>
      </c>
      <c r="T61" s="264">
        <v>64.248021823903201</v>
      </c>
      <c r="U61" s="264">
        <v>70.442314459730454</v>
      </c>
      <c r="V61" s="264">
        <v>66.935077879739438</v>
      </c>
      <c r="W61" s="264">
        <v>68.283210427477528</v>
      </c>
      <c r="DA61" s="72" t="s">
        <v>1502</v>
      </c>
    </row>
    <row r="62" spans="1:105" ht="12" customHeight="1" x14ac:dyDescent="0.25">
      <c r="A62" s="59" t="s">
        <v>30</v>
      </c>
      <c r="B62" s="232">
        <v>18.484037075907729</v>
      </c>
      <c r="C62" s="232">
        <v>22.1603568951729</v>
      </c>
      <c r="D62" s="232">
        <v>17.31295624670182</v>
      </c>
      <c r="E62" s="232">
        <v>13.31973811383533</v>
      </c>
      <c r="F62" s="232">
        <v>11.689140315089681</v>
      </c>
      <c r="G62" s="232">
        <v>10.74687147612876</v>
      </c>
      <c r="H62" s="232">
        <v>10.948639718124859</v>
      </c>
      <c r="I62" s="232">
        <v>16.380367016229069</v>
      </c>
      <c r="J62" s="232">
        <v>14.856587856426261</v>
      </c>
      <c r="K62" s="232">
        <v>11.2969948739257</v>
      </c>
      <c r="L62" s="232">
        <v>13.771366090960781</v>
      </c>
      <c r="M62" s="232">
        <v>17.628192655688832</v>
      </c>
      <c r="N62" s="232">
        <v>16.866240792091311</v>
      </c>
      <c r="O62" s="232">
        <v>12.208003794007871</v>
      </c>
      <c r="P62" s="232">
        <v>12.21689103875072</v>
      </c>
      <c r="Q62" s="232">
        <v>11.891263495456149</v>
      </c>
      <c r="R62" s="232">
        <v>12.672027106260639</v>
      </c>
      <c r="S62" s="232">
        <v>15.20554233151339</v>
      </c>
      <c r="T62" s="232">
        <v>16.10102185406361</v>
      </c>
      <c r="U62" s="232">
        <v>17.844260183569279</v>
      </c>
      <c r="V62" s="232">
        <v>14.21252081336524</v>
      </c>
      <c r="W62" s="232">
        <v>15.141521139295421</v>
      </c>
      <c r="DA62" s="71" t="s">
        <v>1503</v>
      </c>
    </row>
    <row r="63" spans="1:105" ht="12" customHeight="1" x14ac:dyDescent="0.25">
      <c r="A63" s="59" t="s">
        <v>33</v>
      </c>
      <c r="B63" s="297">
        <v>0.17810162576632621</v>
      </c>
      <c r="C63" s="297">
        <v>0.1953592026552175</v>
      </c>
      <c r="D63" s="297">
        <v>0.26332928557076729</v>
      </c>
      <c r="E63" s="297">
        <v>0.17730772105417819</v>
      </c>
      <c r="F63" s="297">
        <v>7.7776293235226335E-2</v>
      </c>
      <c r="G63" s="297">
        <v>8.0016969101583096E-2</v>
      </c>
      <c r="H63" s="297">
        <v>7.4398040507116792E-2</v>
      </c>
      <c r="I63" s="297">
        <v>8.4216889390658481E-2</v>
      </c>
      <c r="J63" s="297">
        <v>0.15330376322635261</v>
      </c>
      <c r="K63" s="297">
        <v>8.296889722793778E-2</v>
      </c>
      <c r="L63" s="297">
        <v>8.8478194821881503E-2</v>
      </c>
      <c r="M63" s="297">
        <v>9.2596249592110755E-2</v>
      </c>
      <c r="N63" s="297">
        <v>8.674743406377225E-2</v>
      </c>
      <c r="O63" s="297">
        <v>8.6018309305982477E-2</v>
      </c>
      <c r="P63" s="297">
        <v>8.7022269904537236E-2</v>
      </c>
      <c r="Q63" s="297">
        <v>0.17650865867193971</v>
      </c>
      <c r="R63" s="297">
        <v>0.18213773284281021</v>
      </c>
      <c r="S63" s="297">
        <v>0.18373413989388751</v>
      </c>
      <c r="T63" s="297">
        <v>0.19570970239631971</v>
      </c>
      <c r="U63" s="297">
        <v>0.21525370037145569</v>
      </c>
      <c r="V63" s="297">
        <v>0.21350381680172431</v>
      </c>
      <c r="W63" s="297">
        <v>0.2159161284756568</v>
      </c>
      <c r="DA63" s="122" t="s">
        <v>1504</v>
      </c>
    </row>
    <row r="64" spans="1:105" ht="12" customHeight="1" x14ac:dyDescent="0.25">
      <c r="A64" s="59" t="s">
        <v>160</v>
      </c>
      <c r="B64" s="297">
        <v>1.3080328934109069</v>
      </c>
      <c r="C64" s="297">
        <v>1.371113139050181</v>
      </c>
      <c r="D64" s="297">
        <v>1.4793718180954969</v>
      </c>
      <c r="E64" s="297">
        <v>0.41514791086828817</v>
      </c>
      <c r="F64" s="297">
        <v>0.36390471462635471</v>
      </c>
      <c r="G64" s="297">
        <v>0.37419170227669302</v>
      </c>
      <c r="H64" s="297">
        <v>0.13776399672620851</v>
      </c>
      <c r="I64" s="297">
        <v>7.7881749041612436E-2</v>
      </c>
      <c r="J64" s="297">
        <v>7.4313354178057997E-2</v>
      </c>
      <c r="K64" s="297">
        <v>0.16119654019027729</v>
      </c>
      <c r="L64" s="297">
        <v>8.6053611806257826E-2</v>
      </c>
      <c r="M64" s="297">
        <v>9.0012303741218283E-2</v>
      </c>
      <c r="N64" s="297">
        <v>0</v>
      </c>
      <c r="O64" s="297">
        <v>0</v>
      </c>
      <c r="P64" s="297">
        <v>0</v>
      </c>
      <c r="Q64" s="297">
        <v>0.1715886986130932</v>
      </c>
      <c r="R64" s="297">
        <v>0.5314617181120409</v>
      </c>
      <c r="S64" s="297">
        <v>0</v>
      </c>
      <c r="T64" s="297">
        <v>0</v>
      </c>
      <c r="U64" s="297">
        <v>0</v>
      </c>
      <c r="V64" s="297">
        <v>0.1040901739574626</v>
      </c>
      <c r="W64" s="297">
        <v>0.1057458871057378</v>
      </c>
      <c r="DA64" s="122" t="s">
        <v>1505</v>
      </c>
    </row>
    <row r="65" spans="1:105" ht="12" customHeight="1" x14ac:dyDescent="0.25">
      <c r="A65" s="59" t="s">
        <v>70</v>
      </c>
      <c r="B65" s="297">
        <v>7.2413057432163122</v>
      </c>
      <c r="C65" s="297">
        <v>5.7471451451469964</v>
      </c>
      <c r="D65" s="297">
        <v>3.4553933446468199</v>
      </c>
      <c r="E65" s="297">
        <v>3.6130161707366368</v>
      </c>
      <c r="F65" s="297">
        <v>3.9290794917116112</v>
      </c>
      <c r="G65" s="297">
        <v>3.366241643538451</v>
      </c>
      <c r="H65" s="297">
        <v>2.1241538159627229</v>
      </c>
      <c r="I65" s="297">
        <v>3.2095021464683451</v>
      </c>
      <c r="J65" s="297">
        <v>1.736309305172987</v>
      </c>
      <c r="K65" s="297">
        <v>1.8792990351405079</v>
      </c>
      <c r="L65" s="297">
        <v>1.0394607015256789</v>
      </c>
      <c r="M65" s="297">
        <v>0.91781439113816843</v>
      </c>
      <c r="N65" s="297">
        <v>0.70422489560129686</v>
      </c>
      <c r="O65" s="297">
        <v>0.62017737560116692</v>
      </c>
      <c r="P65" s="297">
        <v>0.39238339354260038</v>
      </c>
      <c r="Q65" s="297">
        <v>0.39795510308639631</v>
      </c>
      <c r="R65" s="297">
        <v>0.41064637165534101</v>
      </c>
      <c r="S65" s="297">
        <v>0.331398005416629</v>
      </c>
      <c r="T65" s="297">
        <v>1.147241862495731</v>
      </c>
      <c r="U65" s="297">
        <v>0.38824927693267658</v>
      </c>
      <c r="V65" s="297">
        <v>0.96275454315412001</v>
      </c>
      <c r="W65" s="297">
        <v>0.87624697682041297</v>
      </c>
      <c r="DA65" s="122" t="s">
        <v>1506</v>
      </c>
    </row>
    <row r="66" spans="1:105" ht="12" customHeight="1" x14ac:dyDescent="0.25">
      <c r="A66" s="59" t="s">
        <v>162</v>
      </c>
      <c r="B66" s="297">
        <v>47.828085076587307</v>
      </c>
      <c r="C66" s="297">
        <v>54.792088434393783</v>
      </c>
      <c r="D66" s="297">
        <v>49.471124818286469</v>
      </c>
      <c r="E66" s="297">
        <v>53.145491122573887</v>
      </c>
      <c r="F66" s="297">
        <v>46.604231898775517</v>
      </c>
      <c r="G66" s="297">
        <v>46.614550008640798</v>
      </c>
      <c r="H66" s="297">
        <v>42.369413997771559</v>
      </c>
      <c r="I66" s="297">
        <v>48.273567479645337</v>
      </c>
      <c r="J66" s="297">
        <v>47.199401745649723</v>
      </c>
      <c r="K66" s="297">
        <v>37.682965700788792</v>
      </c>
      <c r="L66" s="297">
        <v>44.6301887579883</v>
      </c>
      <c r="M66" s="297">
        <v>41.902084360940272</v>
      </c>
      <c r="N66" s="297">
        <v>38.831161500999713</v>
      </c>
      <c r="O66" s="297">
        <v>38.336858861385281</v>
      </c>
      <c r="P66" s="297">
        <v>39.651466770786733</v>
      </c>
      <c r="Q66" s="297">
        <v>42.506987835996988</v>
      </c>
      <c r="R66" s="297">
        <v>45.481884393929768</v>
      </c>
      <c r="S66" s="297">
        <v>46.754746869290557</v>
      </c>
      <c r="T66" s="297">
        <v>46.804048404947537</v>
      </c>
      <c r="U66" s="297">
        <v>51.99455129885704</v>
      </c>
      <c r="V66" s="297">
        <v>51.442208532460889</v>
      </c>
      <c r="W66" s="297">
        <v>51.943780295780307</v>
      </c>
      <c r="DA66" s="122" t="s">
        <v>1507</v>
      </c>
    </row>
    <row r="67" spans="1:105" ht="12" customHeight="1" x14ac:dyDescent="0.25">
      <c r="A67" s="60" t="s">
        <v>1508</v>
      </c>
      <c r="B67" s="264">
        <v>28.33018177520637</v>
      </c>
      <c r="C67" s="264">
        <v>38.68436530844123</v>
      </c>
      <c r="D67" s="264">
        <v>32.374248401904133</v>
      </c>
      <c r="E67" s="264">
        <v>32.088597957362907</v>
      </c>
      <c r="F67" s="264">
        <v>28.73764146204088</v>
      </c>
      <c r="G67" s="264">
        <v>25.27439771053351</v>
      </c>
      <c r="H67" s="264">
        <v>30.437817636570621</v>
      </c>
      <c r="I67" s="264">
        <v>30.041935944125701</v>
      </c>
      <c r="J67" s="264">
        <v>20.457101408488452</v>
      </c>
      <c r="K67" s="264">
        <v>16.13552926713842</v>
      </c>
      <c r="L67" s="264">
        <v>20.620822647540439</v>
      </c>
      <c r="M67" s="264">
        <v>18.91210645246035</v>
      </c>
      <c r="N67" s="264">
        <v>18.402403905527091</v>
      </c>
      <c r="O67" s="264">
        <v>16.111637912108801</v>
      </c>
      <c r="P67" s="264">
        <v>15.46527273369531</v>
      </c>
      <c r="Q67" s="264">
        <v>16.330206731798281</v>
      </c>
      <c r="R67" s="264">
        <v>17.332209111220781</v>
      </c>
      <c r="S67" s="264">
        <v>18.40164982521793</v>
      </c>
      <c r="T67" s="264">
        <v>19.694773389340529</v>
      </c>
      <c r="U67" s="264">
        <v>21.364052688412961</v>
      </c>
      <c r="V67" s="264">
        <v>19.342978227413301</v>
      </c>
      <c r="W67" s="264">
        <v>19.366523808155129</v>
      </c>
      <c r="DA67" s="72" t="s">
        <v>1509</v>
      </c>
    </row>
    <row r="68" spans="1:105" ht="12" customHeight="1" x14ac:dyDescent="0.25">
      <c r="A68" s="147" t="s">
        <v>30</v>
      </c>
      <c r="B68" s="231">
        <v>1.7422974023509961</v>
      </c>
      <c r="C68" s="231">
        <v>1.6687766255362591</v>
      </c>
      <c r="D68" s="231">
        <v>1.3464363866354421</v>
      </c>
      <c r="E68" s="231">
        <v>1.0179775770889561</v>
      </c>
      <c r="F68" s="231">
        <v>0.8576190010458955</v>
      </c>
      <c r="G68" s="231">
        <v>0.8548247821235252</v>
      </c>
      <c r="H68" s="231">
        <v>0.6528938733743137</v>
      </c>
      <c r="I68" s="231">
        <v>1.2200784841602439</v>
      </c>
      <c r="J68" s="231">
        <v>1.5301635492041561</v>
      </c>
      <c r="K68" s="231">
        <v>1.1068056598169449</v>
      </c>
      <c r="L68" s="231">
        <v>1.237999385533721</v>
      </c>
      <c r="M68" s="231">
        <v>1.7573406472118831</v>
      </c>
      <c r="N68" s="231">
        <v>1.6066921055998751</v>
      </c>
      <c r="O68" s="231">
        <v>1.203737334656535</v>
      </c>
      <c r="P68" s="231">
        <v>1.233814980768148</v>
      </c>
      <c r="Q68" s="231">
        <v>1.177726859355636</v>
      </c>
      <c r="R68" s="231">
        <v>1.2485723542563101</v>
      </c>
      <c r="S68" s="231">
        <v>1.511904906638019</v>
      </c>
      <c r="T68" s="231">
        <v>1.455469209419783</v>
      </c>
      <c r="U68" s="231">
        <v>1.610909843330617</v>
      </c>
      <c r="V68" s="231">
        <v>1.32561725423164</v>
      </c>
      <c r="W68" s="231">
        <v>1.4493790414200189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1.6787782812425489E-2</v>
      </c>
      <c r="C70" s="231">
        <v>1.471144496979836E-2</v>
      </c>
      <c r="D70" s="231">
        <v>2.047923686208937E-2</v>
      </c>
      <c r="E70" s="231">
        <v>1.3550963445025601E-2</v>
      </c>
      <c r="F70" s="231">
        <v>5.7063586466953682E-3</v>
      </c>
      <c r="G70" s="231">
        <v>6.3646883960954267E-3</v>
      </c>
      <c r="H70" s="231">
        <v>4.4365351394053971E-3</v>
      </c>
      <c r="I70" s="231">
        <v>6.2728273821119783E-3</v>
      </c>
      <c r="J70" s="231">
        <v>1.5789616883214608E-2</v>
      </c>
      <c r="K70" s="231">
        <v>8.128749819352717E-3</v>
      </c>
      <c r="L70" s="231">
        <v>7.9538914367049754E-3</v>
      </c>
      <c r="M70" s="231">
        <v>9.2308472210326335E-3</v>
      </c>
      <c r="N70" s="231">
        <v>8.2636326143679315E-3</v>
      </c>
      <c r="O70" s="231">
        <v>8.4816037185758072E-3</v>
      </c>
      <c r="P70" s="231">
        <v>8.7886009565037952E-3</v>
      </c>
      <c r="Q70" s="231">
        <v>1.7481656874075099E-2</v>
      </c>
      <c r="R70" s="231">
        <v>1.7945995221403929E-2</v>
      </c>
      <c r="S70" s="231">
        <v>1.8268901007678629E-2</v>
      </c>
      <c r="T70" s="231">
        <v>1.7691389304627349E-2</v>
      </c>
      <c r="U70" s="231">
        <v>1.943226007548373E-2</v>
      </c>
      <c r="V70" s="231">
        <v>1.9913732905884302E-2</v>
      </c>
      <c r="W70" s="231">
        <v>2.0667957230863222E-2</v>
      </c>
      <c r="DA70" s="73" t="s">
        <v>1512</v>
      </c>
    </row>
    <row r="71" spans="1:105" ht="12" customHeight="1" x14ac:dyDescent="0.25">
      <c r="A71" s="147" t="s">
        <v>160</v>
      </c>
      <c r="B71" s="231">
        <v>0.1232946191906274</v>
      </c>
      <c r="C71" s="231">
        <v>0.1032511149633601</v>
      </c>
      <c r="D71" s="231">
        <v>0.1150514110278691</v>
      </c>
      <c r="E71" s="231">
        <v>3.1728196217331923E-2</v>
      </c>
      <c r="F71" s="231">
        <v>2.6699277228357181E-2</v>
      </c>
      <c r="G71" s="231">
        <v>2.9763856493641449E-2</v>
      </c>
      <c r="H71" s="231">
        <v>8.2152004038639707E-3</v>
      </c>
      <c r="I71" s="231">
        <v>5.8009595401797096E-3</v>
      </c>
      <c r="J71" s="231">
        <v>7.6539503472310743E-3</v>
      </c>
      <c r="K71" s="231">
        <v>1.57929825601054E-2</v>
      </c>
      <c r="L71" s="231">
        <v>7.7359295973571836E-3</v>
      </c>
      <c r="M71" s="231">
        <v>8.9732556934915188E-3</v>
      </c>
      <c r="N71" s="231">
        <v>0</v>
      </c>
      <c r="O71" s="231">
        <v>0</v>
      </c>
      <c r="P71" s="231">
        <v>0</v>
      </c>
      <c r="Q71" s="231">
        <v>1.6994377359120731E-2</v>
      </c>
      <c r="R71" s="231">
        <v>5.2364819220787277E-2</v>
      </c>
      <c r="S71" s="231">
        <v>0</v>
      </c>
      <c r="T71" s="231">
        <v>0</v>
      </c>
      <c r="U71" s="231">
        <v>0</v>
      </c>
      <c r="V71" s="231">
        <v>9.7086035901687157E-3</v>
      </c>
      <c r="W71" s="231">
        <v>1.012222425193905E-2</v>
      </c>
      <c r="DA71" s="73" t="s">
        <v>1513</v>
      </c>
    </row>
    <row r="72" spans="1:105" ht="12" customHeight="1" x14ac:dyDescent="0.25">
      <c r="A72" s="147" t="s">
        <v>70</v>
      </c>
      <c r="B72" s="231">
        <v>0.68256237174938417</v>
      </c>
      <c r="C72" s="231">
        <v>0.43278641797843043</v>
      </c>
      <c r="D72" s="231">
        <v>0.26872749304479582</v>
      </c>
      <c r="E72" s="231">
        <v>0.27612926140412319</v>
      </c>
      <c r="F72" s="231">
        <v>0.28827211735679931</v>
      </c>
      <c r="G72" s="231">
        <v>0.26775669420673531</v>
      </c>
      <c r="H72" s="231">
        <v>0.12666843080523349</v>
      </c>
      <c r="I72" s="231">
        <v>0.23905719022610861</v>
      </c>
      <c r="J72" s="231">
        <v>0.1788322617949234</v>
      </c>
      <c r="K72" s="231">
        <v>0.18412142625494829</v>
      </c>
      <c r="L72" s="231">
        <v>9.344401283616327E-2</v>
      </c>
      <c r="M72" s="231">
        <v>9.1496194059498409E-2</v>
      </c>
      <c r="N72" s="231">
        <v>6.7085048427629107E-2</v>
      </c>
      <c r="O72" s="231">
        <v>6.1150919815970033E-2</v>
      </c>
      <c r="P72" s="231">
        <v>3.9627799545882712E-2</v>
      </c>
      <c r="Q72" s="231">
        <v>3.9414012976970947E-2</v>
      </c>
      <c r="R72" s="231">
        <v>4.0460906745631103E-2</v>
      </c>
      <c r="S72" s="231">
        <v>3.2951292332470621E-2</v>
      </c>
      <c r="T72" s="231">
        <v>0.10370616360591541</v>
      </c>
      <c r="U72" s="231">
        <v>3.5049622424399192E-2</v>
      </c>
      <c r="V72" s="231">
        <v>8.9797162006253095E-2</v>
      </c>
      <c r="W72" s="231">
        <v>8.3876249395789429E-2</v>
      </c>
      <c r="DA72" s="73" t="s">
        <v>1514</v>
      </c>
    </row>
    <row r="73" spans="1:105" ht="12" customHeight="1" x14ac:dyDescent="0.25">
      <c r="A73" s="147" t="s">
        <v>34</v>
      </c>
      <c r="B73" s="231">
        <v>4.2764289116833942E-2</v>
      </c>
      <c r="C73" s="231">
        <v>5.0980034454298093E-2</v>
      </c>
      <c r="D73" s="231">
        <v>4.9420324328822408E-2</v>
      </c>
      <c r="E73" s="231">
        <v>1.928032336322871E-2</v>
      </c>
      <c r="F73" s="231">
        <v>1.715196861690781E-2</v>
      </c>
      <c r="G73" s="231">
        <v>1.900569995560147E-2</v>
      </c>
      <c r="H73" s="231">
        <v>2.5174242904573089E-2</v>
      </c>
      <c r="I73" s="231">
        <v>3.3989460986948182E-2</v>
      </c>
      <c r="J73" s="231">
        <v>7.9000328297963746E-2</v>
      </c>
      <c r="K73" s="231">
        <v>0.1139003635377582</v>
      </c>
      <c r="L73" s="231">
        <v>0.19631504423867549</v>
      </c>
      <c r="M73" s="231">
        <v>0.14334559207718059</v>
      </c>
      <c r="N73" s="231">
        <v>9.2230523193576427E-2</v>
      </c>
      <c r="O73" s="231">
        <v>6.8589501959072471E-2</v>
      </c>
      <c r="P73" s="231">
        <v>6.918304949085774E-2</v>
      </c>
      <c r="Q73" s="231">
        <v>6.9880092524568921E-2</v>
      </c>
      <c r="R73" s="231">
        <v>1.396191020896629E-2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1515</v>
      </c>
    </row>
    <row r="74" spans="1:105" ht="12" customHeight="1" x14ac:dyDescent="0.25">
      <c r="A74" s="147" t="s">
        <v>162</v>
      </c>
      <c r="B74" s="231">
        <v>4.5082547738975611</v>
      </c>
      <c r="C74" s="231">
        <v>4.126095842055185</v>
      </c>
      <c r="D74" s="231">
        <v>3.847391606261001</v>
      </c>
      <c r="E74" s="231">
        <v>4.0617103597528903</v>
      </c>
      <c r="F74" s="231">
        <v>3.4192997712537481</v>
      </c>
      <c r="G74" s="231">
        <v>3.7078020932354492</v>
      </c>
      <c r="H74" s="231">
        <v>2.5265906569024121</v>
      </c>
      <c r="I74" s="231">
        <v>3.59561791119939</v>
      </c>
      <c r="J74" s="231">
        <v>4.8613318746804994</v>
      </c>
      <c r="K74" s="231">
        <v>3.691930480785238</v>
      </c>
      <c r="L74" s="231">
        <v>4.012103512004507</v>
      </c>
      <c r="M74" s="231">
        <v>4.1771858005317641</v>
      </c>
      <c r="N74" s="231">
        <v>3.699088694629864</v>
      </c>
      <c r="O74" s="231">
        <v>3.7801027165111569</v>
      </c>
      <c r="P74" s="231">
        <v>4.004502745915449</v>
      </c>
      <c r="Q74" s="231">
        <v>4.2099497083624744</v>
      </c>
      <c r="R74" s="231">
        <v>4.4813211807040956</v>
      </c>
      <c r="S74" s="231">
        <v>4.6488793138142164</v>
      </c>
      <c r="T74" s="231">
        <v>4.2309023580637817</v>
      </c>
      <c r="U74" s="231">
        <v>4.6938642244194089</v>
      </c>
      <c r="V74" s="231">
        <v>4.798070667540193</v>
      </c>
      <c r="W74" s="231">
        <v>4.9721706161639609</v>
      </c>
      <c r="DA74" s="73" t="s">
        <v>1516</v>
      </c>
    </row>
    <row r="75" spans="1:105" ht="12" customHeight="1" x14ac:dyDescent="0.25">
      <c r="A75" s="147" t="s">
        <v>36</v>
      </c>
      <c r="B75" s="231">
        <v>2.041130122899967</v>
      </c>
      <c r="C75" s="231">
        <v>2.3308794095899028</v>
      </c>
      <c r="D75" s="231">
        <v>2.1905089946380878</v>
      </c>
      <c r="E75" s="231">
        <v>2.1072930481230179</v>
      </c>
      <c r="F75" s="231">
        <v>2.0170475561352288</v>
      </c>
      <c r="G75" s="231">
        <v>1.9549176573435829</v>
      </c>
      <c r="H75" s="231">
        <v>2.027744646454908</v>
      </c>
      <c r="I75" s="231">
        <v>3.5107392547070768</v>
      </c>
      <c r="J75" s="231">
        <v>3.5385392718595461</v>
      </c>
      <c r="K75" s="231">
        <v>1.552708609637697</v>
      </c>
      <c r="L75" s="231">
        <v>1.675009909528856</v>
      </c>
      <c r="M75" s="231">
        <v>1.8559849363413321</v>
      </c>
      <c r="N75" s="231">
        <v>2.0337186228535988</v>
      </c>
      <c r="O75" s="231">
        <v>2.174744972816558</v>
      </c>
      <c r="P75" s="231">
        <v>1.9049534390749909</v>
      </c>
      <c r="Q75" s="231">
        <v>2.0341135675597601</v>
      </c>
      <c r="R75" s="231">
        <v>1.9738713626669311</v>
      </c>
      <c r="S75" s="231">
        <v>1.8710014337316461</v>
      </c>
      <c r="T75" s="231">
        <v>1.959948702788868</v>
      </c>
      <c r="U75" s="231">
        <v>2.2811383971195238</v>
      </c>
      <c r="V75" s="231">
        <v>2.0205507908887008</v>
      </c>
      <c r="W75" s="231">
        <v>1.75367122519357</v>
      </c>
      <c r="DA75" s="73" t="s">
        <v>1517</v>
      </c>
    </row>
    <row r="76" spans="1:105" ht="12" customHeight="1" x14ac:dyDescent="0.25">
      <c r="A76" s="147" t="s">
        <v>73</v>
      </c>
      <c r="B76" s="231">
        <v>0.46700760686305659</v>
      </c>
      <c r="C76" s="231">
        <v>0.58667974600552575</v>
      </c>
      <c r="D76" s="231">
        <v>0.46372229267288079</v>
      </c>
      <c r="E76" s="231">
        <v>0.5303723429259074</v>
      </c>
      <c r="F76" s="231">
        <v>0.74981360856987478</v>
      </c>
      <c r="G76" s="231">
        <v>1.0408136665769121</v>
      </c>
      <c r="H76" s="231">
        <v>0.67835438376337498</v>
      </c>
      <c r="I76" s="231">
        <v>0.99416235007378373</v>
      </c>
      <c r="J76" s="231">
        <v>1.4301834356963321</v>
      </c>
      <c r="K76" s="231">
        <v>1.7792490785705599</v>
      </c>
      <c r="L76" s="231">
        <v>1.715929168558372</v>
      </c>
      <c r="M76" s="231">
        <v>1.8440254784441359</v>
      </c>
      <c r="N76" s="231">
        <v>1.9221388309197029</v>
      </c>
      <c r="O76" s="231">
        <v>1.8921540721701731</v>
      </c>
      <c r="P76" s="231">
        <v>2.408127021430031</v>
      </c>
      <c r="Q76" s="231">
        <v>2.7790448465433921</v>
      </c>
      <c r="R76" s="231">
        <v>3.2097334508256492</v>
      </c>
      <c r="S76" s="231">
        <v>3.100723864584817</v>
      </c>
      <c r="T76" s="231">
        <v>3.687032424100575</v>
      </c>
      <c r="U76" s="231">
        <v>3.8706631040228832</v>
      </c>
      <c r="V76" s="231">
        <v>4.0890300633330554</v>
      </c>
      <c r="W76" s="231">
        <v>4.1062796103375803</v>
      </c>
      <c r="DA76" s="73" t="s">
        <v>1518</v>
      </c>
    </row>
    <row r="77" spans="1:105" ht="12" customHeight="1" x14ac:dyDescent="0.25">
      <c r="A77" s="147" t="s">
        <v>79</v>
      </c>
      <c r="B77" s="231">
        <v>18.706082806325519</v>
      </c>
      <c r="C77" s="231">
        <v>29.37020467288847</v>
      </c>
      <c r="D77" s="231">
        <v>24.072510656433149</v>
      </c>
      <c r="E77" s="231">
        <v>24.030555885042421</v>
      </c>
      <c r="F77" s="231">
        <v>21.356031803187371</v>
      </c>
      <c r="G77" s="231">
        <v>17.393148572201969</v>
      </c>
      <c r="H77" s="231">
        <v>24.387739666822529</v>
      </c>
      <c r="I77" s="231">
        <v>20.436217505849861</v>
      </c>
      <c r="J77" s="231">
        <v>8.8156071197245822</v>
      </c>
      <c r="K77" s="231">
        <v>7.6828919161558167</v>
      </c>
      <c r="L77" s="231">
        <v>11.674331793806081</v>
      </c>
      <c r="M77" s="231">
        <v>9.0245237008800299</v>
      </c>
      <c r="N77" s="231">
        <v>8.9731864472884819</v>
      </c>
      <c r="O77" s="231">
        <v>6.9226767904607591</v>
      </c>
      <c r="P77" s="231">
        <v>5.7962750965134422</v>
      </c>
      <c r="Q77" s="231">
        <v>5.985601610242278</v>
      </c>
      <c r="R77" s="231">
        <v>6.2939771313710091</v>
      </c>
      <c r="S77" s="231">
        <v>7.2179201131090824</v>
      </c>
      <c r="T77" s="231">
        <v>8.2400231420569821</v>
      </c>
      <c r="U77" s="231">
        <v>8.8529952370206502</v>
      </c>
      <c r="V77" s="231">
        <v>6.9902899529174034</v>
      </c>
      <c r="W77" s="231">
        <v>6.9703568841614061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383.57181925461049</v>
      </c>
      <c r="C79" s="263">
        <f t="shared" si="2"/>
        <v>435.23135694874196</v>
      </c>
      <c r="D79" s="263">
        <f t="shared" si="2"/>
        <v>371.09608205546078</v>
      </c>
      <c r="E79" s="263">
        <f t="shared" si="2"/>
        <v>368.16413072034612</v>
      </c>
      <c r="F79" s="263">
        <f t="shared" si="2"/>
        <v>329.31469112698846</v>
      </c>
      <c r="G79" s="263">
        <f t="shared" si="2"/>
        <v>325.75932291474146</v>
      </c>
      <c r="H79" s="263">
        <f t="shared" si="2"/>
        <v>295.57603052932654</v>
      </c>
      <c r="I79" s="263">
        <f t="shared" si="2"/>
        <v>360.85623259403417</v>
      </c>
      <c r="J79" s="263">
        <f t="shared" si="2"/>
        <v>340.54599562861307</v>
      </c>
      <c r="K79" s="263">
        <f t="shared" si="2"/>
        <v>276.90968497596572</v>
      </c>
      <c r="L79" s="263">
        <f t="shared" si="2"/>
        <v>321.45960232778054</v>
      </c>
      <c r="M79" s="263">
        <f t="shared" si="2"/>
        <v>326.91240530915286</v>
      </c>
      <c r="N79" s="263">
        <f t="shared" si="2"/>
        <v>306.97694603578617</v>
      </c>
      <c r="O79" s="263">
        <f t="shared" si="2"/>
        <v>279.16219927531097</v>
      </c>
      <c r="P79" s="263">
        <f t="shared" si="2"/>
        <v>288.74893531259124</v>
      </c>
      <c r="Q79" s="263">
        <f t="shared" si="2"/>
        <v>306.25139426681852</v>
      </c>
      <c r="R79" s="263">
        <f t="shared" si="2"/>
        <v>329.62194942199955</v>
      </c>
      <c r="S79" s="263">
        <f t="shared" si="2"/>
        <v>344.58684365465007</v>
      </c>
      <c r="T79" s="263">
        <f t="shared" si="2"/>
        <v>360.13108760316118</v>
      </c>
      <c r="U79" s="263">
        <f t="shared" si="2"/>
        <v>390.26964722995712</v>
      </c>
      <c r="V79" s="263">
        <f t="shared" si="2"/>
        <v>372.57430810303026</v>
      </c>
      <c r="W79" s="263">
        <f t="shared" si="2"/>
        <v>379.9798622152673</v>
      </c>
      <c r="DA79" s="70"/>
    </row>
    <row r="80" spans="1:105" ht="12" customHeight="1" x14ac:dyDescent="0.25">
      <c r="A80" s="60" t="s">
        <v>1523</v>
      </c>
      <c r="B80" s="264">
        <v>361.8264916684401</v>
      </c>
      <c r="C80" s="264">
        <v>408.16181061615248</v>
      </c>
      <c r="D80" s="264">
        <v>348.65028957322698</v>
      </c>
      <c r="E80" s="264">
        <v>342.68293058952452</v>
      </c>
      <c r="F80" s="264">
        <v>307.49210236694142</v>
      </c>
      <c r="G80" s="264">
        <v>302.32444445621451</v>
      </c>
      <c r="H80" s="264">
        <v>275.11791358044871</v>
      </c>
      <c r="I80" s="264">
        <v>334.96486569879039</v>
      </c>
      <c r="J80" s="264">
        <v>316.18253826884268</v>
      </c>
      <c r="K80" s="264">
        <v>258.8931367507447</v>
      </c>
      <c r="L80" s="264">
        <v>301.14250955358801</v>
      </c>
      <c r="M80" s="264">
        <v>302.63910846946868</v>
      </c>
      <c r="N80" s="264">
        <v>286.44853731890618</v>
      </c>
      <c r="O80" s="264">
        <v>260.78135237488738</v>
      </c>
      <c r="P80" s="264">
        <v>268.43914465442708</v>
      </c>
      <c r="Q80" s="264">
        <v>285.33705671779279</v>
      </c>
      <c r="R80" s="264">
        <v>306.95784392948798</v>
      </c>
      <c r="S80" s="264">
        <v>320.72779709600081</v>
      </c>
      <c r="T80" s="264">
        <v>335.24919588391691</v>
      </c>
      <c r="U80" s="264">
        <v>362.63373259939442</v>
      </c>
      <c r="V80" s="264">
        <v>346.32232791452321</v>
      </c>
      <c r="W80" s="264">
        <v>351.60971185392998</v>
      </c>
      <c r="DA80" s="72" t="s">
        <v>1524</v>
      </c>
    </row>
    <row r="81" spans="1:105" ht="12" customHeight="1" x14ac:dyDescent="0.25">
      <c r="A81" s="59" t="s">
        <v>30</v>
      </c>
      <c r="B81" s="232">
        <v>83.13489997652124</v>
      </c>
      <c r="C81" s="232">
        <v>97.537370607450782</v>
      </c>
      <c r="D81" s="232">
        <v>76.815229020579011</v>
      </c>
      <c r="E81" s="232">
        <v>58.621786597412971</v>
      </c>
      <c r="F81" s="232">
        <v>49.157986171474001</v>
      </c>
      <c r="G81" s="232">
        <v>43.607825210583137</v>
      </c>
      <c r="H81" s="232">
        <v>44.656368777796267</v>
      </c>
      <c r="I81" s="232">
        <v>67.052472745185852</v>
      </c>
      <c r="J81" s="232">
        <v>59.707969986814533</v>
      </c>
      <c r="K81" s="232">
        <v>41.528601205182078</v>
      </c>
      <c r="L81" s="232">
        <v>51.270744521789993</v>
      </c>
      <c r="M81" s="232">
        <v>66.218456026304182</v>
      </c>
      <c r="N81" s="232">
        <v>62.231718754230293</v>
      </c>
      <c r="O81" s="232">
        <v>44.753717789003268</v>
      </c>
      <c r="P81" s="232">
        <v>42.658726515232672</v>
      </c>
      <c r="Q81" s="232">
        <v>40.436731507708743</v>
      </c>
      <c r="R81" s="232">
        <v>42.281975975884883</v>
      </c>
      <c r="S81" s="232">
        <v>52.069588592049513</v>
      </c>
      <c r="T81" s="232">
        <v>51.390740481006127</v>
      </c>
      <c r="U81" s="232">
        <v>57.104093030344501</v>
      </c>
      <c r="V81" s="232">
        <v>44.433289252833319</v>
      </c>
      <c r="W81" s="232">
        <v>47.884985020785358</v>
      </c>
      <c r="DA81" s="71" t="s">
        <v>1525</v>
      </c>
    </row>
    <row r="82" spans="1:105" ht="12" customHeight="1" x14ac:dyDescent="0.25">
      <c r="A82" s="59" t="s">
        <v>33</v>
      </c>
      <c r="B82" s="297">
        <v>0.80104042114469809</v>
      </c>
      <c r="C82" s="297">
        <v>0.85986083351882503</v>
      </c>
      <c r="D82" s="297">
        <v>1.168356177345357</v>
      </c>
      <c r="E82" s="297">
        <v>0.78035283403321754</v>
      </c>
      <c r="F82" s="297">
        <v>0.32708358735245691</v>
      </c>
      <c r="G82" s="297">
        <v>0.32468667837083048</v>
      </c>
      <c r="H82" s="297">
        <v>0.30344832040927161</v>
      </c>
      <c r="I82" s="297">
        <v>0.34473895944801908</v>
      </c>
      <c r="J82" s="297">
        <v>0.61612104892749142</v>
      </c>
      <c r="K82" s="297">
        <v>0.30499989456182069</v>
      </c>
      <c r="L82" s="297">
        <v>0.32940398886348737</v>
      </c>
      <c r="M82" s="297">
        <v>0.34782809568609618</v>
      </c>
      <c r="N82" s="297">
        <v>0.32007380813863212</v>
      </c>
      <c r="O82" s="297">
        <v>0.31533731511917401</v>
      </c>
      <c r="P82" s="297">
        <v>0.30386284045732392</v>
      </c>
      <c r="Q82" s="297">
        <v>0.6002249670298162</v>
      </c>
      <c r="R82" s="297">
        <v>0.60772780706545981</v>
      </c>
      <c r="S82" s="297">
        <v>0.62917591928052052</v>
      </c>
      <c r="T82" s="297">
        <v>0.62466013751331084</v>
      </c>
      <c r="U82" s="297">
        <v>0.68884152128961196</v>
      </c>
      <c r="V82" s="297">
        <v>0.66748727921747886</v>
      </c>
      <c r="W82" s="297">
        <v>0.68283367851137244</v>
      </c>
      <c r="DA82" s="122" t="s">
        <v>1526</v>
      </c>
    </row>
    <row r="83" spans="1:105" ht="12" customHeight="1" x14ac:dyDescent="0.25">
      <c r="A83" s="59" t="s">
        <v>160</v>
      </c>
      <c r="B83" s="297">
        <v>5.8830862172123828</v>
      </c>
      <c r="C83" s="297">
        <v>6.034865368861162</v>
      </c>
      <c r="D83" s="297">
        <v>6.5637712817095846</v>
      </c>
      <c r="E83" s="297">
        <v>1.8271164214560529</v>
      </c>
      <c r="F83" s="297">
        <v>1.5303796897915221</v>
      </c>
      <c r="G83" s="297">
        <v>1.518366194699349</v>
      </c>
      <c r="H83" s="297">
        <v>0.56189992551534229</v>
      </c>
      <c r="I83" s="297">
        <v>0.31880627886946589</v>
      </c>
      <c r="J83" s="297">
        <v>0.29866208605657202</v>
      </c>
      <c r="K83" s="297">
        <v>0.59257058252438422</v>
      </c>
      <c r="L83" s="297">
        <v>0.32037727535192739</v>
      </c>
      <c r="M83" s="297">
        <v>0.33812177422457879</v>
      </c>
      <c r="N83" s="297">
        <v>0</v>
      </c>
      <c r="O83" s="297">
        <v>0</v>
      </c>
      <c r="P83" s="297">
        <v>0</v>
      </c>
      <c r="Q83" s="297">
        <v>0.5834944401178318</v>
      </c>
      <c r="R83" s="297">
        <v>1.7732957331044421</v>
      </c>
      <c r="S83" s="297">
        <v>0</v>
      </c>
      <c r="T83" s="297">
        <v>0</v>
      </c>
      <c r="U83" s="297">
        <v>0</v>
      </c>
      <c r="V83" s="297">
        <v>0.32542213084960459</v>
      </c>
      <c r="W83" s="297">
        <v>0.33442084011801898</v>
      </c>
      <c r="DA83" s="122" t="s">
        <v>1527</v>
      </c>
    </row>
    <row r="84" spans="1:105" ht="12" customHeight="1" x14ac:dyDescent="0.25">
      <c r="A84" s="59" t="s">
        <v>70</v>
      </c>
      <c r="B84" s="297">
        <v>32.568925618871241</v>
      </c>
      <c r="C84" s="297">
        <v>25.295685832529109</v>
      </c>
      <c r="D84" s="297">
        <v>15.33110968127091</v>
      </c>
      <c r="E84" s="297">
        <v>15.901323368657319</v>
      </c>
      <c r="F84" s="297">
        <v>16.523510721387002</v>
      </c>
      <c r="G84" s="297">
        <v>13.6592754025276</v>
      </c>
      <c r="H84" s="297">
        <v>8.6638156509400925</v>
      </c>
      <c r="I84" s="297">
        <v>13.13798738382766</v>
      </c>
      <c r="J84" s="297">
        <v>6.9781503588155367</v>
      </c>
      <c r="K84" s="297">
        <v>6.9084443293646611</v>
      </c>
      <c r="L84" s="297">
        <v>3.8699083094846118</v>
      </c>
      <c r="M84" s="297">
        <v>3.4476734562053188</v>
      </c>
      <c r="N84" s="297">
        <v>2.598393215359343</v>
      </c>
      <c r="O84" s="297">
        <v>2.273528392938621</v>
      </c>
      <c r="P84" s="297">
        <v>1.370117472699043</v>
      </c>
      <c r="Q84" s="297">
        <v>1.3532627261834851</v>
      </c>
      <c r="R84" s="297">
        <v>1.3701785732716141</v>
      </c>
      <c r="S84" s="297">
        <v>1.13483343284029</v>
      </c>
      <c r="T84" s="297">
        <v>3.6617308739062651</v>
      </c>
      <c r="U84" s="297">
        <v>1.2424512196556019</v>
      </c>
      <c r="V84" s="297">
        <v>3.0099059594845632</v>
      </c>
      <c r="W84" s="297">
        <v>2.7711266902148539</v>
      </c>
      <c r="DA84" s="122" t="s">
        <v>1528</v>
      </c>
    </row>
    <row r="85" spans="1:105" ht="12" customHeight="1" x14ac:dyDescent="0.25">
      <c r="A85" s="59" t="s">
        <v>34</v>
      </c>
      <c r="B85" s="297">
        <v>2.0405270038844998</v>
      </c>
      <c r="C85" s="297">
        <v>2.9797028781797512</v>
      </c>
      <c r="D85" s="297">
        <v>2.8194674247299938</v>
      </c>
      <c r="E85" s="297">
        <v>1.110286736335</v>
      </c>
      <c r="F85" s="297">
        <v>0.98313614210418909</v>
      </c>
      <c r="G85" s="297">
        <v>0.96955219245023416</v>
      </c>
      <c r="H85" s="297">
        <v>1.7218575953827659</v>
      </c>
      <c r="I85" s="297">
        <v>1.8679760655065929</v>
      </c>
      <c r="J85" s="297">
        <v>3.0826438346519338</v>
      </c>
      <c r="K85" s="297">
        <v>4.2736705694720971</v>
      </c>
      <c r="L85" s="297">
        <v>8.1302289779455439</v>
      </c>
      <c r="M85" s="297">
        <v>5.4014136647821172</v>
      </c>
      <c r="N85" s="297">
        <v>3.5723484044848761</v>
      </c>
      <c r="O85" s="297">
        <v>2.5500872371300858</v>
      </c>
      <c r="P85" s="297">
        <v>2.3919800243330749</v>
      </c>
      <c r="Q85" s="297">
        <v>2.3993021104196108</v>
      </c>
      <c r="R85" s="297">
        <v>0.47280972546008238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1529</v>
      </c>
    </row>
    <row r="86" spans="1:105" ht="12" customHeight="1" x14ac:dyDescent="0.25">
      <c r="A86" s="59" t="s">
        <v>162</v>
      </c>
      <c r="B86" s="297">
        <v>215.1144283352055</v>
      </c>
      <c r="C86" s="297">
        <v>241.1638161452988</v>
      </c>
      <c r="D86" s="297">
        <v>219.49664336189059</v>
      </c>
      <c r="E86" s="297">
        <v>233.8997668404719</v>
      </c>
      <c r="F86" s="297">
        <v>195.9913325922461</v>
      </c>
      <c r="G86" s="297">
        <v>189.14892148491921</v>
      </c>
      <c r="H86" s="297">
        <v>172.81271693061581</v>
      </c>
      <c r="I86" s="297">
        <v>197.60619920999611</v>
      </c>
      <c r="J86" s="297">
        <v>189.69230957065571</v>
      </c>
      <c r="K86" s="297">
        <v>138.5254107203825</v>
      </c>
      <c r="L86" s="297">
        <v>166.15802605610941</v>
      </c>
      <c r="M86" s="297">
        <v>157.4007832147208</v>
      </c>
      <c r="N86" s="297">
        <v>143.2761426341923</v>
      </c>
      <c r="O86" s="297">
        <v>140.54033659798031</v>
      </c>
      <c r="P86" s="297">
        <v>138.45429835934721</v>
      </c>
      <c r="Q86" s="297">
        <v>144.54676367927181</v>
      </c>
      <c r="R86" s="297">
        <v>151.75661535098979</v>
      </c>
      <c r="S86" s="297">
        <v>160.10612322349661</v>
      </c>
      <c r="T86" s="297">
        <v>149.3877051307804</v>
      </c>
      <c r="U86" s="297">
        <v>166.38973338748201</v>
      </c>
      <c r="V86" s="297">
        <v>160.82625746292121</v>
      </c>
      <c r="W86" s="297">
        <v>164.27194589658981</v>
      </c>
      <c r="DA86" s="122" t="s">
        <v>1530</v>
      </c>
    </row>
    <row r="87" spans="1:105" ht="12" customHeight="1" x14ac:dyDescent="0.25">
      <c r="A87" s="59" t="s">
        <v>73</v>
      </c>
      <c r="B87" s="297">
        <v>22.283584095600531</v>
      </c>
      <c r="C87" s="297">
        <v>34.29050895031412</v>
      </c>
      <c r="D87" s="297">
        <v>26.455712625701619</v>
      </c>
      <c r="E87" s="297">
        <v>30.54229779115807</v>
      </c>
      <c r="F87" s="297">
        <v>42.978673462586201</v>
      </c>
      <c r="G87" s="297">
        <v>53.095817292664208</v>
      </c>
      <c r="H87" s="297">
        <v>46.397806379789174</v>
      </c>
      <c r="I87" s="297">
        <v>54.636685055956733</v>
      </c>
      <c r="J87" s="297">
        <v>55.806681382920999</v>
      </c>
      <c r="K87" s="297">
        <v>66.759439449257187</v>
      </c>
      <c r="L87" s="297">
        <v>71.063820424042945</v>
      </c>
      <c r="M87" s="297">
        <v>69.484832237545589</v>
      </c>
      <c r="N87" s="297">
        <v>74.449860502500727</v>
      </c>
      <c r="O87" s="297">
        <v>70.348345042716034</v>
      </c>
      <c r="P87" s="297">
        <v>83.260159442357718</v>
      </c>
      <c r="Q87" s="297">
        <v>95.417277287061523</v>
      </c>
      <c r="R87" s="297">
        <v>108.69524076371179</v>
      </c>
      <c r="S87" s="297">
        <v>106.7880759283339</v>
      </c>
      <c r="T87" s="297">
        <v>130.18435926071069</v>
      </c>
      <c r="U87" s="297">
        <v>137.2086134406228</v>
      </c>
      <c r="V87" s="297">
        <v>137.05996582921699</v>
      </c>
      <c r="W87" s="297">
        <v>135.66439972771059</v>
      </c>
      <c r="DA87" s="122" t="s">
        <v>1531</v>
      </c>
    </row>
    <row r="88" spans="1:105" ht="12" customHeight="1" x14ac:dyDescent="0.25">
      <c r="A88" s="60" t="s">
        <v>1532</v>
      </c>
      <c r="B88" s="264">
        <v>21.745327586170401</v>
      </c>
      <c r="C88" s="264">
        <v>27.069546332589471</v>
      </c>
      <c r="D88" s="264">
        <v>22.445792482233781</v>
      </c>
      <c r="E88" s="264">
        <v>25.481200130821591</v>
      </c>
      <c r="F88" s="264">
        <v>21.82258876004704</v>
      </c>
      <c r="G88" s="264">
        <v>23.434878458526949</v>
      </c>
      <c r="H88" s="264">
        <v>20.458116948877851</v>
      </c>
      <c r="I88" s="264">
        <v>25.891366895243799</v>
      </c>
      <c r="J88" s="264">
        <v>24.363457359770401</v>
      </c>
      <c r="K88" s="264">
        <v>18.016548225220991</v>
      </c>
      <c r="L88" s="264">
        <v>20.317092774192549</v>
      </c>
      <c r="M88" s="264">
        <v>24.273296839684178</v>
      </c>
      <c r="N88" s="264">
        <v>20.52840871687998</v>
      </c>
      <c r="O88" s="264">
        <v>18.38084690042362</v>
      </c>
      <c r="P88" s="264">
        <v>20.309790658164161</v>
      </c>
      <c r="Q88" s="264">
        <v>20.914337549025731</v>
      </c>
      <c r="R88" s="264">
        <v>22.664105492511581</v>
      </c>
      <c r="S88" s="264">
        <v>23.859046558649279</v>
      </c>
      <c r="T88" s="264">
        <v>24.881891719244251</v>
      </c>
      <c r="U88" s="264">
        <v>27.635914630562681</v>
      </c>
      <c r="V88" s="264">
        <v>26.251980188507041</v>
      </c>
      <c r="W88" s="264">
        <v>28.370150361337309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62.974682369257039</v>
      </c>
      <c r="C89" s="263">
        <f t="shared" si="3"/>
        <v>73.520636329363725</v>
      </c>
      <c r="D89" s="263">
        <f t="shared" si="3"/>
        <v>62.086514475466274</v>
      </c>
      <c r="E89" s="263">
        <f t="shared" si="3"/>
        <v>64.597700901015287</v>
      </c>
      <c r="F89" s="263">
        <f t="shared" si="3"/>
        <v>56.46305739239498</v>
      </c>
      <c r="G89" s="263">
        <f t="shared" si="3"/>
        <v>57.378322361653247</v>
      </c>
      <c r="H89" s="263">
        <f t="shared" si="3"/>
        <v>51.28551319379546</v>
      </c>
      <c r="I89" s="263">
        <f t="shared" si="3"/>
        <v>63.622167519200133</v>
      </c>
      <c r="J89" s="263">
        <f t="shared" si="3"/>
        <v>59.872324589586562</v>
      </c>
      <c r="K89" s="263">
        <f t="shared" si="3"/>
        <v>46.278950322207876</v>
      </c>
      <c r="L89" s="263">
        <f t="shared" si="3"/>
        <v>53.246800900069481</v>
      </c>
      <c r="M89" s="263">
        <f t="shared" si="3"/>
        <v>57.97128905786505</v>
      </c>
      <c r="N89" s="263">
        <f t="shared" si="3"/>
        <v>51.804183512314466</v>
      </c>
      <c r="O89" s="263">
        <f t="shared" si="3"/>
        <v>46.742847338614425</v>
      </c>
      <c r="P89" s="263">
        <f t="shared" si="3"/>
        <v>49.366980619704989</v>
      </c>
      <c r="Q89" s="263">
        <f t="shared" si="3"/>
        <v>51.49621051309007</v>
      </c>
      <c r="R89" s="263">
        <f t="shared" si="3"/>
        <v>55.548986216738967</v>
      </c>
      <c r="S89" s="263">
        <f t="shared" si="3"/>
        <v>58.516046886857254</v>
      </c>
      <c r="T89" s="263">
        <f t="shared" si="3"/>
        <v>60.542092083315097</v>
      </c>
      <c r="U89" s="263">
        <f t="shared" si="3"/>
        <v>66.754607487266867</v>
      </c>
      <c r="V89" s="263">
        <f t="shared" si="3"/>
        <v>63.422542696795162</v>
      </c>
      <c r="W89" s="263">
        <f t="shared" si="3"/>
        <v>66.380735107790628</v>
      </c>
      <c r="DA89" s="70"/>
    </row>
    <row r="90" spans="1:105" ht="12" customHeight="1" x14ac:dyDescent="0.25">
      <c r="A90" s="60" t="s">
        <v>1535</v>
      </c>
      <c r="B90" s="264">
        <v>39.979252623176457</v>
      </c>
      <c r="C90" s="264">
        <v>44.894907492552953</v>
      </c>
      <c r="D90" s="264">
        <v>38.350351289376931</v>
      </c>
      <c r="E90" s="264">
        <v>37.651629606748791</v>
      </c>
      <c r="F90" s="264">
        <v>33.38592485802851</v>
      </c>
      <c r="G90" s="264">
        <v>32.596212316839733</v>
      </c>
      <c r="H90" s="264">
        <v>29.65129365073307</v>
      </c>
      <c r="I90" s="264">
        <v>36.242349665905188</v>
      </c>
      <c r="J90" s="264">
        <v>34.108253210660223</v>
      </c>
      <c r="K90" s="264">
        <v>27.226661165459209</v>
      </c>
      <c r="L90" s="264">
        <v>31.761712773336619</v>
      </c>
      <c r="M90" s="264">
        <v>32.302561375063632</v>
      </c>
      <c r="N90" s="264">
        <v>30.095631246214669</v>
      </c>
      <c r="O90" s="264">
        <v>27.305316591045099</v>
      </c>
      <c r="P90" s="264">
        <v>27.889614395319342</v>
      </c>
      <c r="Q90" s="264">
        <v>29.379543018032361</v>
      </c>
      <c r="R90" s="264">
        <v>31.581959574093052</v>
      </c>
      <c r="S90" s="264">
        <v>33.285384034170889</v>
      </c>
      <c r="T90" s="264">
        <v>34.229782429109001</v>
      </c>
      <c r="U90" s="264">
        <v>37.529950795502423</v>
      </c>
      <c r="V90" s="264">
        <v>35.661380501002853</v>
      </c>
      <c r="W90" s="264">
        <v>36.379632713050057</v>
      </c>
      <c r="DA90" s="72" t="s">
        <v>1536</v>
      </c>
    </row>
    <row r="91" spans="1:105" ht="12" customHeight="1" x14ac:dyDescent="0.25">
      <c r="A91" s="59" t="s">
        <v>30</v>
      </c>
      <c r="B91" s="232">
        <v>9.8478451095985431</v>
      </c>
      <c r="C91" s="232">
        <v>11.8064988390189</v>
      </c>
      <c r="D91" s="232">
        <v>9.2239217442926069</v>
      </c>
      <c r="E91" s="232">
        <v>7.0964323057129004</v>
      </c>
      <c r="F91" s="232">
        <v>6.2276894822617654</v>
      </c>
      <c r="G91" s="232">
        <v>5.7256715767803303</v>
      </c>
      <c r="H91" s="232">
        <v>5.8331687856992369</v>
      </c>
      <c r="I91" s="232">
        <v>8.7270608986418576</v>
      </c>
      <c r="J91" s="232">
        <v>7.9152284463833027</v>
      </c>
      <c r="K91" s="232">
        <v>6.0187639348199884</v>
      </c>
      <c r="L91" s="232">
        <v>7.3370487006935008</v>
      </c>
      <c r="M91" s="232">
        <v>9.3918720311190977</v>
      </c>
      <c r="N91" s="232">
        <v>8.9859226217523247</v>
      </c>
      <c r="O91" s="232">
        <v>6.5041273162928288</v>
      </c>
      <c r="P91" s="232">
        <v>6.5088622240036944</v>
      </c>
      <c r="Q91" s="232">
        <v>6.3353757937063007</v>
      </c>
      <c r="R91" s="232">
        <v>6.7513476441650466</v>
      </c>
      <c r="S91" s="232">
        <v>8.10114289823421</v>
      </c>
      <c r="T91" s="232">
        <v>8.5782325946396583</v>
      </c>
      <c r="U91" s="232">
        <v>9.5069875515566729</v>
      </c>
      <c r="V91" s="232">
        <v>7.5720852004454784</v>
      </c>
      <c r="W91" s="232">
        <v>8.0670339650988083</v>
      </c>
      <c r="DA91" s="71" t="s">
        <v>1537</v>
      </c>
    </row>
    <row r="92" spans="1:105" ht="12" customHeight="1" x14ac:dyDescent="0.25">
      <c r="A92" s="59" t="s">
        <v>33</v>
      </c>
      <c r="B92" s="297">
        <v>9.4888211764113869E-2</v>
      </c>
      <c r="C92" s="297">
        <v>0.1040826287343278</v>
      </c>
      <c r="D92" s="297">
        <v>0.1402954347295805</v>
      </c>
      <c r="E92" s="297">
        <v>9.4465238654673253E-2</v>
      </c>
      <c r="F92" s="297">
        <v>4.1437316200666187E-2</v>
      </c>
      <c r="G92" s="297">
        <v>4.2631093771122251E-2</v>
      </c>
      <c r="H92" s="297">
        <v>3.9637465363380017E-2</v>
      </c>
      <c r="I92" s="297">
        <v>4.4868709088037202E-2</v>
      </c>
      <c r="J92" s="297">
        <v>8.1676514106296769E-2</v>
      </c>
      <c r="K92" s="297">
        <v>4.4203809236019187E-2</v>
      </c>
      <c r="L92" s="297">
        <v>4.7139028914763403E-2</v>
      </c>
      <c r="M92" s="297">
        <v>4.9333028275591322E-2</v>
      </c>
      <c r="N92" s="297">
        <v>4.6216921704220787E-2</v>
      </c>
      <c r="O92" s="297">
        <v>4.5828461777917877E-2</v>
      </c>
      <c r="P92" s="297">
        <v>4.6363347551523791E-2</v>
      </c>
      <c r="Q92" s="297">
        <v>9.4039517664130073E-2</v>
      </c>
      <c r="R92" s="297">
        <v>9.7038551388068467E-2</v>
      </c>
      <c r="S92" s="297">
        <v>9.7889078213259248E-2</v>
      </c>
      <c r="T92" s="297">
        <v>0.1042693664663045</v>
      </c>
      <c r="U92" s="297">
        <v>0.11468193294683331</v>
      </c>
      <c r="V92" s="297">
        <v>0.11374963756764871</v>
      </c>
      <c r="W92" s="297">
        <v>0.1150348585192949</v>
      </c>
      <c r="DA92" s="122" t="s">
        <v>1538</v>
      </c>
    </row>
    <row r="93" spans="1:105" ht="12" customHeight="1" x14ac:dyDescent="0.25">
      <c r="A93" s="59" t="s">
        <v>160</v>
      </c>
      <c r="B93" s="297">
        <v>0.6968880921235685</v>
      </c>
      <c r="C93" s="297">
        <v>0.7304957118215768</v>
      </c>
      <c r="D93" s="297">
        <v>0.78817330133461661</v>
      </c>
      <c r="E93" s="297">
        <v>0.22118070349107191</v>
      </c>
      <c r="F93" s="297">
        <v>0.19387957563469721</v>
      </c>
      <c r="G93" s="297">
        <v>0.19936023230125011</v>
      </c>
      <c r="H93" s="297">
        <v>7.3397304705001387E-2</v>
      </c>
      <c r="I93" s="297">
        <v>4.1493500487839688E-2</v>
      </c>
      <c r="J93" s="297">
        <v>3.959234654826152E-2</v>
      </c>
      <c r="K93" s="297">
        <v>8.5881593586831201E-2</v>
      </c>
      <c r="L93" s="297">
        <v>4.5847270090910643E-2</v>
      </c>
      <c r="M93" s="297">
        <v>4.7956364811507161E-2</v>
      </c>
      <c r="N93" s="297">
        <v>0</v>
      </c>
      <c r="O93" s="297">
        <v>0</v>
      </c>
      <c r="P93" s="297">
        <v>0</v>
      </c>
      <c r="Q93" s="297">
        <v>9.1418282681428001E-2</v>
      </c>
      <c r="R93" s="297">
        <v>0.28314986927126568</v>
      </c>
      <c r="S93" s="297">
        <v>0</v>
      </c>
      <c r="T93" s="297">
        <v>0</v>
      </c>
      <c r="U93" s="297">
        <v>0</v>
      </c>
      <c r="V93" s="297">
        <v>5.5456711450786823E-2</v>
      </c>
      <c r="W93" s="297">
        <v>5.6338835121237163E-2</v>
      </c>
      <c r="DA93" s="122" t="s">
        <v>1539</v>
      </c>
    </row>
    <row r="94" spans="1:105" ht="12" customHeight="1" x14ac:dyDescent="0.25">
      <c r="A94" s="59" t="s">
        <v>70</v>
      </c>
      <c r="B94" s="297">
        <v>3.8579914689409698</v>
      </c>
      <c r="C94" s="297">
        <v>3.0619390655495899</v>
      </c>
      <c r="D94" s="297">
        <v>1.8409494804125981</v>
      </c>
      <c r="E94" s="297">
        <v>1.9249270860998831</v>
      </c>
      <c r="F94" s="297">
        <v>2.0933179315090689</v>
      </c>
      <c r="G94" s="297">
        <v>1.79345162373946</v>
      </c>
      <c r="H94" s="297">
        <v>1.131697457793392</v>
      </c>
      <c r="I94" s="297">
        <v>1.7099446342563751</v>
      </c>
      <c r="J94" s="297">
        <v>0.92506334138363788</v>
      </c>
      <c r="K94" s="297">
        <v>1.001244789581383</v>
      </c>
      <c r="L94" s="297">
        <v>0.55379936450581002</v>
      </c>
      <c r="M94" s="297">
        <v>0.4889891708272992</v>
      </c>
      <c r="N94" s="297">
        <v>0.37519388571472029</v>
      </c>
      <c r="O94" s="297">
        <v>0.33041541251602818</v>
      </c>
      <c r="P94" s="297">
        <v>0.2090523226780758</v>
      </c>
      <c r="Q94" s="297">
        <v>0.21202079392478679</v>
      </c>
      <c r="R94" s="297">
        <v>0.21878239295199209</v>
      </c>
      <c r="S94" s="297">
        <v>0.17656079208078479</v>
      </c>
      <c r="T94" s="297">
        <v>0.61122254400966602</v>
      </c>
      <c r="U94" s="297">
        <v>0.20684976595995419</v>
      </c>
      <c r="V94" s="297">
        <v>0.51293219011672431</v>
      </c>
      <c r="W94" s="297">
        <v>0.4668430641014415</v>
      </c>
      <c r="DA94" s="122" t="s">
        <v>1540</v>
      </c>
    </row>
    <row r="95" spans="1:105" ht="12" customHeight="1" x14ac:dyDescent="0.25">
      <c r="A95" s="59" t="s">
        <v>162</v>
      </c>
      <c r="B95" s="297">
        <v>25.481639740749269</v>
      </c>
      <c r="C95" s="297">
        <v>29.191891247428561</v>
      </c>
      <c r="D95" s="297">
        <v>26.35701132860753</v>
      </c>
      <c r="E95" s="297">
        <v>28.314624272790262</v>
      </c>
      <c r="F95" s="297">
        <v>24.82960055242231</v>
      </c>
      <c r="G95" s="297">
        <v>24.835097790247559</v>
      </c>
      <c r="H95" s="297">
        <v>22.573392637172059</v>
      </c>
      <c r="I95" s="297">
        <v>25.71898192343108</v>
      </c>
      <c r="J95" s="297">
        <v>25.14669256223873</v>
      </c>
      <c r="K95" s="297">
        <v>20.076567038234991</v>
      </c>
      <c r="L95" s="297">
        <v>23.777878409131631</v>
      </c>
      <c r="M95" s="297">
        <v>22.324410780030139</v>
      </c>
      <c r="N95" s="297">
        <v>20.688297817043409</v>
      </c>
      <c r="O95" s="297">
        <v>20.42494540045832</v>
      </c>
      <c r="P95" s="297">
        <v>21.125336501086039</v>
      </c>
      <c r="Q95" s="297">
        <v>22.646688630055721</v>
      </c>
      <c r="R95" s="297">
        <v>24.23164111631668</v>
      </c>
      <c r="S95" s="297">
        <v>24.909791265642639</v>
      </c>
      <c r="T95" s="297">
        <v>24.936057923993371</v>
      </c>
      <c r="U95" s="297">
        <v>27.701431545038961</v>
      </c>
      <c r="V95" s="297">
        <v>27.407156761422218</v>
      </c>
      <c r="W95" s="297">
        <v>27.67438199020927</v>
      </c>
      <c r="DA95" s="122" t="s">
        <v>1541</v>
      </c>
    </row>
    <row r="96" spans="1:105" ht="12" customHeight="1" x14ac:dyDescent="0.25">
      <c r="A96" s="61" t="s">
        <v>1542</v>
      </c>
      <c r="B96" s="265">
        <v>22.995429746080578</v>
      </c>
      <c r="C96" s="265">
        <v>28.625728836810779</v>
      </c>
      <c r="D96" s="265">
        <v>23.736163186089339</v>
      </c>
      <c r="E96" s="265">
        <v>26.946071294266499</v>
      </c>
      <c r="F96" s="265">
        <v>23.07713253436647</v>
      </c>
      <c r="G96" s="265">
        <v>24.782110044813511</v>
      </c>
      <c r="H96" s="265">
        <v>21.63421954306239</v>
      </c>
      <c r="I96" s="265">
        <v>27.379817853294949</v>
      </c>
      <c r="J96" s="265">
        <v>25.764071378926339</v>
      </c>
      <c r="K96" s="265">
        <v>19.052289156748671</v>
      </c>
      <c r="L96" s="265">
        <v>21.485088126732862</v>
      </c>
      <c r="M96" s="265">
        <v>25.668727682801421</v>
      </c>
      <c r="N96" s="265">
        <v>21.708552266099801</v>
      </c>
      <c r="O96" s="265">
        <v>19.43753074756933</v>
      </c>
      <c r="P96" s="265">
        <v>21.477366224385651</v>
      </c>
      <c r="Q96" s="265">
        <v>22.116667495057708</v>
      </c>
      <c r="R96" s="265">
        <v>23.967026642645919</v>
      </c>
      <c r="S96" s="265">
        <v>25.230662852686361</v>
      </c>
      <c r="T96" s="265">
        <v>26.3123096542061</v>
      </c>
      <c r="U96" s="265">
        <v>29.224656691764441</v>
      </c>
      <c r="V96" s="265">
        <v>27.761162195792309</v>
      </c>
      <c r="W96" s="265">
        <v>30.00110239474057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254.22973235070091</v>
      </c>
      <c r="C99" s="225">
        <v>246.84404825740481</v>
      </c>
      <c r="D99" s="225">
        <v>285.10958582230631</v>
      </c>
      <c r="E99" s="225">
        <v>274.56310869985072</v>
      </c>
      <c r="F99" s="225">
        <v>331.60980759023778</v>
      </c>
      <c r="G99" s="225">
        <v>313.28118390575509</v>
      </c>
      <c r="H99" s="225">
        <v>341.71666765855241</v>
      </c>
      <c r="I99" s="225">
        <v>318.40473735630201</v>
      </c>
      <c r="J99" s="225">
        <v>315.90463299616442</v>
      </c>
      <c r="K99" s="225">
        <v>266.18948213637088</v>
      </c>
      <c r="L99" s="225">
        <v>279.0677899979413</v>
      </c>
      <c r="M99" s="225">
        <v>216.44352990274871</v>
      </c>
      <c r="N99" s="225">
        <v>287.73085937524053</v>
      </c>
      <c r="O99" s="225">
        <v>272.78527603852172</v>
      </c>
      <c r="P99" s="225">
        <v>269.63618828272649</v>
      </c>
      <c r="Q99" s="225">
        <v>291.34706737091398</v>
      </c>
      <c r="R99" s="225">
        <v>288.00848378751101</v>
      </c>
      <c r="S99" s="225">
        <v>283.87305153009629</v>
      </c>
      <c r="T99" s="225">
        <v>278.98880851264192</v>
      </c>
      <c r="U99" s="225">
        <v>215.21817042674019</v>
      </c>
      <c r="V99" s="225">
        <v>212.61182983341769</v>
      </c>
      <c r="W99" s="225">
        <v>205.42324348682911</v>
      </c>
      <c r="DA99" s="89" t="s">
        <v>1544</v>
      </c>
    </row>
    <row r="100" spans="1:105" ht="12" customHeight="1" x14ac:dyDescent="0.25">
      <c r="A100" s="55" t="s">
        <v>92</v>
      </c>
      <c r="B100" s="261">
        <v>2.1584376920301511</v>
      </c>
      <c r="C100" s="261">
        <v>2.0957324420146861</v>
      </c>
      <c r="D100" s="261">
        <v>2.4206109596539682</v>
      </c>
      <c r="E100" s="261">
        <v>2.3310702378476869</v>
      </c>
      <c r="F100" s="261">
        <v>2.8154028292895918</v>
      </c>
      <c r="G100" s="261">
        <v>2.6597908485886461</v>
      </c>
      <c r="H100" s="261">
        <v>2.901211155160202</v>
      </c>
      <c r="I100" s="261">
        <v>2.703290366848941</v>
      </c>
      <c r="J100" s="261">
        <v>2.6820642127126768</v>
      </c>
      <c r="K100" s="261">
        <v>2.2599772503105449</v>
      </c>
      <c r="L100" s="261">
        <v>2.36931546516439</v>
      </c>
      <c r="M100" s="261">
        <v>1.837628780937925</v>
      </c>
      <c r="N100" s="261">
        <v>2.442865853231543</v>
      </c>
      <c r="O100" s="261">
        <v>2.315976247892948</v>
      </c>
      <c r="P100" s="261">
        <v>2.2892401551266222</v>
      </c>
      <c r="Q100" s="261">
        <v>2.4735678469258628</v>
      </c>
      <c r="R100" s="261">
        <v>2.4452229142631592</v>
      </c>
      <c r="S100" s="261">
        <v>2.4101126509011941</v>
      </c>
      <c r="T100" s="261">
        <v>2.3686449038818771</v>
      </c>
      <c r="U100" s="261">
        <v>1.8272253475751901</v>
      </c>
      <c r="V100" s="261">
        <v>1.8050972364259721</v>
      </c>
      <c r="W100" s="261">
        <v>1.744065367417424</v>
      </c>
      <c r="DA100" s="67" t="s">
        <v>1545</v>
      </c>
    </row>
    <row r="101" spans="1:105" ht="12" customHeight="1" x14ac:dyDescent="0.25">
      <c r="A101" s="202" t="s">
        <v>93</v>
      </c>
      <c r="B101" s="226">
        <v>2.4200175041060601</v>
      </c>
      <c r="C101" s="226">
        <v>2.3497130412081559</v>
      </c>
      <c r="D101" s="226">
        <v>2.713963397981535</v>
      </c>
      <c r="E101" s="226">
        <v>2.613571288030156</v>
      </c>
      <c r="F101" s="226">
        <v>3.1565998653323031</v>
      </c>
      <c r="G101" s="226">
        <v>2.9821293589399209</v>
      </c>
      <c r="H101" s="226">
        <v>3.2528072524492289</v>
      </c>
      <c r="I101" s="226">
        <v>3.030900558589924</v>
      </c>
      <c r="J101" s="226">
        <v>3.0071020191443401</v>
      </c>
      <c r="K101" s="226">
        <v>2.5338625825649279</v>
      </c>
      <c r="L101" s="226">
        <v>2.656451432264427</v>
      </c>
      <c r="M101" s="226">
        <v>2.060329947136939</v>
      </c>
      <c r="N101" s="226">
        <v>2.7389153492046869</v>
      </c>
      <c r="O101" s="226">
        <v>2.5966480661868072</v>
      </c>
      <c r="P101" s="226">
        <v>2.5666718418441659</v>
      </c>
      <c r="Q101" s="226">
        <v>2.7733380997086989</v>
      </c>
      <c r="R101" s="226">
        <v>2.7415580610957089</v>
      </c>
      <c r="S101" s="226">
        <v>2.7021928052796782</v>
      </c>
      <c r="T101" s="226">
        <v>2.6556996060489868</v>
      </c>
      <c r="U101" s="226">
        <v>2.0486657277186149</v>
      </c>
      <c r="V101" s="226">
        <v>2.0238559236127842</v>
      </c>
      <c r="W101" s="226">
        <v>1.95542763779552</v>
      </c>
      <c r="DA101" s="174" t="s">
        <v>1546</v>
      </c>
    </row>
    <row r="102" spans="1:105" ht="12" customHeight="1" x14ac:dyDescent="0.25">
      <c r="A102" s="202" t="s">
        <v>94</v>
      </c>
      <c r="B102" s="226">
        <v>3.82318595847071</v>
      </c>
      <c r="C102" s="226">
        <v>4.0133873009417993</v>
      </c>
      <c r="D102" s="226">
        <v>4.5331060162209003</v>
      </c>
      <c r="E102" s="226">
        <v>4.8600555263261933</v>
      </c>
      <c r="F102" s="226">
        <v>5.7229943658768487</v>
      </c>
      <c r="G102" s="226">
        <v>5.7913766400927544</v>
      </c>
      <c r="H102" s="226">
        <v>6.1332288143238038</v>
      </c>
      <c r="I102" s="226">
        <v>5.8598126787818501</v>
      </c>
      <c r="J102" s="226">
        <v>5.8131052385313557</v>
      </c>
      <c r="K102" s="226">
        <v>4.6350557971163253</v>
      </c>
      <c r="L102" s="226">
        <v>4.739704585013329</v>
      </c>
      <c r="M102" s="226">
        <v>4.1271026924387533</v>
      </c>
      <c r="N102" s="226">
        <v>5.1199709658395696</v>
      </c>
      <c r="O102" s="226">
        <v>4.8070686746891296</v>
      </c>
      <c r="P102" s="226">
        <v>5.0267233314600697</v>
      </c>
      <c r="Q102" s="226">
        <v>5.3436110752628467</v>
      </c>
      <c r="R102" s="226">
        <v>5.3116767238984783</v>
      </c>
      <c r="S102" s="226">
        <v>5.2306551908393946</v>
      </c>
      <c r="T102" s="226">
        <v>5.1906064331456587</v>
      </c>
      <c r="U102" s="226">
        <v>4.0398152763195716</v>
      </c>
      <c r="V102" s="226">
        <v>3.9885151467920328</v>
      </c>
      <c r="W102" s="226">
        <v>4.0118764726994067</v>
      </c>
      <c r="DA102" s="174" t="s">
        <v>1547</v>
      </c>
    </row>
    <row r="103" spans="1:105" ht="12" customHeight="1" x14ac:dyDescent="0.25">
      <c r="A103" s="202" t="s">
        <v>95</v>
      </c>
      <c r="B103" s="226">
        <v>1.937278593784453</v>
      </c>
      <c r="C103" s="226">
        <v>1.8809982855682801</v>
      </c>
      <c r="D103" s="226">
        <v>2.1725889115691781</v>
      </c>
      <c r="E103" s="226">
        <v>2.092222763281542</v>
      </c>
      <c r="F103" s="226">
        <v>2.5269293870294049</v>
      </c>
      <c r="G103" s="226">
        <v>2.387261811605998</v>
      </c>
      <c r="H103" s="226">
        <v>2.603945570304659</v>
      </c>
      <c r="I103" s="226">
        <v>2.4263042569250222</v>
      </c>
      <c r="J103" s="226">
        <v>2.407252989339959</v>
      </c>
      <c r="K103" s="226">
        <v>2.0284141467843262</v>
      </c>
      <c r="L103" s="226">
        <v>2.1265492858717692</v>
      </c>
      <c r="M103" s="226">
        <v>1.649340591937519</v>
      </c>
      <c r="N103" s="226">
        <v>2.192563511296556</v>
      </c>
      <c r="O103" s="226">
        <v>2.0786753425048921</v>
      </c>
      <c r="P103" s="226">
        <v>2.05467869882651</v>
      </c>
      <c r="Q103" s="226">
        <v>2.220119699455303</v>
      </c>
      <c r="R103" s="226">
        <v>2.194679061769778</v>
      </c>
      <c r="S103" s="226">
        <v>2.1631662866341221</v>
      </c>
      <c r="T103" s="226">
        <v>2.1259474320294141</v>
      </c>
      <c r="U103" s="226">
        <v>1.6400031212151041</v>
      </c>
      <c r="V103" s="226">
        <v>1.620142313461167</v>
      </c>
      <c r="W103" s="226">
        <v>1.5653639273138651</v>
      </c>
      <c r="DA103" s="174" t="s">
        <v>1548</v>
      </c>
    </row>
    <row r="104" spans="1:105" ht="12" customHeight="1" x14ac:dyDescent="0.25">
      <c r="A104" s="56" t="s">
        <v>96</v>
      </c>
      <c r="B104" s="262">
        <v>2.0494553516714831</v>
      </c>
      <c r="C104" s="262">
        <v>1.980573358959111</v>
      </c>
      <c r="D104" s="262">
        <v>2.296608009685384</v>
      </c>
      <c r="E104" s="262">
        <v>2.2101684715148742</v>
      </c>
      <c r="F104" s="262">
        <v>2.6768065673706771</v>
      </c>
      <c r="G104" s="262">
        <v>2.540754457772171</v>
      </c>
      <c r="H104" s="262">
        <v>2.780197741435094</v>
      </c>
      <c r="I104" s="262">
        <v>2.5658017555566688</v>
      </c>
      <c r="J104" s="262">
        <v>2.5525147183567531</v>
      </c>
      <c r="K104" s="262">
        <v>2.165868271350456</v>
      </c>
      <c r="L104" s="262">
        <v>2.2941146934931731</v>
      </c>
      <c r="M104" s="262">
        <v>1.822829099986967</v>
      </c>
      <c r="N104" s="262">
        <v>2.4386440004924368</v>
      </c>
      <c r="O104" s="262">
        <v>2.3525601010470192</v>
      </c>
      <c r="P104" s="262">
        <v>2.3673537462476011</v>
      </c>
      <c r="Q104" s="262">
        <v>2.594162900669887</v>
      </c>
      <c r="R104" s="262">
        <v>2.6263414445641171</v>
      </c>
      <c r="S104" s="262">
        <v>2.6125087520385799</v>
      </c>
      <c r="T104" s="262">
        <v>2.6472024870422128</v>
      </c>
      <c r="U104" s="262">
        <v>2.104911256852624</v>
      </c>
      <c r="V104" s="262">
        <v>2.1574986364540991</v>
      </c>
      <c r="W104" s="262">
        <v>2.1294581899970981</v>
      </c>
      <c r="DA104" s="68" t="s">
        <v>1549</v>
      </c>
    </row>
    <row r="105" spans="1:105" ht="12" customHeight="1" x14ac:dyDescent="0.25">
      <c r="A105" s="37" t="s">
        <v>160</v>
      </c>
      <c r="B105" s="228">
        <v>4.4728656880498097E-2</v>
      </c>
      <c r="C105" s="228">
        <v>3.7124178211455243E-2</v>
      </c>
      <c r="D105" s="228">
        <v>5.2345048505155999E-2</v>
      </c>
      <c r="E105" s="228">
        <v>1.2325677507301319E-2</v>
      </c>
      <c r="F105" s="228">
        <v>1.503802618205125E-2</v>
      </c>
      <c r="G105" s="228">
        <v>1.3544288990351939E-2</v>
      </c>
      <c r="H105" s="228">
        <v>6.1718032221533504E-3</v>
      </c>
      <c r="I105" s="228">
        <v>2.7730570220779408E-3</v>
      </c>
      <c r="J105" s="228">
        <v>2.7101672110747448E-3</v>
      </c>
      <c r="K105" s="228">
        <v>6.3824564218062218E-3</v>
      </c>
      <c r="L105" s="228">
        <v>3.0814510093621779E-3</v>
      </c>
      <c r="M105" s="228">
        <v>2.2690447889021849E-3</v>
      </c>
      <c r="N105" s="228">
        <v>0</v>
      </c>
      <c r="O105" s="228">
        <v>0</v>
      </c>
      <c r="P105" s="228">
        <v>0</v>
      </c>
      <c r="Q105" s="228">
        <v>5.6527853723061204E-3</v>
      </c>
      <c r="R105" s="228">
        <v>1.558657585148081E-2</v>
      </c>
      <c r="S105" s="228">
        <v>0</v>
      </c>
      <c r="T105" s="228">
        <v>0</v>
      </c>
      <c r="U105" s="228">
        <v>0</v>
      </c>
      <c r="V105" s="228">
        <v>1.7629618072078821E-3</v>
      </c>
      <c r="W105" s="228">
        <v>1.596378898938694E-3</v>
      </c>
      <c r="DA105" s="69" t="s">
        <v>1550</v>
      </c>
    </row>
    <row r="106" spans="1:105" ht="12" customHeight="1" x14ac:dyDescent="0.25">
      <c r="A106" s="37" t="s">
        <v>162</v>
      </c>
      <c r="B106" s="228">
        <v>1.635498631126479</v>
      </c>
      <c r="C106" s="228">
        <v>1.483547343894138</v>
      </c>
      <c r="D106" s="228">
        <v>1.750451371685295</v>
      </c>
      <c r="E106" s="228">
        <v>1.5778814427222689</v>
      </c>
      <c r="F106" s="228">
        <v>1.9258768334666101</v>
      </c>
      <c r="G106" s="228">
        <v>1.6872659993015799</v>
      </c>
      <c r="H106" s="228">
        <v>1.898142417803768</v>
      </c>
      <c r="I106" s="228">
        <v>1.718828312505658</v>
      </c>
      <c r="J106" s="228">
        <v>1.721336257907379</v>
      </c>
      <c r="K106" s="228">
        <v>1.492028837255464</v>
      </c>
      <c r="L106" s="228">
        <v>1.5981402443160051</v>
      </c>
      <c r="M106" s="228">
        <v>1.0562745559393281</v>
      </c>
      <c r="N106" s="228">
        <v>1.478779242096173</v>
      </c>
      <c r="O106" s="228">
        <v>1.4210271071006879</v>
      </c>
      <c r="P106" s="228">
        <v>1.29627440240374</v>
      </c>
      <c r="Q106" s="228">
        <v>1.400342102960521</v>
      </c>
      <c r="R106" s="228">
        <v>1.33388128780485</v>
      </c>
      <c r="S106" s="228">
        <v>1.313115169882948</v>
      </c>
      <c r="T106" s="228">
        <v>1.211611104078256</v>
      </c>
      <c r="U106" s="228">
        <v>0.90984995350801479</v>
      </c>
      <c r="V106" s="228">
        <v>0.87127002937101028</v>
      </c>
      <c r="W106" s="228">
        <v>0.784162458369426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4.5373104969054926E-3</v>
      </c>
      <c r="C108" s="228">
        <v>7.9250024860971473E-3</v>
      </c>
      <c r="D108" s="228">
        <v>1.9606721040990181E-2</v>
      </c>
      <c r="E108" s="228">
        <v>2.8371223722242989E-2</v>
      </c>
      <c r="F108" s="228">
        <v>4.7154027290775037E-2</v>
      </c>
      <c r="G108" s="228">
        <v>5.6494219674647697E-2</v>
      </c>
      <c r="H108" s="228">
        <v>8.7319327517400555E-2</v>
      </c>
      <c r="I108" s="228">
        <v>1.872985202294691E-2</v>
      </c>
      <c r="J108" s="228">
        <v>3.8141485829382871E-2</v>
      </c>
      <c r="K108" s="228">
        <v>6.84318639347921E-2</v>
      </c>
      <c r="L108" s="228">
        <v>0.12101780904534749</v>
      </c>
      <c r="M108" s="228">
        <v>0.1494750456986805</v>
      </c>
      <c r="N108" s="228">
        <v>0.25477148623230172</v>
      </c>
      <c r="O108" s="228">
        <v>0.32582328176184733</v>
      </c>
      <c r="P108" s="228">
        <v>0.38169814678030167</v>
      </c>
      <c r="Q108" s="228">
        <v>0.48696863728342948</v>
      </c>
      <c r="R108" s="228">
        <v>0.59259270520309204</v>
      </c>
      <c r="S108" s="228">
        <v>0.62614043203458292</v>
      </c>
      <c r="T108" s="228">
        <v>0.74377409444980724</v>
      </c>
      <c r="U108" s="228">
        <v>0.68357802935696599</v>
      </c>
      <c r="V108" s="228">
        <v>0.80888084189073661</v>
      </c>
      <c r="W108" s="228">
        <v>0.83864579599317357</v>
      </c>
      <c r="DA108" s="69" t="s">
        <v>1553</v>
      </c>
    </row>
    <row r="109" spans="1:105" ht="12" customHeight="1" x14ac:dyDescent="0.25">
      <c r="A109" s="37" t="s">
        <v>38</v>
      </c>
      <c r="B109" s="228">
        <v>0.36469075316760091</v>
      </c>
      <c r="C109" s="228">
        <v>0.45197683436742048</v>
      </c>
      <c r="D109" s="228">
        <v>0.47420486845394311</v>
      </c>
      <c r="E109" s="228">
        <v>0.59159012756306062</v>
      </c>
      <c r="F109" s="228">
        <v>0.68873768043124028</v>
      </c>
      <c r="G109" s="228">
        <v>0.78344994980559135</v>
      </c>
      <c r="H109" s="228">
        <v>0.78856419289177215</v>
      </c>
      <c r="I109" s="228">
        <v>0.82547053400598591</v>
      </c>
      <c r="J109" s="228">
        <v>0.79032680740891648</v>
      </c>
      <c r="K109" s="228">
        <v>0.59902511373839484</v>
      </c>
      <c r="L109" s="228">
        <v>0.57187518912245838</v>
      </c>
      <c r="M109" s="228">
        <v>0.61481045356005692</v>
      </c>
      <c r="N109" s="228">
        <v>0.70509327216396256</v>
      </c>
      <c r="O109" s="228">
        <v>0.60570971218448333</v>
      </c>
      <c r="P109" s="228">
        <v>0.68938119706355916</v>
      </c>
      <c r="Q109" s="228">
        <v>0.70119937505362973</v>
      </c>
      <c r="R109" s="228">
        <v>0.68428087570469376</v>
      </c>
      <c r="S109" s="228">
        <v>0.67325315012104858</v>
      </c>
      <c r="T109" s="228">
        <v>0.69181728851414992</v>
      </c>
      <c r="U109" s="228">
        <v>0.51148327398764393</v>
      </c>
      <c r="V109" s="228">
        <v>0.47558480338514419</v>
      </c>
      <c r="W109" s="228">
        <v>0.50505355673555918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192.93409072654759</v>
      </c>
      <c r="C110" s="263">
        <f t="shared" si="4"/>
        <v>184.67648210131603</v>
      </c>
      <c r="D110" s="263">
        <f t="shared" si="4"/>
        <v>214.20138710870452</v>
      </c>
      <c r="E110" s="263">
        <f t="shared" si="4"/>
        <v>201.90990723822492</v>
      </c>
      <c r="F110" s="263">
        <f t="shared" si="4"/>
        <v>245.1515833609329</v>
      </c>
      <c r="G110" s="263">
        <f t="shared" si="4"/>
        <v>228.19241233509791</v>
      </c>
      <c r="H110" s="263">
        <f t="shared" si="4"/>
        <v>250.52022441989573</v>
      </c>
      <c r="I110" s="263">
        <f t="shared" si="4"/>
        <v>232.17174892379066</v>
      </c>
      <c r="J110" s="263">
        <f t="shared" si="4"/>
        <v>230.34856454262373</v>
      </c>
      <c r="K110" s="263">
        <f t="shared" si="4"/>
        <v>196.40895068268097</v>
      </c>
      <c r="L110" s="263">
        <f t="shared" si="4"/>
        <v>206.94606145269756</v>
      </c>
      <c r="M110" s="263">
        <f t="shared" si="4"/>
        <v>156.48211431254589</v>
      </c>
      <c r="N110" s="263">
        <f t="shared" si="4"/>
        <v>211.24323865626306</v>
      </c>
      <c r="O110" s="263">
        <f t="shared" si="4"/>
        <v>200.64797711764521</v>
      </c>
      <c r="P110" s="263">
        <f t="shared" si="4"/>
        <v>195.86242332894776</v>
      </c>
      <c r="Q110" s="263">
        <f t="shared" si="4"/>
        <v>212.37581005599159</v>
      </c>
      <c r="R110" s="263">
        <f t="shared" si="4"/>
        <v>209.62623000777486</v>
      </c>
      <c r="S110" s="263">
        <f t="shared" si="4"/>
        <v>206.63621350165067</v>
      </c>
      <c r="T110" s="263">
        <f t="shared" si="4"/>
        <v>202.56616999420817</v>
      </c>
      <c r="U110" s="263">
        <f t="shared" si="4"/>
        <v>155.89103828167404</v>
      </c>
      <c r="V110" s="263">
        <f t="shared" si="4"/>
        <v>153.95210744350683</v>
      </c>
      <c r="W110" s="263">
        <f t="shared" si="4"/>
        <v>147.30781323448443</v>
      </c>
      <c r="DA110" s="70"/>
    </row>
    <row r="111" spans="1:105" ht="12" customHeight="1" x14ac:dyDescent="0.25">
      <c r="A111" s="60" t="s">
        <v>1556</v>
      </c>
      <c r="B111" s="264">
        <v>173.71923265169181</v>
      </c>
      <c r="C111" s="264">
        <v>164.50569568791539</v>
      </c>
      <c r="D111" s="264">
        <v>191.41855894232339</v>
      </c>
      <c r="E111" s="264">
        <v>177.48387141661641</v>
      </c>
      <c r="F111" s="264">
        <v>216.3885240439046</v>
      </c>
      <c r="G111" s="264">
        <v>199.08567219580061</v>
      </c>
      <c r="H111" s="264">
        <v>219.6953776852661</v>
      </c>
      <c r="I111" s="264">
        <v>202.7210577486556</v>
      </c>
      <c r="J111" s="264">
        <v>201.13261916463321</v>
      </c>
      <c r="K111" s="264">
        <v>173.1137355720216</v>
      </c>
      <c r="L111" s="264">
        <v>183.12489452358389</v>
      </c>
      <c r="M111" s="264">
        <v>135.73980845638849</v>
      </c>
      <c r="N111" s="264">
        <v>185.5109000976276</v>
      </c>
      <c r="O111" s="264">
        <v>176.48824663537911</v>
      </c>
      <c r="P111" s="264">
        <v>170.5987358063542</v>
      </c>
      <c r="Q111" s="264">
        <v>185.5194840666918</v>
      </c>
      <c r="R111" s="264">
        <v>182.93040210458551</v>
      </c>
      <c r="S111" s="264">
        <v>180.34758976682991</v>
      </c>
      <c r="T111" s="264">
        <v>176.47882634450971</v>
      </c>
      <c r="U111" s="264">
        <v>135.58742814439341</v>
      </c>
      <c r="V111" s="264">
        <v>133.90632538961029</v>
      </c>
      <c r="W111" s="264">
        <v>127.14462005629871</v>
      </c>
      <c r="DA111" s="72" t="s">
        <v>1557</v>
      </c>
    </row>
    <row r="112" spans="1:105" ht="12" customHeight="1" x14ac:dyDescent="0.25">
      <c r="A112" s="59" t="s">
        <v>30</v>
      </c>
      <c r="B112" s="232">
        <v>42.79119752029645</v>
      </c>
      <c r="C112" s="232">
        <v>43.261840008770328</v>
      </c>
      <c r="D112" s="232">
        <v>46.039468967741463</v>
      </c>
      <c r="E112" s="232">
        <v>33.451467891793833</v>
      </c>
      <c r="F112" s="232">
        <v>40.36433140615263</v>
      </c>
      <c r="G112" s="232">
        <v>34.970295430515762</v>
      </c>
      <c r="H112" s="232">
        <v>43.219706855670879</v>
      </c>
      <c r="I112" s="232">
        <v>48.814688692050723</v>
      </c>
      <c r="J112" s="232">
        <v>46.675231911610069</v>
      </c>
      <c r="K112" s="232">
        <v>38.268765382245292</v>
      </c>
      <c r="L112" s="232">
        <v>42.302387123052782</v>
      </c>
      <c r="M112" s="232">
        <v>39.465938807414688</v>
      </c>
      <c r="N112" s="232">
        <v>55.389653738483233</v>
      </c>
      <c r="O112" s="232">
        <v>42.039506193539438</v>
      </c>
      <c r="P112" s="232">
        <v>39.814235192119497</v>
      </c>
      <c r="Q112" s="232">
        <v>40.005239288290213</v>
      </c>
      <c r="R112" s="232">
        <v>39.105449945166193</v>
      </c>
      <c r="S112" s="232">
        <v>43.893788173010748</v>
      </c>
      <c r="T112" s="232">
        <v>44.226878261569823</v>
      </c>
      <c r="U112" s="232">
        <v>34.34664752267166</v>
      </c>
      <c r="V112" s="232">
        <v>28.432721630061149</v>
      </c>
      <c r="W112" s="232">
        <v>28.19379669289005</v>
      </c>
      <c r="DA112" s="71" t="s">
        <v>1558</v>
      </c>
    </row>
    <row r="113" spans="1:105" ht="12" customHeight="1" x14ac:dyDescent="0.25">
      <c r="A113" s="59" t="s">
        <v>33</v>
      </c>
      <c r="B113" s="297">
        <v>0.41231154295758821</v>
      </c>
      <c r="C113" s="297">
        <v>0.38138368481565071</v>
      </c>
      <c r="D113" s="297">
        <v>0.70025825159943156</v>
      </c>
      <c r="E113" s="297">
        <v>0.4452943058730402</v>
      </c>
      <c r="F113" s="297">
        <v>0.26857305080306898</v>
      </c>
      <c r="G113" s="297">
        <v>0.26037503613514751</v>
      </c>
      <c r="H113" s="297">
        <v>0.29368593579994218</v>
      </c>
      <c r="I113" s="297">
        <v>0.25097247419089053</v>
      </c>
      <c r="J113" s="297">
        <v>0.48163742379226321</v>
      </c>
      <c r="K113" s="297">
        <v>0.28105857331740308</v>
      </c>
      <c r="L113" s="297">
        <v>0.27178413706980259</v>
      </c>
      <c r="M113" s="297">
        <v>0.20730417414737201</v>
      </c>
      <c r="N113" s="297">
        <v>0.28488330000288509</v>
      </c>
      <c r="O113" s="297">
        <v>0.29621282134607352</v>
      </c>
      <c r="P113" s="297">
        <v>0.28360121326625548</v>
      </c>
      <c r="Q113" s="297">
        <v>0.59382008727031521</v>
      </c>
      <c r="R113" s="297">
        <v>0.56207092480820564</v>
      </c>
      <c r="S113" s="297">
        <v>0.53038472688595972</v>
      </c>
      <c r="T113" s="297">
        <v>0.53758259947368248</v>
      </c>
      <c r="U113" s="297">
        <v>0.41432050970747181</v>
      </c>
      <c r="V113" s="297">
        <v>0.42712300441244733</v>
      </c>
      <c r="W113" s="297">
        <v>0.40203988575231531</v>
      </c>
      <c r="DA113" s="122" t="s">
        <v>1559</v>
      </c>
    </row>
    <row r="114" spans="1:105" ht="12" customHeight="1" x14ac:dyDescent="0.25">
      <c r="A114" s="59" t="s">
        <v>160</v>
      </c>
      <c r="B114" s="297">
        <v>3.028142265411589</v>
      </c>
      <c r="C114" s="297">
        <v>2.6767112793401142</v>
      </c>
      <c r="D114" s="297">
        <v>3.934018658652477</v>
      </c>
      <c r="E114" s="297">
        <v>1.0426111153289841</v>
      </c>
      <c r="F114" s="297">
        <v>1.256616834556912</v>
      </c>
      <c r="G114" s="297">
        <v>1.217618951276157</v>
      </c>
      <c r="H114" s="297">
        <v>0.54382276767365167</v>
      </c>
      <c r="I114" s="297">
        <v>0.23209329378835489</v>
      </c>
      <c r="J114" s="297">
        <v>0.2334717146299595</v>
      </c>
      <c r="K114" s="297">
        <v>0.54605606586663391</v>
      </c>
      <c r="L114" s="297">
        <v>0.26433639015337912</v>
      </c>
      <c r="M114" s="297">
        <v>0.20151924481146041</v>
      </c>
      <c r="N114" s="297">
        <v>0</v>
      </c>
      <c r="O114" s="297">
        <v>0</v>
      </c>
      <c r="P114" s="297">
        <v>0</v>
      </c>
      <c r="Q114" s="297">
        <v>0.57726808844208355</v>
      </c>
      <c r="R114" s="297">
        <v>1.640073008140468</v>
      </c>
      <c r="S114" s="297">
        <v>0</v>
      </c>
      <c r="T114" s="297">
        <v>0</v>
      </c>
      <c r="U114" s="297">
        <v>0</v>
      </c>
      <c r="V114" s="297">
        <v>0.20823659500108119</v>
      </c>
      <c r="W114" s="297">
        <v>0.1969008275153529</v>
      </c>
      <c r="DA114" s="122" t="s">
        <v>1560</v>
      </c>
    </row>
    <row r="115" spans="1:105" ht="12" customHeight="1" x14ac:dyDescent="0.25">
      <c r="A115" s="59" t="s">
        <v>70</v>
      </c>
      <c r="B115" s="297">
        <v>16.76387810142981</v>
      </c>
      <c r="C115" s="297">
        <v>11.219678227776599</v>
      </c>
      <c r="D115" s="297">
        <v>9.1887527696209492</v>
      </c>
      <c r="E115" s="297">
        <v>9.0738041089854065</v>
      </c>
      <c r="F115" s="297">
        <v>13.56769295684072</v>
      </c>
      <c r="G115" s="297">
        <v>10.95374268004637</v>
      </c>
      <c r="H115" s="297">
        <v>8.3850877922565097</v>
      </c>
      <c r="I115" s="297">
        <v>9.5645505366941475</v>
      </c>
      <c r="J115" s="297">
        <v>5.4549968184101196</v>
      </c>
      <c r="K115" s="297">
        <v>6.3661579616066906</v>
      </c>
      <c r="L115" s="297">
        <v>3.192978002668982</v>
      </c>
      <c r="M115" s="297">
        <v>2.0547997917151259</v>
      </c>
      <c r="N115" s="297">
        <v>2.312712927688418</v>
      </c>
      <c r="O115" s="297">
        <v>2.1356440465291588</v>
      </c>
      <c r="P115" s="297">
        <v>1.2787578006903959</v>
      </c>
      <c r="Q115" s="297">
        <v>1.338822332130718</v>
      </c>
      <c r="R115" s="297">
        <v>1.2672409076522819</v>
      </c>
      <c r="S115" s="297">
        <v>0.95664551343023452</v>
      </c>
      <c r="T115" s="297">
        <v>3.1512860891105321</v>
      </c>
      <c r="U115" s="297">
        <v>0.74730254594794032</v>
      </c>
      <c r="V115" s="297">
        <v>1.9260293288602219</v>
      </c>
      <c r="W115" s="297">
        <v>1.631588325239022</v>
      </c>
      <c r="DA115" s="122" t="s">
        <v>1561</v>
      </c>
    </row>
    <row r="116" spans="1:105" ht="12" customHeight="1" x14ac:dyDescent="0.25">
      <c r="A116" s="59" t="s">
        <v>162</v>
      </c>
      <c r="B116" s="297">
        <v>110.7237032215963</v>
      </c>
      <c r="C116" s="297">
        <v>106.9660824872127</v>
      </c>
      <c r="D116" s="297">
        <v>131.55606029470911</v>
      </c>
      <c r="E116" s="297">
        <v>133.47069399463521</v>
      </c>
      <c r="F116" s="297">
        <v>160.9313097955513</v>
      </c>
      <c r="G116" s="297">
        <v>151.68364009782721</v>
      </c>
      <c r="H116" s="297">
        <v>167.2530743338651</v>
      </c>
      <c r="I116" s="297">
        <v>143.85875275193149</v>
      </c>
      <c r="J116" s="297">
        <v>148.2872812961908</v>
      </c>
      <c r="K116" s="297">
        <v>127.6516975889855</v>
      </c>
      <c r="L116" s="297">
        <v>137.093408870639</v>
      </c>
      <c r="M116" s="297">
        <v>93.810246438299842</v>
      </c>
      <c r="N116" s="297">
        <v>127.5236501314531</v>
      </c>
      <c r="O116" s="297">
        <v>132.01688357396449</v>
      </c>
      <c r="P116" s="297">
        <v>129.22214160027809</v>
      </c>
      <c r="Q116" s="297">
        <v>143.00433427055839</v>
      </c>
      <c r="R116" s="297">
        <v>140.35556731881829</v>
      </c>
      <c r="S116" s="297">
        <v>134.96677135350299</v>
      </c>
      <c r="T116" s="297">
        <v>128.5630793943557</v>
      </c>
      <c r="U116" s="297">
        <v>100.0791575660663</v>
      </c>
      <c r="V116" s="297">
        <v>102.91221483127541</v>
      </c>
      <c r="W116" s="297">
        <v>96.720294324902014</v>
      </c>
      <c r="DA116" s="122" t="s">
        <v>1562</v>
      </c>
    </row>
    <row r="117" spans="1:105" ht="12" customHeight="1" x14ac:dyDescent="0.25">
      <c r="A117" s="60" t="s">
        <v>1563</v>
      </c>
      <c r="B117" s="264">
        <v>19.214858074855769</v>
      </c>
      <c r="C117" s="264">
        <v>20.170786413400641</v>
      </c>
      <c r="D117" s="264">
        <v>22.782828166381151</v>
      </c>
      <c r="E117" s="264">
        <v>24.426035821608512</v>
      </c>
      <c r="F117" s="264">
        <v>28.763059317028311</v>
      </c>
      <c r="G117" s="264">
        <v>29.106740139297312</v>
      </c>
      <c r="H117" s="264">
        <v>30.824846734629642</v>
      </c>
      <c r="I117" s="264">
        <v>29.450691175135059</v>
      </c>
      <c r="J117" s="264">
        <v>29.215945377990511</v>
      </c>
      <c r="K117" s="264">
        <v>23.29521511065937</v>
      </c>
      <c r="L117" s="264">
        <v>23.82116692911368</v>
      </c>
      <c r="M117" s="264">
        <v>20.742305856157401</v>
      </c>
      <c r="N117" s="264">
        <v>25.732338558635458</v>
      </c>
      <c r="O117" s="264">
        <v>24.159730482266109</v>
      </c>
      <c r="P117" s="264">
        <v>25.26368752259356</v>
      </c>
      <c r="Q117" s="264">
        <v>26.856325989299791</v>
      </c>
      <c r="R117" s="264">
        <v>26.69582790318935</v>
      </c>
      <c r="S117" s="264">
        <v>26.288623734820749</v>
      </c>
      <c r="T117" s="264">
        <v>26.08734364969845</v>
      </c>
      <c r="U117" s="264">
        <v>20.303610137280621</v>
      </c>
      <c r="V117" s="264">
        <v>20.045782053896541</v>
      </c>
      <c r="W117" s="264">
        <v>20.163193178185718</v>
      </c>
      <c r="DA117" s="72" t="s">
        <v>1564</v>
      </c>
    </row>
    <row r="118" spans="1:105" ht="12" customHeight="1" x14ac:dyDescent="0.25">
      <c r="A118" s="57" t="s">
        <v>1565</v>
      </c>
      <c r="B118" s="263">
        <v>15.742352426847759</v>
      </c>
      <c r="C118" s="263">
        <v>16.525525570336999</v>
      </c>
      <c r="D118" s="263">
        <v>18.665519613949989</v>
      </c>
      <c r="E118" s="263">
        <v>20.011767081316599</v>
      </c>
      <c r="F118" s="263">
        <v>23.565004481376349</v>
      </c>
      <c r="G118" s="263">
        <v>23.84657536810526</v>
      </c>
      <c r="H118" s="263">
        <v>25.254186052776749</v>
      </c>
      <c r="I118" s="263">
        <v>24.128367635456051</v>
      </c>
      <c r="J118" s="263">
        <v>23.936045055972269</v>
      </c>
      <c r="K118" s="263">
        <v>19.085308083077361</v>
      </c>
      <c r="L118" s="263">
        <v>19.51620998479288</v>
      </c>
      <c r="M118" s="263">
        <v>16.993760123598982</v>
      </c>
      <c r="N118" s="263">
        <v>21.081995025874981</v>
      </c>
      <c r="O118" s="263">
        <v>19.79358839434699</v>
      </c>
      <c r="P118" s="263">
        <v>20.698038519621459</v>
      </c>
      <c r="Q118" s="263">
        <v>22.002855652996629</v>
      </c>
      <c r="R118" s="263">
        <v>21.871362751745821</v>
      </c>
      <c r="S118" s="263">
        <v>21.537748446442759</v>
      </c>
      <c r="T118" s="263">
        <v>21.37284366160609</v>
      </c>
      <c r="U118" s="263">
        <v>16.634345415053989</v>
      </c>
      <c r="V118" s="263">
        <v>16.423111975891509</v>
      </c>
      <c r="W118" s="263">
        <v>16.519304583205709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19.117891931747714</v>
      </c>
      <c r="C119" s="263">
        <f t="shared" si="5"/>
        <v>18.575782571220433</v>
      </c>
      <c r="D119" s="263">
        <f t="shared" si="5"/>
        <v>21.450415072093183</v>
      </c>
      <c r="E119" s="263">
        <f t="shared" si="5"/>
        <v>20.677692389980102</v>
      </c>
      <c r="F119" s="263">
        <f t="shared" si="5"/>
        <v>24.967251965032222</v>
      </c>
      <c r="G119" s="263">
        <f t="shared" si="5"/>
        <v>23.60240044939691</v>
      </c>
      <c r="H119" s="263">
        <f t="shared" si="5"/>
        <v>25.736362174344546</v>
      </c>
      <c r="I119" s="263">
        <f t="shared" si="5"/>
        <v>23.988583136407414</v>
      </c>
      <c r="J119" s="263">
        <f t="shared" si="5"/>
        <v>23.799667092615678</v>
      </c>
      <c r="K119" s="263">
        <f t="shared" si="5"/>
        <v>20.042078109893875</v>
      </c>
      <c r="L119" s="263">
        <f t="shared" si="5"/>
        <v>21.004918804520802</v>
      </c>
      <c r="M119" s="263">
        <f t="shared" si="5"/>
        <v>16.306761474646624</v>
      </c>
      <c r="N119" s="263">
        <f t="shared" si="5"/>
        <v>21.661039682256931</v>
      </c>
      <c r="O119" s="263">
        <f t="shared" si="5"/>
        <v>20.530810911560497</v>
      </c>
      <c r="P119" s="263">
        <f t="shared" si="5"/>
        <v>20.302039673913093</v>
      </c>
      <c r="Q119" s="263">
        <f t="shared" si="5"/>
        <v>21.930284687998494</v>
      </c>
      <c r="R119" s="263">
        <f t="shared" si="5"/>
        <v>21.675427597764326</v>
      </c>
      <c r="S119" s="263">
        <f t="shared" si="5"/>
        <v>21.362155282561012</v>
      </c>
      <c r="T119" s="263">
        <f t="shared" si="5"/>
        <v>20.990541188938671</v>
      </c>
      <c r="U119" s="263">
        <f t="shared" si="5"/>
        <v>16.189211629975254</v>
      </c>
      <c r="V119" s="263">
        <f t="shared" si="5"/>
        <v>15.987032009554731</v>
      </c>
      <c r="W119" s="263">
        <f t="shared" si="5"/>
        <v>15.449631522747385</v>
      </c>
      <c r="DA119" s="70"/>
    </row>
    <row r="120" spans="1:105" ht="12" customHeight="1" x14ac:dyDescent="0.25">
      <c r="A120" s="60" t="s">
        <v>1568</v>
      </c>
      <c r="B120" s="264">
        <v>14.527350017870891</v>
      </c>
      <c r="C120" s="264">
        <v>13.756863789418929</v>
      </c>
      <c r="D120" s="264">
        <v>16.00746424690416</v>
      </c>
      <c r="E120" s="264">
        <v>14.84216965064328</v>
      </c>
      <c r="F120" s="264">
        <v>18.095588960717532</v>
      </c>
      <c r="G120" s="264">
        <v>16.648630087667701</v>
      </c>
      <c r="H120" s="264">
        <v>18.372126103857269</v>
      </c>
      <c r="I120" s="264">
        <v>16.95264086166258</v>
      </c>
      <c r="J120" s="264">
        <v>16.819806961007188</v>
      </c>
      <c r="K120" s="264">
        <v>14.47671504857648</v>
      </c>
      <c r="L120" s="264">
        <v>15.31390277934136</v>
      </c>
      <c r="M120" s="264">
        <v>11.351303357173229</v>
      </c>
      <c r="N120" s="264">
        <v>15.51343358309653</v>
      </c>
      <c r="O120" s="264">
        <v>14.7589100744713</v>
      </c>
      <c r="P120" s="264">
        <v>14.266397046746659</v>
      </c>
      <c r="Q120" s="264">
        <v>15.51415142142241</v>
      </c>
      <c r="R120" s="264">
        <v>15.297638262146091</v>
      </c>
      <c r="S120" s="264">
        <v>15.081649403064031</v>
      </c>
      <c r="T120" s="264">
        <v>14.758122298353239</v>
      </c>
      <c r="U120" s="264">
        <v>11.338560484122301</v>
      </c>
      <c r="V120" s="264">
        <v>11.19797749994745</v>
      </c>
      <c r="W120" s="264">
        <v>10.63252680922472</v>
      </c>
      <c r="DA120" s="72" t="s">
        <v>1569</v>
      </c>
    </row>
    <row r="121" spans="1:105" ht="12" customHeight="1" x14ac:dyDescent="0.25">
      <c r="A121" s="59" t="s">
        <v>30</v>
      </c>
      <c r="B121" s="232">
        <v>3.578433398376756</v>
      </c>
      <c r="C121" s="232">
        <v>3.617791091010881</v>
      </c>
      <c r="D121" s="232">
        <v>3.850071578846407</v>
      </c>
      <c r="E121" s="232">
        <v>2.7973942508139791</v>
      </c>
      <c r="F121" s="232">
        <v>3.3754856133300302</v>
      </c>
      <c r="G121" s="232">
        <v>2.9244068960749341</v>
      </c>
      <c r="H121" s="232">
        <v>3.6142676868771582</v>
      </c>
      <c r="I121" s="232">
        <v>4.0821505933351192</v>
      </c>
      <c r="J121" s="232">
        <v>3.9032375448306631</v>
      </c>
      <c r="K121" s="232">
        <v>3.200242949347635</v>
      </c>
      <c r="L121" s="232">
        <v>3.537556406090177</v>
      </c>
      <c r="M121" s="232">
        <v>3.3003571227414321</v>
      </c>
      <c r="N121" s="232">
        <v>4.6319850424447546</v>
      </c>
      <c r="O121" s="232">
        <v>3.5155728685291932</v>
      </c>
      <c r="P121" s="232">
        <v>3.3294835666781899</v>
      </c>
      <c r="Q121" s="232">
        <v>3.3454563712868932</v>
      </c>
      <c r="R121" s="232">
        <v>3.2702110773123239</v>
      </c>
      <c r="S121" s="232">
        <v>3.670638044309821</v>
      </c>
      <c r="T121" s="232">
        <v>3.6984928547998228</v>
      </c>
      <c r="U121" s="232">
        <v>2.8722540555006879</v>
      </c>
      <c r="V121" s="232">
        <v>2.3776993069544519</v>
      </c>
      <c r="W121" s="232">
        <v>2.3577191001730791</v>
      </c>
      <c r="DA121" s="71" t="s">
        <v>1570</v>
      </c>
    </row>
    <row r="122" spans="1:105" ht="12" customHeight="1" x14ac:dyDescent="0.25">
      <c r="A122" s="59" t="s">
        <v>33</v>
      </c>
      <c r="B122" s="297">
        <v>3.447974072601892E-2</v>
      </c>
      <c r="C122" s="297">
        <v>3.18933844908873E-2</v>
      </c>
      <c r="D122" s="297">
        <v>5.8559415492491662E-2</v>
      </c>
      <c r="E122" s="297">
        <v>3.7237939309534007E-2</v>
      </c>
      <c r="F122" s="297">
        <v>2.2459543798506461E-2</v>
      </c>
      <c r="G122" s="297">
        <v>2.1773981084956349E-2</v>
      </c>
      <c r="H122" s="297">
        <v>2.4559620253711549E-2</v>
      </c>
      <c r="I122" s="297">
        <v>2.0987687556347421E-2</v>
      </c>
      <c r="J122" s="297">
        <v>4.0277149112008137E-2</v>
      </c>
      <c r="K122" s="297">
        <v>2.3503651310110601E-2</v>
      </c>
      <c r="L122" s="297">
        <v>2.2728072351288792E-2</v>
      </c>
      <c r="M122" s="297">
        <v>1.7335906059651851E-2</v>
      </c>
      <c r="N122" s="297">
        <v>2.3823495822629801E-2</v>
      </c>
      <c r="O122" s="297">
        <v>2.477093220935063E-2</v>
      </c>
      <c r="P122" s="297">
        <v>2.3716280734858639E-2</v>
      </c>
      <c r="Q122" s="297">
        <v>4.9658475482187783E-2</v>
      </c>
      <c r="R122" s="297">
        <v>4.7003437298902183E-2</v>
      </c>
      <c r="S122" s="297">
        <v>4.4353664553964139E-2</v>
      </c>
      <c r="T122" s="297">
        <v>4.4955589930157497E-2</v>
      </c>
      <c r="U122" s="297">
        <v>3.4647741486236082E-2</v>
      </c>
      <c r="V122" s="297">
        <v>3.5718355941769732E-2</v>
      </c>
      <c r="W122" s="297">
        <v>3.3620768710043172E-2</v>
      </c>
      <c r="DA122" s="122" t="s">
        <v>1571</v>
      </c>
    </row>
    <row r="123" spans="1:105" ht="12" customHeight="1" x14ac:dyDescent="0.25">
      <c r="A123" s="59" t="s">
        <v>160</v>
      </c>
      <c r="B123" s="297">
        <v>0.25322977727943718</v>
      </c>
      <c r="C123" s="297">
        <v>0.22384120087453149</v>
      </c>
      <c r="D123" s="297">
        <v>0.32898410359472019</v>
      </c>
      <c r="E123" s="297">
        <v>8.7188829778424695E-2</v>
      </c>
      <c r="F123" s="297">
        <v>0.1050851556002394</v>
      </c>
      <c r="G123" s="297">
        <v>0.1018239398342711</v>
      </c>
      <c r="H123" s="297">
        <v>4.5477426840369373E-2</v>
      </c>
      <c r="I123" s="297">
        <v>1.940890748938693E-2</v>
      </c>
      <c r="J123" s="297">
        <v>1.9524178560599108E-2</v>
      </c>
      <c r="K123" s="297">
        <v>4.5664187419773877E-2</v>
      </c>
      <c r="L123" s="297">
        <v>2.2105251120456301E-2</v>
      </c>
      <c r="M123" s="297">
        <v>1.685213870696076E-2</v>
      </c>
      <c r="N123" s="297">
        <v>0</v>
      </c>
      <c r="O123" s="297">
        <v>0</v>
      </c>
      <c r="P123" s="297">
        <v>0</v>
      </c>
      <c r="Q123" s="297">
        <v>4.8274307035190159E-2</v>
      </c>
      <c r="R123" s="297">
        <v>0.13715185290905649</v>
      </c>
      <c r="S123" s="297">
        <v>0</v>
      </c>
      <c r="T123" s="297">
        <v>0</v>
      </c>
      <c r="U123" s="297">
        <v>0</v>
      </c>
      <c r="V123" s="297">
        <v>1.7413880178573711E-2</v>
      </c>
      <c r="W123" s="297">
        <v>1.646592145533575E-2</v>
      </c>
      <c r="DA123" s="122" t="s">
        <v>1572</v>
      </c>
    </row>
    <row r="124" spans="1:105" ht="12" customHeight="1" x14ac:dyDescent="0.25">
      <c r="A124" s="59" t="s">
        <v>70</v>
      </c>
      <c r="B124" s="297">
        <v>1.401886947800884</v>
      </c>
      <c r="C124" s="297">
        <v>0.93825070612415407</v>
      </c>
      <c r="D124" s="297">
        <v>0.76841363891820125</v>
      </c>
      <c r="E124" s="297">
        <v>0.75880100477488721</v>
      </c>
      <c r="F124" s="297">
        <v>1.134604508150338</v>
      </c>
      <c r="G124" s="297">
        <v>0.91601172472238102</v>
      </c>
      <c r="H124" s="297">
        <v>0.70120678884716614</v>
      </c>
      <c r="I124" s="297">
        <v>0.79983989849161696</v>
      </c>
      <c r="J124" s="297">
        <v>0.45617659552011702</v>
      </c>
      <c r="K124" s="297">
        <v>0.5323728614594202</v>
      </c>
      <c r="L124" s="297">
        <v>0.26701424094554838</v>
      </c>
      <c r="M124" s="297">
        <v>0.17183356923262991</v>
      </c>
      <c r="N124" s="297">
        <v>0.19340167279432999</v>
      </c>
      <c r="O124" s="297">
        <v>0.17859420689312541</v>
      </c>
      <c r="P124" s="297">
        <v>0.10693670398578781</v>
      </c>
      <c r="Q124" s="297">
        <v>0.1119596278070235</v>
      </c>
      <c r="R124" s="297">
        <v>0.10597359855566819</v>
      </c>
      <c r="S124" s="297">
        <v>7.9999917133478538E-2</v>
      </c>
      <c r="T124" s="297">
        <v>0.26352773566957349</v>
      </c>
      <c r="U124" s="297">
        <v>6.2493516051839691E-2</v>
      </c>
      <c r="V124" s="297">
        <v>0.16106508057825519</v>
      </c>
      <c r="W124" s="297">
        <v>0.13644231743380439</v>
      </c>
      <c r="DA124" s="122" t="s">
        <v>1573</v>
      </c>
    </row>
    <row r="125" spans="1:105" ht="12" customHeight="1" x14ac:dyDescent="0.25">
      <c r="A125" s="59" t="s">
        <v>162</v>
      </c>
      <c r="B125" s="297">
        <v>9.2593201536877991</v>
      </c>
      <c r="C125" s="297">
        <v>8.9450874069184767</v>
      </c>
      <c r="D125" s="297">
        <v>11.001435510052341</v>
      </c>
      <c r="E125" s="297">
        <v>11.161547625966451</v>
      </c>
      <c r="F125" s="297">
        <v>13.457954139838421</v>
      </c>
      <c r="G125" s="297">
        <v>12.68461354595116</v>
      </c>
      <c r="H125" s="297">
        <v>13.98661458103887</v>
      </c>
      <c r="I125" s="297">
        <v>12.030253774790109</v>
      </c>
      <c r="J125" s="297">
        <v>12.400591492983811</v>
      </c>
      <c r="K125" s="297">
        <v>10.67493139903954</v>
      </c>
      <c r="L125" s="297">
        <v>11.464498808833889</v>
      </c>
      <c r="M125" s="297">
        <v>7.8449246204325522</v>
      </c>
      <c r="N125" s="297">
        <v>10.664223372034821</v>
      </c>
      <c r="O125" s="297">
        <v>11.03997206683963</v>
      </c>
      <c r="P125" s="297">
        <v>10.80626049534783</v>
      </c>
      <c r="Q125" s="297">
        <v>11.95880263981112</v>
      </c>
      <c r="R125" s="297">
        <v>11.73729829607014</v>
      </c>
      <c r="S125" s="297">
        <v>11.286657777066759</v>
      </c>
      <c r="T125" s="297">
        <v>10.75114611795369</v>
      </c>
      <c r="U125" s="297">
        <v>8.3691651710835391</v>
      </c>
      <c r="V125" s="297">
        <v>8.6060808762943939</v>
      </c>
      <c r="W125" s="297">
        <v>8.088278701452456</v>
      </c>
      <c r="DA125" s="122" t="s">
        <v>1574</v>
      </c>
    </row>
    <row r="126" spans="1:105" ht="12" customHeight="1" x14ac:dyDescent="0.25">
      <c r="A126" s="60" t="s">
        <v>1575</v>
      </c>
      <c r="B126" s="264">
        <v>4.5905419138768231</v>
      </c>
      <c r="C126" s="264">
        <v>4.8189187818015036</v>
      </c>
      <c r="D126" s="264">
        <v>5.4429508251890217</v>
      </c>
      <c r="E126" s="264">
        <v>5.8355227393368221</v>
      </c>
      <c r="F126" s="264">
        <v>6.8716630043146907</v>
      </c>
      <c r="G126" s="264">
        <v>6.9537703617292088</v>
      </c>
      <c r="H126" s="264">
        <v>7.3642360704872756</v>
      </c>
      <c r="I126" s="264">
        <v>7.0359422747448317</v>
      </c>
      <c r="J126" s="264">
        <v>6.9798601316084898</v>
      </c>
      <c r="K126" s="264">
        <v>5.5653630613173952</v>
      </c>
      <c r="L126" s="264">
        <v>5.6910160251794428</v>
      </c>
      <c r="M126" s="264">
        <v>4.9554581174733947</v>
      </c>
      <c r="N126" s="264">
        <v>6.1476060991604013</v>
      </c>
      <c r="O126" s="264">
        <v>5.7719008370891967</v>
      </c>
      <c r="P126" s="264">
        <v>6.0356426271664354</v>
      </c>
      <c r="Q126" s="264">
        <v>6.4161332665760824</v>
      </c>
      <c r="R126" s="264">
        <v>6.3777893356182371</v>
      </c>
      <c r="S126" s="264">
        <v>6.2805058794969826</v>
      </c>
      <c r="T126" s="264">
        <v>6.2324188905854321</v>
      </c>
      <c r="U126" s="264">
        <v>4.8506511458529546</v>
      </c>
      <c r="V126" s="264">
        <v>4.7890545096072819</v>
      </c>
      <c r="W126" s="264">
        <v>4.8171047135226663</v>
      </c>
      <c r="DA126" s="72" t="s">
        <v>1576</v>
      </c>
    </row>
    <row r="127" spans="1:105" ht="12" customHeight="1" x14ac:dyDescent="0.25">
      <c r="A127" s="132" t="s">
        <v>1577</v>
      </c>
      <c r="B127" s="318">
        <v>14.047022165494949</v>
      </c>
      <c r="C127" s="318">
        <v>14.745853585839191</v>
      </c>
      <c r="D127" s="318">
        <v>16.65538673244771</v>
      </c>
      <c r="E127" s="318">
        <v>17.856653703328689</v>
      </c>
      <c r="F127" s="318">
        <v>21.027234767997399</v>
      </c>
      <c r="G127" s="318">
        <v>21.278482636155498</v>
      </c>
      <c r="H127" s="318">
        <v>22.53450447786236</v>
      </c>
      <c r="I127" s="318">
        <v>21.529928043945439</v>
      </c>
      <c r="J127" s="318">
        <v>21.358317126867611</v>
      </c>
      <c r="K127" s="318">
        <v>17.02996721259214</v>
      </c>
      <c r="L127" s="318">
        <v>17.414464294122912</v>
      </c>
      <c r="M127" s="318">
        <v>15.163662879519119</v>
      </c>
      <c r="N127" s="318">
        <v>18.81162633078079</v>
      </c>
      <c r="O127" s="318">
        <v>17.661971182648109</v>
      </c>
      <c r="P127" s="318">
        <v>18.469018986739179</v>
      </c>
      <c r="Q127" s="318">
        <v>19.633317351904719</v>
      </c>
      <c r="R127" s="318">
        <v>19.515985224634768</v>
      </c>
      <c r="S127" s="318">
        <v>19.21829861374896</v>
      </c>
      <c r="T127" s="318">
        <v>19.071152805740859</v>
      </c>
      <c r="U127" s="318">
        <v>14.842954370355899</v>
      </c>
      <c r="V127" s="318">
        <v>14.65446914771861</v>
      </c>
      <c r="W127" s="318">
        <v>14.740302551168201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0.99999999999999989</v>
      </c>
      <c r="D132" s="234">
        <f t="shared" si="6"/>
        <v>1</v>
      </c>
      <c r="E132" s="234">
        <f t="shared" si="6"/>
        <v>0.99999999999999989</v>
      </c>
      <c r="F132" s="234">
        <f t="shared" si="6"/>
        <v>1</v>
      </c>
      <c r="G132" s="234">
        <f t="shared" si="6"/>
        <v>1</v>
      </c>
      <c r="H132" s="234">
        <f t="shared" si="6"/>
        <v>1</v>
      </c>
      <c r="I132" s="234">
        <f t="shared" si="6"/>
        <v>0.99999999999999978</v>
      </c>
      <c r="J132" s="234">
        <f t="shared" si="6"/>
        <v>1</v>
      </c>
      <c r="K132" s="234">
        <f t="shared" si="6"/>
        <v>0.99999999999999978</v>
      </c>
      <c r="L132" s="234">
        <f t="shared" si="6"/>
        <v>0.99999999999999956</v>
      </c>
      <c r="M132" s="234">
        <f t="shared" si="6"/>
        <v>0.99999999999999967</v>
      </c>
      <c r="N132" s="234">
        <f t="shared" si="6"/>
        <v>1</v>
      </c>
      <c r="O132" s="234">
        <f t="shared" si="6"/>
        <v>1</v>
      </c>
      <c r="P132" s="234">
        <f t="shared" si="6"/>
        <v>0.99999999999999989</v>
      </c>
      <c r="Q132" s="234">
        <f t="shared" si="6"/>
        <v>1</v>
      </c>
      <c r="R132" s="234">
        <f t="shared" si="6"/>
        <v>1.0000000000000004</v>
      </c>
      <c r="S132" s="234">
        <f t="shared" si="6"/>
        <v>0.99999999999999989</v>
      </c>
      <c r="T132" s="234">
        <f t="shared" si="6"/>
        <v>1</v>
      </c>
      <c r="U132" s="234">
        <f t="shared" si="6"/>
        <v>1</v>
      </c>
      <c r="V132" s="234">
        <f t="shared" si="6"/>
        <v>0.99999999999999978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4.8168525607934307E-3</v>
      </c>
      <c r="C133" s="268">
        <f t="shared" si="7"/>
        <v>4.816852560793586E-3</v>
      </c>
      <c r="D133" s="268">
        <f t="shared" si="7"/>
        <v>4.8168525607930144E-3</v>
      </c>
      <c r="E133" s="268">
        <f t="shared" si="7"/>
        <v>4.8168525607935738E-3</v>
      </c>
      <c r="F133" s="268">
        <f t="shared" si="7"/>
        <v>4.8168525607928626E-3</v>
      </c>
      <c r="G133" s="268">
        <f t="shared" si="7"/>
        <v>4.8168525607965593E-3</v>
      </c>
      <c r="H133" s="268">
        <f t="shared" si="7"/>
        <v>4.8168525607928713E-3</v>
      </c>
      <c r="I133" s="268">
        <f t="shared" si="7"/>
        <v>4.8168525607970017E-3</v>
      </c>
      <c r="J133" s="268">
        <f t="shared" si="7"/>
        <v>4.8168525607968048E-3</v>
      </c>
      <c r="K133" s="268">
        <f t="shared" si="7"/>
        <v>4.816852560793383E-3</v>
      </c>
      <c r="L133" s="268">
        <f t="shared" si="7"/>
        <v>4.8168525607932338E-3</v>
      </c>
      <c r="M133" s="268">
        <f t="shared" si="7"/>
        <v>4.8168525607965472E-3</v>
      </c>
      <c r="N133" s="268">
        <f t="shared" si="7"/>
        <v>4.8168525607934333E-3</v>
      </c>
      <c r="O133" s="268">
        <f t="shared" si="7"/>
        <v>4.816852560793089E-3</v>
      </c>
      <c r="P133" s="268">
        <f t="shared" si="7"/>
        <v>4.8168525607969349E-3</v>
      </c>
      <c r="Q133" s="268">
        <f t="shared" si="7"/>
        <v>4.8168525607975186E-3</v>
      </c>
      <c r="R133" s="268">
        <f t="shared" si="7"/>
        <v>4.816852560796908E-3</v>
      </c>
      <c r="S133" s="268">
        <f t="shared" si="7"/>
        <v>4.8168525607971578E-3</v>
      </c>
      <c r="T133" s="268">
        <f t="shared" si="7"/>
        <v>4.8168525607971335E-3</v>
      </c>
      <c r="U133" s="268">
        <f t="shared" si="7"/>
        <v>4.8168525607966972E-3</v>
      </c>
      <c r="V133" s="268">
        <f t="shared" si="7"/>
        <v>4.8168525607966946E-3</v>
      </c>
      <c r="W133" s="268">
        <f t="shared" si="7"/>
        <v>4.816852560796888E-3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1.9259744341748228E-3</v>
      </c>
      <c r="C134" s="269">
        <f t="shared" si="8"/>
        <v>1.9259744341748848E-3</v>
      </c>
      <c r="D134" s="269">
        <f t="shared" si="8"/>
        <v>1.9259744341746556E-3</v>
      </c>
      <c r="E134" s="269">
        <f t="shared" si="8"/>
        <v>1.9259744341748796E-3</v>
      </c>
      <c r="F134" s="269">
        <f t="shared" si="8"/>
        <v>1.925974434174596E-3</v>
      </c>
      <c r="G134" s="269">
        <f t="shared" si="8"/>
        <v>1.9259744341760736E-3</v>
      </c>
      <c r="H134" s="269">
        <f t="shared" si="8"/>
        <v>1.925974434174598E-3</v>
      </c>
      <c r="I134" s="269">
        <f t="shared" si="8"/>
        <v>1.9259744341762503E-3</v>
      </c>
      <c r="J134" s="269">
        <f t="shared" si="8"/>
        <v>1.9259744341761709E-3</v>
      </c>
      <c r="K134" s="269">
        <f t="shared" si="8"/>
        <v>1.9259744341748024E-3</v>
      </c>
      <c r="L134" s="269">
        <f t="shared" si="8"/>
        <v>1.9259744341747437E-3</v>
      </c>
      <c r="M134" s="269">
        <f t="shared" si="8"/>
        <v>1.9259744341760681E-3</v>
      </c>
      <c r="N134" s="269">
        <f t="shared" si="8"/>
        <v>1.9259744341748248E-3</v>
      </c>
      <c r="O134" s="269">
        <f t="shared" si="8"/>
        <v>1.9259744341746856E-3</v>
      </c>
      <c r="P134" s="269">
        <f t="shared" si="8"/>
        <v>1.925974434176223E-3</v>
      </c>
      <c r="Q134" s="269">
        <f t="shared" si="8"/>
        <v>1.9259744341764565E-3</v>
      </c>
      <c r="R134" s="269">
        <f t="shared" si="8"/>
        <v>1.925974434176213E-3</v>
      </c>
      <c r="S134" s="269">
        <f t="shared" si="8"/>
        <v>1.9259744341763119E-3</v>
      </c>
      <c r="T134" s="269">
        <f t="shared" si="8"/>
        <v>1.925974434176303E-3</v>
      </c>
      <c r="U134" s="269">
        <f t="shared" si="8"/>
        <v>1.9259744341761282E-3</v>
      </c>
      <c r="V134" s="269">
        <f t="shared" si="8"/>
        <v>1.9259744341761284E-3</v>
      </c>
      <c r="W134" s="269">
        <f t="shared" si="8"/>
        <v>1.925974434176205E-3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6.9945638380936627E-3</v>
      </c>
      <c r="C135" s="269">
        <f t="shared" si="9"/>
        <v>7.6089261503848168E-3</v>
      </c>
      <c r="D135" s="269">
        <f t="shared" si="9"/>
        <v>7.4086874387998269E-3</v>
      </c>
      <c r="E135" s="269">
        <f t="shared" si="9"/>
        <v>8.45728031792632E-3</v>
      </c>
      <c r="F135" s="269">
        <f t="shared" si="9"/>
        <v>8.1038919863044012E-3</v>
      </c>
      <c r="G135" s="269">
        <f t="shared" si="9"/>
        <v>8.8229964676077074E-3</v>
      </c>
      <c r="H135" s="269">
        <f t="shared" si="9"/>
        <v>8.3965420080549472E-3</v>
      </c>
      <c r="I135" s="269">
        <f t="shared" si="9"/>
        <v>8.7773781954482624E-3</v>
      </c>
      <c r="J135" s="269">
        <f t="shared" si="9"/>
        <v>8.8470713945728516E-3</v>
      </c>
      <c r="K135" s="269">
        <f t="shared" si="9"/>
        <v>8.0677348054881241E-3</v>
      </c>
      <c r="L135" s="269">
        <f t="shared" si="9"/>
        <v>7.8193137075527989E-3</v>
      </c>
      <c r="M135" s="269">
        <f t="shared" si="9"/>
        <v>9.1830771819525082E-3</v>
      </c>
      <c r="N135" s="269">
        <f t="shared" si="9"/>
        <v>8.2800472268781816E-3</v>
      </c>
      <c r="O135" s="269">
        <f t="shared" si="9"/>
        <v>8.1629044037032032E-3</v>
      </c>
      <c r="P135" s="269">
        <f t="shared" si="9"/>
        <v>8.7254092911578443E-3</v>
      </c>
      <c r="Q135" s="269">
        <f t="shared" si="9"/>
        <v>8.4772198131012264E-3</v>
      </c>
      <c r="R135" s="269">
        <f t="shared" si="9"/>
        <v>8.5360616202270218E-3</v>
      </c>
      <c r="S135" s="269">
        <f t="shared" si="9"/>
        <v>8.5907864070104718E-3</v>
      </c>
      <c r="T135" s="269">
        <f t="shared" si="9"/>
        <v>8.566834029449865E-3</v>
      </c>
      <c r="U135" s="269">
        <f t="shared" si="9"/>
        <v>8.7740350018555933E-3</v>
      </c>
      <c r="V135" s="269">
        <f t="shared" si="9"/>
        <v>8.7414742035316229E-3</v>
      </c>
      <c r="W135" s="269">
        <f t="shared" si="9"/>
        <v>9.254442651931722E-3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9.6107074173103755E-4</v>
      </c>
      <c r="C136" s="269">
        <f t="shared" si="10"/>
        <v>9.6107074173106867E-4</v>
      </c>
      <c r="D136" s="269">
        <f t="shared" si="10"/>
        <v>9.6107074173095418E-4</v>
      </c>
      <c r="E136" s="269">
        <f t="shared" si="10"/>
        <v>9.6107074173106617E-4</v>
      </c>
      <c r="F136" s="269">
        <f t="shared" si="10"/>
        <v>9.6107074173092447E-4</v>
      </c>
      <c r="G136" s="269">
        <f t="shared" si="10"/>
        <v>9.610707417316614E-4</v>
      </c>
      <c r="H136" s="269">
        <f t="shared" si="10"/>
        <v>9.6107074173092555E-4</v>
      </c>
      <c r="I136" s="269">
        <f t="shared" si="10"/>
        <v>9.6107074173175009E-4</v>
      </c>
      <c r="J136" s="269">
        <f t="shared" si="10"/>
        <v>9.6107074173171052E-4</v>
      </c>
      <c r="K136" s="269">
        <f t="shared" si="10"/>
        <v>9.6107074173102714E-4</v>
      </c>
      <c r="L136" s="269">
        <f t="shared" si="10"/>
        <v>9.610707417309983E-4</v>
      </c>
      <c r="M136" s="269">
        <f t="shared" si="10"/>
        <v>9.6107074173165923E-4</v>
      </c>
      <c r="N136" s="269">
        <f t="shared" si="10"/>
        <v>9.6107074173103842E-4</v>
      </c>
      <c r="O136" s="269">
        <f t="shared" si="10"/>
        <v>9.6107074173096892E-4</v>
      </c>
      <c r="P136" s="269">
        <f t="shared" si="10"/>
        <v>9.6107074173173654E-4</v>
      </c>
      <c r="Q136" s="269">
        <f t="shared" si="10"/>
        <v>9.6107074173185276E-4</v>
      </c>
      <c r="R136" s="269">
        <f t="shared" si="10"/>
        <v>9.6107074173173122E-4</v>
      </c>
      <c r="S136" s="269">
        <f t="shared" si="10"/>
        <v>9.6107074173178077E-4</v>
      </c>
      <c r="T136" s="269">
        <f t="shared" si="10"/>
        <v>9.6107074173177633E-4</v>
      </c>
      <c r="U136" s="269">
        <f t="shared" si="10"/>
        <v>9.6107074173168926E-4</v>
      </c>
      <c r="V136" s="269">
        <f t="shared" si="10"/>
        <v>9.6107074173168894E-4</v>
      </c>
      <c r="W136" s="269">
        <f t="shared" si="10"/>
        <v>9.6107074173172732E-4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3.9356902957707555E-3</v>
      </c>
      <c r="C137" s="270">
        <f t="shared" si="11"/>
        <v>3.9413996033581559E-3</v>
      </c>
      <c r="D137" s="270">
        <f t="shared" si="11"/>
        <v>3.9398483968111431E-3</v>
      </c>
      <c r="E137" s="270">
        <f t="shared" si="11"/>
        <v>4.0370312618700031E-3</v>
      </c>
      <c r="F137" s="270">
        <f t="shared" si="11"/>
        <v>3.9786391640645622E-3</v>
      </c>
      <c r="G137" s="270">
        <f t="shared" si="11"/>
        <v>4.0629757501526439E-3</v>
      </c>
      <c r="H137" s="270">
        <f t="shared" si="11"/>
        <v>3.9951604216354134E-3</v>
      </c>
      <c r="I137" s="270">
        <f t="shared" si="11"/>
        <v>4.0341441723990932E-3</v>
      </c>
      <c r="J137" s="270">
        <f t="shared" si="11"/>
        <v>4.0776208414346421E-3</v>
      </c>
      <c r="K137" s="270">
        <f t="shared" si="11"/>
        <v>3.9570899766883652E-3</v>
      </c>
      <c r="L137" s="270">
        <f t="shared" si="11"/>
        <v>3.9726447323015232E-3</v>
      </c>
      <c r="M137" s="270">
        <f t="shared" si="11"/>
        <v>4.2573185884254797E-3</v>
      </c>
      <c r="N137" s="270">
        <f t="shared" si="11"/>
        <v>4.1396246076138218E-3</v>
      </c>
      <c r="O137" s="270">
        <f t="shared" si="11"/>
        <v>4.193265392063183E-3</v>
      </c>
      <c r="P137" s="270">
        <f t="shared" si="11"/>
        <v>4.3133154620497473E-3</v>
      </c>
      <c r="Q137" s="270">
        <f t="shared" si="11"/>
        <v>4.3197944889335161E-3</v>
      </c>
      <c r="R137" s="270">
        <f t="shared" si="11"/>
        <v>4.4302101919966455E-3</v>
      </c>
      <c r="S137" s="270">
        <f t="shared" si="11"/>
        <v>4.5038282649592217E-3</v>
      </c>
      <c r="T137" s="270">
        <f t="shared" si="11"/>
        <v>4.5860274864180078E-3</v>
      </c>
      <c r="U137" s="270">
        <f t="shared" si="11"/>
        <v>4.798647900550795E-3</v>
      </c>
      <c r="V137" s="270">
        <f t="shared" si="11"/>
        <v>4.9633077359410678E-3</v>
      </c>
      <c r="W137" s="270">
        <f t="shared" si="11"/>
        <v>5.1560731757495743E-3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2.7715053253495155E-2</v>
      </c>
      <c r="C138" s="271">
        <f t="shared" si="12"/>
        <v>3.0149384342069579E-2</v>
      </c>
      <c r="D138" s="271">
        <f t="shared" si="12"/>
        <v>2.9355964382877121E-2</v>
      </c>
      <c r="E138" s="271">
        <f t="shared" si="12"/>
        <v>3.3510877849811355E-2</v>
      </c>
      <c r="F138" s="271">
        <f t="shared" si="12"/>
        <v>3.2110622357578306E-2</v>
      </c>
      <c r="G138" s="271">
        <f t="shared" si="12"/>
        <v>3.4959980724372494E-2</v>
      </c>
      <c r="H138" s="271">
        <f t="shared" si="12"/>
        <v>3.3270210163937289E-2</v>
      </c>
      <c r="I138" s="271">
        <f t="shared" si="12"/>
        <v>3.4779224229543486E-2</v>
      </c>
      <c r="J138" s="271">
        <f t="shared" si="12"/>
        <v>3.505537450422179E-2</v>
      </c>
      <c r="K138" s="271">
        <f t="shared" si="12"/>
        <v>3.196735421177032E-2</v>
      </c>
      <c r="L138" s="271">
        <f t="shared" si="12"/>
        <v>3.0983017787378511E-2</v>
      </c>
      <c r="M138" s="271">
        <f t="shared" si="12"/>
        <v>3.6386753916329291E-2</v>
      </c>
      <c r="N138" s="271">
        <f t="shared" si="12"/>
        <v>3.2808614682245572E-2</v>
      </c>
      <c r="O138" s="271">
        <f t="shared" si="12"/>
        <v>3.2344451418072087E-2</v>
      </c>
      <c r="P138" s="271">
        <f t="shared" si="12"/>
        <v>3.4573304177446681E-2</v>
      </c>
      <c r="Q138" s="271">
        <f t="shared" si="12"/>
        <v>3.3589885516824208E-2</v>
      </c>
      <c r="R138" s="271">
        <f t="shared" si="12"/>
        <v>3.3823038556209141E-2</v>
      </c>
      <c r="S138" s="271">
        <f t="shared" si="12"/>
        <v>3.403987843573518E-2</v>
      </c>
      <c r="T138" s="271">
        <f t="shared" si="12"/>
        <v>3.3944970242028416E-2</v>
      </c>
      <c r="U138" s="271">
        <f t="shared" si="12"/>
        <v>3.4765977257952087E-2</v>
      </c>
      <c r="V138" s="271">
        <f t="shared" si="12"/>
        <v>3.4636959311956574E-2</v>
      </c>
      <c r="W138" s="271">
        <f t="shared" si="12"/>
        <v>3.6669530347672001E-2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0.52791689078952286</v>
      </c>
      <c r="C139" s="271">
        <f t="shared" si="13"/>
        <v>0.52040956730315857</v>
      </c>
      <c r="D139" s="271">
        <f t="shared" si="13"/>
        <v>0.52199563623000611</v>
      </c>
      <c r="E139" s="271">
        <f t="shared" si="13"/>
        <v>0.51590986421165519</v>
      </c>
      <c r="F139" s="271">
        <f t="shared" si="13"/>
        <v>0.5179547899701602</v>
      </c>
      <c r="G139" s="271">
        <f t="shared" si="13"/>
        <v>0.51629411651786628</v>
      </c>
      <c r="H139" s="271">
        <f t="shared" si="13"/>
        <v>0.5121818566095836</v>
      </c>
      <c r="I139" s="271">
        <f t="shared" si="13"/>
        <v>0.51508582880384235</v>
      </c>
      <c r="J139" s="271">
        <f t="shared" si="13"/>
        <v>0.52079764075617108</v>
      </c>
      <c r="K139" s="271">
        <f t="shared" si="13"/>
        <v>0.5258611364713226</v>
      </c>
      <c r="L139" s="271">
        <f t="shared" si="13"/>
        <v>0.52571413160641156</v>
      </c>
      <c r="M139" s="271">
        <f t="shared" si="13"/>
        <v>0.51934389302531347</v>
      </c>
      <c r="N139" s="271">
        <f t="shared" si="13"/>
        <v>0.52407645608575026</v>
      </c>
      <c r="O139" s="271">
        <f t="shared" si="13"/>
        <v>0.52532278571991908</v>
      </c>
      <c r="P139" s="271">
        <f t="shared" si="13"/>
        <v>0.52311445392421185</v>
      </c>
      <c r="Q139" s="271">
        <f t="shared" si="13"/>
        <v>0.52461175931640092</v>
      </c>
      <c r="R139" s="271">
        <f t="shared" si="13"/>
        <v>0.52440666998083352</v>
      </c>
      <c r="S139" s="271">
        <f t="shared" si="13"/>
        <v>0.52382587923250301</v>
      </c>
      <c r="T139" s="271">
        <f t="shared" si="13"/>
        <v>0.52357055556369525</v>
      </c>
      <c r="U139" s="271">
        <f t="shared" si="13"/>
        <v>0.52223290557601432</v>
      </c>
      <c r="V139" s="271">
        <f t="shared" si="13"/>
        <v>0.52308662695048669</v>
      </c>
      <c r="W139" s="271">
        <f t="shared" si="13"/>
        <v>0.52025948400969568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0.35799322207182943</v>
      </c>
      <c r="C140" s="271">
        <f t="shared" si="14"/>
        <v>0.35290232429812946</v>
      </c>
      <c r="D140" s="271">
        <f t="shared" si="14"/>
        <v>0.35397787602882153</v>
      </c>
      <c r="E140" s="271">
        <f t="shared" si="14"/>
        <v>0.34985096671477034</v>
      </c>
      <c r="F140" s="271">
        <f t="shared" si="14"/>
        <v>0.35123768036981212</v>
      </c>
      <c r="G140" s="271">
        <f t="shared" si="14"/>
        <v>0.35011153750458429</v>
      </c>
      <c r="H140" s="271">
        <f t="shared" si="14"/>
        <v>0.34732291452197578</v>
      </c>
      <c r="I140" s="271">
        <f t="shared" si="14"/>
        <v>0.34929216835864479</v>
      </c>
      <c r="J140" s="271">
        <f t="shared" si="14"/>
        <v>0.35316548630008154</v>
      </c>
      <c r="K140" s="271">
        <f t="shared" si="14"/>
        <v>0.35659916530834929</v>
      </c>
      <c r="L140" s="271">
        <f t="shared" si="14"/>
        <v>0.35649947775114477</v>
      </c>
      <c r="M140" s="271">
        <f t="shared" si="14"/>
        <v>0.35217966477527518</v>
      </c>
      <c r="N140" s="271">
        <f t="shared" si="14"/>
        <v>0.35538893034003094</v>
      </c>
      <c r="O140" s="271">
        <f t="shared" si="14"/>
        <v>0.35623409663283978</v>
      </c>
      <c r="P140" s="271">
        <f t="shared" si="14"/>
        <v>0.35473657338866676</v>
      </c>
      <c r="Q140" s="271">
        <f t="shared" si="14"/>
        <v>0.35575193241795183</v>
      </c>
      <c r="R140" s="271">
        <f t="shared" si="14"/>
        <v>0.35561285637523887</v>
      </c>
      <c r="S140" s="271">
        <f t="shared" si="14"/>
        <v>0.35521900811053658</v>
      </c>
      <c r="T140" s="271">
        <f t="shared" si="14"/>
        <v>0.35504586695051238</v>
      </c>
      <c r="U140" s="271">
        <f t="shared" si="14"/>
        <v>0.35413877411554351</v>
      </c>
      <c r="V140" s="271">
        <f t="shared" si="14"/>
        <v>0.35471770324422097</v>
      </c>
      <c r="W140" s="271">
        <f t="shared" si="14"/>
        <v>0.35280054918400966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6.7740682014588896E-2</v>
      </c>
      <c r="C141" s="271">
        <f t="shared" si="15"/>
        <v>7.7284500566199815E-2</v>
      </c>
      <c r="D141" s="271">
        <f t="shared" si="15"/>
        <v>7.5618089785985679E-2</v>
      </c>
      <c r="E141" s="271">
        <f t="shared" si="15"/>
        <v>8.0530081907267181E-2</v>
      </c>
      <c r="F141" s="271">
        <f t="shared" si="15"/>
        <v>7.8910478415382096E-2</v>
      </c>
      <c r="G141" s="271">
        <f t="shared" si="15"/>
        <v>7.8044495298712283E-2</v>
      </c>
      <c r="H141" s="271">
        <f t="shared" si="15"/>
        <v>8.7129418538114664E-2</v>
      </c>
      <c r="I141" s="271">
        <f t="shared" si="15"/>
        <v>8.0327358503416837E-2</v>
      </c>
      <c r="J141" s="271">
        <f t="shared" si="15"/>
        <v>7.0352908466813469E-2</v>
      </c>
      <c r="K141" s="271">
        <f t="shared" si="15"/>
        <v>6.5843621489681856E-2</v>
      </c>
      <c r="L141" s="271">
        <f t="shared" si="15"/>
        <v>6.7307516678511398E-2</v>
      </c>
      <c r="M141" s="271">
        <f t="shared" si="15"/>
        <v>7.0945394775999496E-2</v>
      </c>
      <c r="N141" s="271">
        <f t="shared" si="15"/>
        <v>6.760242932078199E-2</v>
      </c>
      <c r="O141" s="271">
        <f t="shared" si="15"/>
        <v>6.6038598696703851E-2</v>
      </c>
      <c r="P141" s="271">
        <f t="shared" si="15"/>
        <v>6.6833046019762102E-2</v>
      </c>
      <c r="Q141" s="271">
        <f t="shared" si="15"/>
        <v>6.5545510710082605E-2</v>
      </c>
      <c r="R141" s="271">
        <f t="shared" si="15"/>
        <v>6.5487265538790349E-2</v>
      </c>
      <c r="S141" s="271">
        <f t="shared" si="15"/>
        <v>6.6116721812550155E-2</v>
      </c>
      <c r="T141" s="271">
        <f t="shared" si="15"/>
        <v>6.6581847991190837E-2</v>
      </c>
      <c r="U141" s="271">
        <f t="shared" si="15"/>
        <v>6.7585762411379174E-2</v>
      </c>
      <c r="V141" s="271">
        <f t="shared" si="15"/>
        <v>6.6150030817158367E-2</v>
      </c>
      <c r="W141" s="271">
        <f t="shared" si="15"/>
        <v>6.8156022894236501E-2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3.3650487200385958E-2</v>
      </c>
      <c r="C142" s="320">
        <f t="shared" si="16"/>
        <v>3.660615271501904E-2</v>
      </c>
      <c r="D142" s="320">
        <f t="shared" si="16"/>
        <v>3.5642814563108041E-2</v>
      </c>
      <c r="E142" s="320">
        <f t="shared" si="16"/>
        <v>4.0687541021288284E-2</v>
      </c>
      <c r="F142" s="320">
        <f t="shared" si="16"/>
        <v>3.8987407917170397E-2</v>
      </c>
      <c r="G142" s="320">
        <f t="shared" si="16"/>
        <v>4.244698262460949E-2</v>
      </c>
      <c r="H142" s="320">
        <f t="shared" si="16"/>
        <v>4.0395332133613501E-2</v>
      </c>
      <c r="I142" s="320">
        <f t="shared" si="16"/>
        <v>4.2227515461404158E-2</v>
      </c>
      <c r="J142" s="320">
        <f t="shared" si="16"/>
        <v>4.2562805861117652E-2</v>
      </c>
      <c r="K142" s="320">
        <f t="shared" si="16"/>
        <v>3.8813457578246634E-2</v>
      </c>
      <c r="L142" s="320">
        <f t="shared" si="16"/>
        <v>3.7618316441518238E-2</v>
      </c>
      <c r="M142" s="320">
        <f t="shared" si="16"/>
        <v>4.4179312438110456E-2</v>
      </c>
      <c r="N142" s="320">
        <f t="shared" si="16"/>
        <v>3.9834881727606616E-2</v>
      </c>
      <c r="O142" s="320">
        <f t="shared" si="16"/>
        <v>3.9271313624846843E-2</v>
      </c>
      <c r="P142" s="320">
        <f t="shared" si="16"/>
        <v>4.1977495733352105E-2</v>
      </c>
      <c r="Q142" s="320">
        <f t="shared" si="16"/>
        <v>4.078346890795808E-2</v>
      </c>
      <c r="R142" s="320">
        <f t="shared" si="16"/>
        <v>4.1066553818378156E-2</v>
      </c>
      <c r="S142" s="320">
        <f t="shared" si="16"/>
        <v>4.1329831955489602E-2</v>
      </c>
      <c r="T142" s="320">
        <f t="shared" si="16"/>
        <v>4.1214598297869304E-2</v>
      </c>
      <c r="U142" s="320">
        <f t="shared" si="16"/>
        <v>4.2211431528824131E-2</v>
      </c>
      <c r="V142" s="320">
        <f t="shared" si="16"/>
        <v>4.2054783201266085E-2</v>
      </c>
      <c r="W142" s="320">
        <f t="shared" si="16"/>
        <v>4.452264804697377E-2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3.4090194814202938E-2</v>
      </c>
      <c r="C143" s="328">
        <f t="shared" si="17"/>
        <v>4.0678347851180782E-2</v>
      </c>
      <c r="D143" s="328">
        <f t="shared" si="17"/>
        <v>3.9975275222877651E-2</v>
      </c>
      <c r="E143" s="328">
        <f t="shared" si="17"/>
        <v>3.9842540885978897E-2</v>
      </c>
      <c r="F143" s="328">
        <f t="shared" si="17"/>
        <v>3.9923070498211692E-2</v>
      </c>
      <c r="G143" s="328">
        <f t="shared" si="17"/>
        <v>3.5597512674102792E-2</v>
      </c>
      <c r="H143" s="328">
        <f t="shared" si="17"/>
        <v>4.6734086404501163E-2</v>
      </c>
      <c r="I143" s="328">
        <f t="shared" si="17"/>
        <v>3.8099843042012686E-2</v>
      </c>
      <c r="J143" s="328">
        <f t="shared" si="17"/>
        <v>2.7790102605695814E-2</v>
      </c>
      <c r="K143" s="328">
        <f t="shared" si="17"/>
        <v>2.7030163911435222E-2</v>
      </c>
      <c r="L143" s="328">
        <f t="shared" si="17"/>
        <v>2.9689200236993164E-2</v>
      </c>
      <c r="M143" s="328">
        <f t="shared" si="17"/>
        <v>2.676608233788904E-2</v>
      </c>
      <c r="N143" s="328">
        <f t="shared" si="17"/>
        <v>2.7767547593175373E-2</v>
      </c>
      <c r="O143" s="328">
        <f t="shared" si="17"/>
        <v>2.6767285071857005E-2</v>
      </c>
      <c r="P143" s="328">
        <f t="shared" si="17"/>
        <v>2.485555028641E-2</v>
      </c>
      <c r="Q143" s="328">
        <f t="shared" si="17"/>
        <v>2.4762041802124525E-2</v>
      </c>
      <c r="R143" s="328">
        <f t="shared" si="17"/>
        <v>2.4420711720412186E-2</v>
      </c>
      <c r="S143" s="328">
        <f t="shared" si="17"/>
        <v>2.4786889857060547E-2</v>
      </c>
      <c r="T143" s="328">
        <f t="shared" si="17"/>
        <v>2.536724969332153E-2</v>
      </c>
      <c r="U143" s="328">
        <f t="shared" si="17"/>
        <v>2.5374330882555054E-2</v>
      </c>
      <c r="V143" s="328">
        <f t="shared" si="17"/>
        <v>2.4095247615892282E-2</v>
      </c>
      <c r="W143" s="328">
        <f t="shared" si="17"/>
        <v>2.3633374847262731E-2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0.99999999999999956</v>
      </c>
      <c r="C146" s="234">
        <f t="shared" si="18"/>
        <v>1</v>
      </c>
      <c r="D146" s="234">
        <f t="shared" si="18"/>
        <v>0.99999999999999978</v>
      </c>
      <c r="E146" s="234">
        <f t="shared" si="18"/>
        <v>0.99999999999999989</v>
      </c>
      <c r="F146" s="234">
        <f t="shared" si="18"/>
        <v>1</v>
      </c>
      <c r="G146" s="234">
        <f t="shared" si="18"/>
        <v>0.99999999999999989</v>
      </c>
      <c r="H146" s="234">
        <f t="shared" si="18"/>
        <v>0.99999999999999989</v>
      </c>
      <c r="I146" s="234">
        <f t="shared" si="18"/>
        <v>0.99999999999999989</v>
      </c>
      <c r="J146" s="234">
        <f t="shared" si="18"/>
        <v>0.99999999999999978</v>
      </c>
      <c r="K146" s="234">
        <f t="shared" si="18"/>
        <v>0.99999999999999989</v>
      </c>
      <c r="L146" s="234">
        <f t="shared" si="18"/>
        <v>1</v>
      </c>
      <c r="M146" s="234">
        <f t="shared" si="18"/>
        <v>0.99999999999999978</v>
      </c>
      <c r="N146" s="234">
        <f t="shared" si="18"/>
        <v>1</v>
      </c>
      <c r="O146" s="234">
        <f t="shared" si="18"/>
        <v>0.99999999999999978</v>
      </c>
      <c r="P146" s="234">
        <f t="shared" si="18"/>
        <v>1</v>
      </c>
      <c r="Q146" s="234">
        <f t="shared" si="18"/>
        <v>1</v>
      </c>
      <c r="R146" s="234">
        <f t="shared" si="18"/>
        <v>0.99999999999999989</v>
      </c>
      <c r="S146" s="234">
        <f t="shared" si="18"/>
        <v>1</v>
      </c>
      <c r="T146" s="234">
        <f t="shared" si="18"/>
        <v>1.0000000000000002</v>
      </c>
      <c r="U146" s="234">
        <f t="shared" si="18"/>
        <v>1</v>
      </c>
      <c r="V146" s="234">
        <f t="shared" si="18"/>
        <v>1.0000000000000002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7.1955502283720741E-3</v>
      </c>
      <c r="C147" s="268">
        <f t="shared" si="19"/>
        <v>7.1955502283721209E-3</v>
      </c>
      <c r="D147" s="268">
        <f t="shared" si="19"/>
        <v>7.1955502283717202E-3</v>
      </c>
      <c r="E147" s="268">
        <f t="shared" si="19"/>
        <v>7.1955502283720923E-3</v>
      </c>
      <c r="F147" s="268">
        <f t="shared" si="19"/>
        <v>7.1955502283716517E-3</v>
      </c>
      <c r="G147" s="268">
        <f t="shared" si="19"/>
        <v>7.1955502283735156E-3</v>
      </c>
      <c r="H147" s="268">
        <f t="shared" si="19"/>
        <v>7.1955502283716187E-3</v>
      </c>
      <c r="I147" s="268">
        <f t="shared" si="19"/>
        <v>7.195550228373683E-3</v>
      </c>
      <c r="J147" s="268">
        <f t="shared" si="19"/>
        <v>7.1955502283735043E-3</v>
      </c>
      <c r="K147" s="268">
        <f t="shared" si="19"/>
        <v>7.1955502283720029E-3</v>
      </c>
      <c r="L147" s="268">
        <f t="shared" si="19"/>
        <v>7.1955502283718963E-3</v>
      </c>
      <c r="M147" s="268">
        <f t="shared" si="19"/>
        <v>7.1955502283733083E-3</v>
      </c>
      <c r="N147" s="268">
        <f t="shared" si="19"/>
        <v>7.195550228371996E-3</v>
      </c>
      <c r="O147" s="268">
        <f t="shared" si="19"/>
        <v>7.1955502283717826E-3</v>
      </c>
      <c r="P147" s="268">
        <f t="shared" si="19"/>
        <v>7.1955502283736665E-3</v>
      </c>
      <c r="Q147" s="268">
        <f t="shared" si="19"/>
        <v>7.1955502283739901E-3</v>
      </c>
      <c r="R147" s="268">
        <f t="shared" si="19"/>
        <v>7.195550228373631E-3</v>
      </c>
      <c r="S147" s="268">
        <f t="shared" si="19"/>
        <v>7.1955502283737073E-3</v>
      </c>
      <c r="T147" s="268">
        <f t="shared" si="19"/>
        <v>7.1955502283736804E-3</v>
      </c>
      <c r="U147" s="268">
        <f t="shared" si="19"/>
        <v>7.1955502283733066E-3</v>
      </c>
      <c r="V147" s="268">
        <f t="shared" si="19"/>
        <v>7.1955502283732988E-3</v>
      </c>
      <c r="W147" s="268">
        <f t="shared" si="19"/>
        <v>7.1955502283732979E-3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8.056440269583515E-3</v>
      </c>
      <c r="C148" s="269">
        <f t="shared" si="20"/>
        <v>8.0564402695835688E-3</v>
      </c>
      <c r="D148" s="269">
        <f t="shared" si="20"/>
        <v>8.056440269583116E-3</v>
      </c>
      <c r="E148" s="269">
        <f t="shared" si="20"/>
        <v>8.0564402695835341E-3</v>
      </c>
      <c r="F148" s="269">
        <f t="shared" si="20"/>
        <v>8.0564402695830414E-3</v>
      </c>
      <c r="G148" s="269">
        <f t="shared" si="20"/>
        <v>8.0564402695851283E-3</v>
      </c>
      <c r="H148" s="269">
        <f t="shared" si="20"/>
        <v>8.056440269583005E-3</v>
      </c>
      <c r="I148" s="269">
        <f t="shared" si="20"/>
        <v>8.0564402695853139E-3</v>
      </c>
      <c r="J148" s="269">
        <f t="shared" si="20"/>
        <v>8.0564402695851127E-3</v>
      </c>
      <c r="K148" s="269">
        <f t="shared" si="20"/>
        <v>8.056440269583437E-3</v>
      </c>
      <c r="L148" s="269">
        <f t="shared" si="20"/>
        <v>8.0564402695833173E-3</v>
      </c>
      <c r="M148" s="269">
        <f t="shared" si="20"/>
        <v>8.0564402695848976E-3</v>
      </c>
      <c r="N148" s="269">
        <f t="shared" si="20"/>
        <v>8.0564402695834265E-3</v>
      </c>
      <c r="O148" s="269">
        <f t="shared" si="20"/>
        <v>8.0564402695831889E-3</v>
      </c>
      <c r="P148" s="269">
        <f t="shared" si="20"/>
        <v>8.0564402695852966E-3</v>
      </c>
      <c r="Q148" s="269">
        <f t="shared" si="20"/>
        <v>8.0564402695856609E-3</v>
      </c>
      <c r="R148" s="269">
        <f t="shared" si="20"/>
        <v>8.0564402695852601E-3</v>
      </c>
      <c r="S148" s="269">
        <f t="shared" si="20"/>
        <v>8.0564402695853417E-3</v>
      </c>
      <c r="T148" s="269">
        <f t="shared" si="20"/>
        <v>8.0564402695853105E-3</v>
      </c>
      <c r="U148" s="269">
        <f t="shared" si="20"/>
        <v>8.0564402695848924E-3</v>
      </c>
      <c r="V148" s="269">
        <f t="shared" si="20"/>
        <v>8.0564402695848854E-3</v>
      </c>
      <c r="W148" s="269">
        <f t="shared" si="20"/>
        <v>8.0564402695848854E-3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8.6698662123240299E-3</v>
      </c>
      <c r="C149" s="269">
        <f t="shared" si="21"/>
        <v>9.3589811239224163E-3</v>
      </c>
      <c r="D149" s="269">
        <f t="shared" si="21"/>
        <v>9.1315136603063764E-3</v>
      </c>
      <c r="E149" s="269">
        <f t="shared" si="21"/>
        <v>1.0332758987900337E-2</v>
      </c>
      <c r="F149" s="269">
        <f t="shared" si="21"/>
        <v>9.9535384121348831E-3</v>
      </c>
      <c r="G149" s="269">
        <f t="shared" si="21"/>
        <v>1.0806749099838522E-2</v>
      </c>
      <c r="H149" s="269">
        <f t="shared" si="21"/>
        <v>1.0265979096371142E-2</v>
      </c>
      <c r="I149" s="269">
        <f t="shared" si="21"/>
        <v>1.0734899315953493E-2</v>
      </c>
      <c r="J149" s="269">
        <f t="shared" si="21"/>
        <v>1.0875422131382897E-2</v>
      </c>
      <c r="K149" s="269">
        <f t="shared" si="21"/>
        <v>1.0037965997647129E-2</v>
      </c>
      <c r="L149" s="269">
        <f t="shared" si="21"/>
        <v>9.7312132999754324E-3</v>
      </c>
      <c r="M149" s="269">
        <f t="shared" si="21"/>
        <v>1.1281843515050214E-2</v>
      </c>
      <c r="N149" s="269">
        <f t="shared" si="21"/>
        <v>1.0278807676549659E-2</v>
      </c>
      <c r="O149" s="269">
        <f t="shared" si="21"/>
        <v>1.0154892377115721E-2</v>
      </c>
      <c r="P149" s="269">
        <f t="shared" si="21"/>
        <v>1.0826106725735106E-2</v>
      </c>
      <c r="Q149" s="269">
        <f t="shared" si="21"/>
        <v>1.0559048672147929E-2</v>
      </c>
      <c r="R149" s="269">
        <f t="shared" si="21"/>
        <v>1.0628839869939486E-2</v>
      </c>
      <c r="S149" s="269">
        <f t="shared" si="21"/>
        <v>1.0671883672885872E-2</v>
      </c>
      <c r="T149" s="269">
        <f t="shared" si="21"/>
        <v>1.0672012951619228E-2</v>
      </c>
      <c r="U149" s="269">
        <f t="shared" si="21"/>
        <v>1.0880610816531678E-2</v>
      </c>
      <c r="V149" s="269">
        <f t="shared" si="21"/>
        <v>1.085851060276379E-2</v>
      </c>
      <c r="W149" s="269">
        <f t="shared" si="21"/>
        <v>1.1434401576726748E-2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5.9256386055759015E-3</v>
      </c>
      <c r="C150" s="269">
        <f t="shared" si="22"/>
        <v>5.9256386055759397E-3</v>
      </c>
      <c r="D150" s="269">
        <f t="shared" si="22"/>
        <v>5.9256386055756101E-3</v>
      </c>
      <c r="E150" s="269">
        <f t="shared" si="22"/>
        <v>5.9256386055759154E-3</v>
      </c>
      <c r="F150" s="269">
        <f t="shared" si="22"/>
        <v>5.9256386055755519E-3</v>
      </c>
      <c r="G150" s="269">
        <f t="shared" si="22"/>
        <v>5.925638605577088E-3</v>
      </c>
      <c r="H150" s="269">
        <f t="shared" si="22"/>
        <v>5.9256386055755268E-3</v>
      </c>
      <c r="I150" s="269">
        <f t="shared" si="22"/>
        <v>5.9256386055772242E-3</v>
      </c>
      <c r="J150" s="269">
        <f t="shared" si="22"/>
        <v>5.9256386055770785E-3</v>
      </c>
      <c r="K150" s="269">
        <f t="shared" si="22"/>
        <v>5.9256386055758425E-3</v>
      </c>
      <c r="L150" s="269">
        <f t="shared" si="22"/>
        <v>5.9256386055757558E-3</v>
      </c>
      <c r="M150" s="269">
        <f t="shared" si="22"/>
        <v>5.9256386055769172E-3</v>
      </c>
      <c r="N150" s="269">
        <f t="shared" si="22"/>
        <v>5.9256386055758364E-3</v>
      </c>
      <c r="O150" s="269">
        <f t="shared" si="22"/>
        <v>5.9256386055756578E-3</v>
      </c>
      <c r="P150" s="269">
        <f t="shared" si="22"/>
        <v>5.9256386055772121E-3</v>
      </c>
      <c r="Q150" s="269">
        <f t="shared" si="22"/>
        <v>5.9256386055774801E-3</v>
      </c>
      <c r="R150" s="269">
        <f t="shared" si="22"/>
        <v>5.9256386055771843E-3</v>
      </c>
      <c r="S150" s="269">
        <f t="shared" si="22"/>
        <v>5.9256386055772433E-3</v>
      </c>
      <c r="T150" s="269">
        <f t="shared" si="22"/>
        <v>5.9256386055772216E-3</v>
      </c>
      <c r="U150" s="269">
        <f t="shared" si="22"/>
        <v>5.9256386055769154E-3</v>
      </c>
      <c r="V150" s="269">
        <f t="shared" si="22"/>
        <v>5.9256386055769111E-3</v>
      </c>
      <c r="W150" s="269">
        <f t="shared" si="22"/>
        <v>5.9256386055769102E-3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7.9154226438484764E-3</v>
      </c>
      <c r="C151" s="270">
        <f t="shared" si="23"/>
        <v>7.866057312537221E-3</v>
      </c>
      <c r="D151" s="270">
        <f t="shared" si="23"/>
        <v>7.8792058413750966E-3</v>
      </c>
      <c r="E151" s="270">
        <f t="shared" si="23"/>
        <v>8.0029319117591296E-3</v>
      </c>
      <c r="F151" s="270">
        <f t="shared" si="23"/>
        <v>7.9290259968223791E-3</v>
      </c>
      <c r="G151" s="270">
        <f t="shared" si="23"/>
        <v>8.0746671475402498E-3</v>
      </c>
      <c r="H151" s="270">
        <f t="shared" si="23"/>
        <v>7.9256623888033367E-3</v>
      </c>
      <c r="I151" s="270">
        <f t="shared" si="23"/>
        <v>8.0054548876954176E-3</v>
      </c>
      <c r="J151" s="270">
        <f t="shared" si="23"/>
        <v>8.1330766819162712E-3</v>
      </c>
      <c r="K151" s="270">
        <f t="shared" si="23"/>
        <v>7.9886145510342736E-3</v>
      </c>
      <c r="L151" s="270">
        <f t="shared" si="23"/>
        <v>8.0219420217786577E-3</v>
      </c>
      <c r="M151" s="270">
        <f t="shared" si="23"/>
        <v>8.486515788838668E-3</v>
      </c>
      <c r="N151" s="270">
        <f t="shared" si="23"/>
        <v>8.3382002651820348E-3</v>
      </c>
      <c r="O151" s="270">
        <f t="shared" si="23"/>
        <v>8.464170437188159E-3</v>
      </c>
      <c r="P151" s="270">
        <f t="shared" si="23"/>
        <v>8.6835868811838621E-3</v>
      </c>
      <c r="Q151" s="270">
        <f t="shared" si="23"/>
        <v>8.7304347097234038E-3</v>
      </c>
      <c r="R151" s="270">
        <f t="shared" si="23"/>
        <v>8.9506400028497596E-3</v>
      </c>
      <c r="S151" s="270">
        <f t="shared" si="23"/>
        <v>9.0780259311274789E-3</v>
      </c>
      <c r="T151" s="270">
        <f t="shared" si="23"/>
        <v>9.2696658549864027E-3</v>
      </c>
      <c r="U151" s="270">
        <f t="shared" si="23"/>
        <v>9.6554881297882238E-3</v>
      </c>
      <c r="V151" s="270">
        <f t="shared" si="23"/>
        <v>1.0003643772278026E-2</v>
      </c>
      <c r="W151" s="270">
        <f t="shared" si="23"/>
        <v>1.033674207658572E-2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3.6971521173501304E-2</v>
      </c>
      <c r="C152" s="271">
        <f t="shared" si="24"/>
        <v>3.9910162430608534E-2</v>
      </c>
      <c r="D152" s="271">
        <f t="shared" si="24"/>
        <v>3.89401569032558E-2</v>
      </c>
      <c r="E152" s="271">
        <f t="shared" si="24"/>
        <v>4.4062711966513769E-2</v>
      </c>
      <c r="F152" s="271">
        <f t="shared" si="24"/>
        <v>4.2445574953902186E-2</v>
      </c>
      <c r="G152" s="271">
        <f t="shared" si="24"/>
        <v>4.6083981387562367E-2</v>
      </c>
      <c r="H152" s="271">
        <f t="shared" si="24"/>
        <v>4.377793777125269E-2</v>
      </c>
      <c r="I152" s="271">
        <f t="shared" si="24"/>
        <v>4.5777587293217417E-2</v>
      </c>
      <c r="J152" s="271">
        <f t="shared" si="24"/>
        <v>4.6376828633138342E-2</v>
      </c>
      <c r="K152" s="271">
        <f t="shared" si="24"/>
        <v>4.2805605453675816E-2</v>
      </c>
      <c r="L152" s="271">
        <f t="shared" si="24"/>
        <v>4.14974983180805E-2</v>
      </c>
      <c r="M152" s="271">
        <f t="shared" si="24"/>
        <v>4.8109959966844598E-2</v>
      </c>
      <c r="N152" s="271">
        <f t="shared" si="24"/>
        <v>4.3832643589321929E-2</v>
      </c>
      <c r="O152" s="271">
        <f t="shared" si="24"/>
        <v>4.3304222849653504E-2</v>
      </c>
      <c r="P152" s="271">
        <f t="shared" si="24"/>
        <v>4.6166529475177243E-2</v>
      </c>
      <c r="Q152" s="271">
        <f t="shared" si="24"/>
        <v>4.5027695006345722E-2</v>
      </c>
      <c r="R152" s="271">
        <f t="shared" si="24"/>
        <v>4.532531052701045E-2</v>
      </c>
      <c r="S152" s="271">
        <f t="shared" si="24"/>
        <v>4.5508865247815555E-2</v>
      </c>
      <c r="T152" s="271">
        <f t="shared" si="24"/>
        <v>4.5509416540224272E-2</v>
      </c>
      <c r="U152" s="271">
        <f t="shared" si="24"/>
        <v>4.6398955108696668E-2</v>
      </c>
      <c r="V152" s="271">
        <f t="shared" si="24"/>
        <v>4.6304711610440939E-2</v>
      </c>
      <c r="W152" s="271">
        <f t="shared" si="24"/>
        <v>4.87605240550706E-2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0.17392551149882182</v>
      </c>
      <c r="C153" s="271">
        <f t="shared" si="25"/>
        <v>0.17939116316924344</v>
      </c>
      <c r="D153" s="271">
        <f t="shared" si="25"/>
        <v>0.1791638657571068</v>
      </c>
      <c r="E153" s="271">
        <f t="shared" si="25"/>
        <v>0.17584942806959372</v>
      </c>
      <c r="F153" s="271">
        <f t="shared" si="25"/>
        <v>0.17593379082572114</v>
      </c>
      <c r="G153" s="271">
        <f t="shared" si="25"/>
        <v>0.16824891099790729</v>
      </c>
      <c r="H153" s="271">
        <f t="shared" si="25"/>
        <v>0.18231477531924281</v>
      </c>
      <c r="I153" s="271">
        <f t="shared" si="25"/>
        <v>0.17158976510776747</v>
      </c>
      <c r="J153" s="271">
        <f t="shared" si="25"/>
        <v>0.15913627344276438</v>
      </c>
      <c r="K153" s="271">
        <f t="shared" si="25"/>
        <v>0.1580951288929705</v>
      </c>
      <c r="L153" s="271">
        <f t="shared" si="25"/>
        <v>0.16218104977766637</v>
      </c>
      <c r="M153" s="271">
        <f t="shared" si="25"/>
        <v>0.15601832847666058</v>
      </c>
      <c r="N153" s="271">
        <f t="shared" si="25"/>
        <v>0.15824835572072216</v>
      </c>
      <c r="O153" s="271">
        <f t="shared" si="25"/>
        <v>0.15705532857197069</v>
      </c>
      <c r="P153" s="271">
        <f t="shared" si="25"/>
        <v>0.15254692343926632</v>
      </c>
      <c r="Q153" s="271">
        <f t="shared" si="25"/>
        <v>0.15228435039889615</v>
      </c>
      <c r="R153" s="271">
        <f t="shared" si="25"/>
        <v>0.15162060572411779</v>
      </c>
      <c r="S153" s="271">
        <f t="shared" si="25"/>
        <v>0.15266406426280793</v>
      </c>
      <c r="T153" s="271">
        <f t="shared" si="25"/>
        <v>0.15193918098284265</v>
      </c>
      <c r="U153" s="271">
        <f t="shared" si="25"/>
        <v>0.15253715531240503</v>
      </c>
      <c r="V153" s="271">
        <f t="shared" si="25"/>
        <v>0.15060241984230291</v>
      </c>
      <c r="W153" s="271">
        <f t="shared" si="25"/>
        <v>0.14908220691303528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0.12625835903836799</v>
      </c>
      <c r="C154" s="320">
        <f t="shared" si="26"/>
        <v>0.12294863267152309</v>
      </c>
      <c r="D154" s="320">
        <f t="shared" si="26"/>
        <v>0.12358228029209513</v>
      </c>
      <c r="E154" s="320">
        <f t="shared" si="26"/>
        <v>0.12093700988977167</v>
      </c>
      <c r="F154" s="320">
        <f t="shared" si="26"/>
        <v>0.12061842908995687</v>
      </c>
      <c r="G154" s="320">
        <f t="shared" si="26"/>
        <v>0.11906346828779128</v>
      </c>
      <c r="H154" s="320">
        <f t="shared" si="26"/>
        <v>0.11785754564794886</v>
      </c>
      <c r="I154" s="320">
        <f t="shared" si="26"/>
        <v>0.11902504953339232</v>
      </c>
      <c r="J154" s="320">
        <f t="shared" si="26"/>
        <v>0.12059955680070165</v>
      </c>
      <c r="K154" s="320">
        <f t="shared" si="26"/>
        <v>0.12015657667640532</v>
      </c>
      <c r="L154" s="320">
        <f t="shared" si="26"/>
        <v>0.12050036726344435</v>
      </c>
      <c r="M154" s="320">
        <f t="shared" si="26"/>
        <v>0.11892339343822964</v>
      </c>
      <c r="N154" s="320">
        <f t="shared" si="26"/>
        <v>0.11936305880451425</v>
      </c>
      <c r="O154" s="320">
        <f t="shared" si="26"/>
        <v>0.1194912355814326</v>
      </c>
      <c r="P154" s="320">
        <f t="shared" si="26"/>
        <v>0.11775745068237475</v>
      </c>
      <c r="Q154" s="320">
        <f t="shared" si="26"/>
        <v>0.11749103868800775</v>
      </c>
      <c r="R154" s="320">
        <f t="shared" si="26"/>
        <v>0.11731819775634499</v>
      </c>
      <c r="S154" s="320">
        <f t="shared" si="26"/>
        <v>0.11792899521576596</v>
      </c>
      <c r="T154" s="320">
        <f t="shared" si="26"/>
        <v>0.11629100259162595</v>
      </c>
      <c r="U154" s="320">
        <f t="shared" si="26"/>
        <v>0.11704057784979541</v>
      </c>
      <c r="V154" s="320">
        <f t="shared" si="26"/>
        <v>0.11683833822707149</v>
      </c>
      <c r="W154" s="320">
        <f t="shared" si="26"/>
        <v>0.11614195746753431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4.7667152460453832E-2</v>
      </c>
      <c r="C155" s="320">
        <f t="shared" si="27"/>
        <v>5.6442530497720349E-2</v>
      </c>
      <c r="D155" s="320">
        <f t="shared" si="27"/>
        <v>5.558158546501165E-2</v>
      </c>
      <c r="E155" s="320">
        <f t="shared" si="27"/>
        <v>5.4912418179822065E-2</v>
      </c>
      <c r="F155" s="320">
        <f t="shared" si="27"/>
        <v>5.5315361735764249E-2</v>
      </c>
      <c r="G155" s="320">
        <f t="shared" si="27"/>
        <v>4.9185442710116004E-2</v>
      </c>
      <c r="H155" s="320">
        <f t="shared" si="27"/>
        <v>6.4457229671293928E-2</v>
      </c>
      <c r="I155" s="320">
        <f t="shared" si="27"/>
        <v>5.256471557437515E-2</v>
      </c>
      <c r="J155" s="320">
        <f t="shared" si="27"/>
        <v>3.8536716642062707E-2</v>
      </c>
      <c r="K155" s="320">
        <f t="shared" si="27"/>
        <v>3.7938552216565183E-2</v>
      </c>
      <c r="L155" s="320">
        <f t="shared" si="27"/>
        <v>4.1680682514222023E-2</v>
      </c>
      <c r="M155" s="320">
        <f t="shared" si="27"/>
        <v>3.7094935038430928E-2</v>
      </c>
      <c r="N155" s="320">
        <f t="shared" si="27"/>
        <v>3.8885296916207887E-2</v>
      </c>
      <c r="O155" s="320">
        <f t="shared" si="27"/>
        <v>3.7564092990538096E-2</v>
      </c>
      <c r="P155" s="320">
        <f t="shared" si="27"/>
        <v>3.4789472756891558E-2</v>
      </c>
      <c r="Q155" s="320">
        <f t="shared" si="27"/>
        <v>3.4793311710888376E-2</v>
      </c>
      <c r="R155" s="320">
        <f t="shared" si="27"/>
        <v>3.4302407967772786E-2</v>
      </c>
      <c r="S155" s="320">
        <f t="shared" si="27"/>
        <v>3.4735069047041975E-2</v>
      </c>
      <c r="T155" s="320">
        <f t="shared" si="27"/>
        <v>3.5648178391216701E-2</v>
      </c>
      <c r="U155" s="320">
        <f t="shared" si="27"/>
        <v>3.5496577462609626E-2</v>
      </c>
      <c r="V155" s="320">
        <f t="shared" si="27"/>
        <v>3.3764081615231437E-2</v>
      </c>
      <c r="W155" s="320">
        <f t="shared" si="27"/>
        <v>3.2940249445500981E-2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0.64538154160184424</v>
      </c>
      <c r="C157" s="271">
        <f t="shared" si="29"/>
        <v>0.6350255185079432</v>
      </c>
      <c r="D157" s="271">
        <f t="shared" si="29"/>
        <v>0.6371146704145082</v>
      </c>
      <c r="E157" s="271">
        <f t="shared" si="29"/>
        <v>0.63003010389512726</v>
      </c>
      <c r="F157" s="271">
        <f t="shared" si="29"/>
        <v>0.63387808942679913</v>
      </c>
      <c r="G157" s="271">
        <f t="shared" si="29"/>
        <v>0.63394652161509324</v>
      </c>
      <c r="H157" s="271">
        <f t="shared" si="29"/>
        <v>0.62593226336527674</v>
      </c>
      <c r="I157" s="271">
        <f t="shared" si="29"/>
        <v>0.63139423720311105</v>
      </c>
      <c r="J157" s="271">
        <f t="shared" si="29"/>
        <v>0.64151437073502127</v>
      </c>
      <c r="K157" s="271">
        <f t="shared" si="29"/>
        <v>0.65108199234151387</v>
      </c>
      <c r="L157" s="271">
        <f t="shared" si="29"/>
        <v>0.64976338988931759</v>
      </c>
      <c r="M157" s="271">
        <f t="shared" si="29"/>
        <v>0.64121860083029547</v>
      </c>
      <c r="N157" s="271">
        <f t="shared" si="29"/>
        <v>0.64865925964417459</v>
      </c>
      <c r="O157" s="271">
        <f t="shared" si="29"/>
        <v>0.65086336164119807</v>
      </c>
      <c r="P157" s="271">
        <f t="shared" si="29"/>
        <v>0.64954711058875447</v>
      </c>
      <c r="Q157" s="271">
        <f t="shared" si="29"/>
        <v>0.65250246966384895</v>
      </c>
      <c r="R157" s="271">
        <f t="shared" si="29"/>
        <v>0.6523592296659988</v>
      </c>
      <c r="S157" s="271">
        <f t="shared" si="29"/>
        <v>0.65044427650414627</v>
      </c>
      <c r="T157" s="271">
        <f t="shared" si="29"/>
        <v>0.6518489449616488</v>
      </c>
      <c r="U157" s="271">
        <f t="shared" si="29"/>
        <v>0.64843674401331941</v>
      </c>
      <c r="V157" s="271">
        <f t="shared" si="29"/>
        <v>0.65034604281883368</v>
      </c>
      <c r="W157" s="271">
        <f t="shared" si="29"/>
        <v>0.64630243246685914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0.60879378323244182</v>
      </c>
      <c r="C158" s="320">
        <f t="shared" si="30"/>
        <v>0.59552962185164615</v>
      </c>
      <c r="D158" s="320">
        <f t="shared" si="30"/>
        <v>0.59857871066979285</v>
      </c>
      <c r="E158" s="320">
        <f t="shared" si="30"/>
        <v>0.58642476098900786</v>
      </c>
      <c r="F158" s="320">
        <f t="shared" si="30"/>
        <v>0.59187309772045826</v>
      </c>
      <c r="G158" s="320">
        <f t="shared" si="30"/>
        <v>0.58834088997782497</v>
      </c>
      <c r="H158" s="320">
        <f t="shared" si="30"/>
        <v>0.58260873871048546</v>
      </c>
      <c r="I158" s="320">
        <f t="shared" si="30"/>
        <v>0.58609181930262944</v>
      </c>
      <c r="J158" s="320">
        <f t="shared" si="30"/>
        <v>0.59561893159402601</v>
      </c>
      <c r="K158" s="320">
        <f t="shared" si="30"/>
        <v>0.60872070723654548</v>
      </c>
      <c r="L158" s="320">
        <f t="shared" si="30"/>
        <v>0.60869663382398087</v>
      </c>
      <c r="M158" s="320">
        <f t="shared" si="30"/>
        <v>0.59360802018450509</v>
      </c>
      <c r="N158" s="320">
        <f t="shared" si="30"/>
        <v>0.60528159701535922</v>
      </c>
      <c r="O158" s="320">
        <f t="shared" si="30"/>
        <v>0.60800863476743705</v>
      </c>
      <c r="P158" s="320">
        <f t="shared" si="30"/>
        <v>0.60385978770948034</v>
      </c>
      <c r="Q158" s="320">
        <f t="shared" si="30"/>
        <v>0.60794216020046365</v>
      </c>
      <c r="R158" s="320">
        <f t="shared" si="30"/>
        <v>0.60750439391828881</v>
      </c>
      <c r="S158" s="320">
        <f t="shared" si="30"/>
        <v>0.60540779132576061</v>
      </c>
      <c r="T158" s="320">
        <f t="shared" si="30"/>
        <v>0.60681191421324587</v>
      </c>
      <c r="U158" s="320">
        <f t="shared" si="30"/>
        <v>0.60251940806863324</v>
      </c>
      <c r="V158" s="320">
        <f t="shared" si="30"/>
        <v>0.60452197212893333</v>
      </c>
      <c r="W158" s="320">
        <f t="shared" si="30"/>
        <v>0.59804804056017624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3.6587758369402354E-2</v>
      </c>
      <c r="C159" s="320">
        <f t="shared" si="31"/>
        <v>3.9495896656296992E-2</v>
      </c>
      <c r="D159" s="320">
        <f t="shared" si="31"/>
        <v>3.8535959744715353E-2</v>
      </c>
      <c r="E159" s="320">
        <f t="shared" si="31"/>
        <v>4.3605342906119393E-2</v>
      </c>
      <c r="F159" s="320">
        <f t="shared" si="31"/>
        <v>4.200499170634088E-2</v>
      </c>
      <c r="G159" s="320">
        <f t="shared" si="31"/>
        <v>4.5605631637268315E-2</v>
      </c>
      <c r="H159" s="320">
        <f t="shared" si="31"/>
        <v>4.3323524654791362E-2</v>
      </c>
      <c r="I159" s="320">
        <f t="shared" si="31"/>
        <v>4.5302417900481638E-2</v>
      </c>
      <c r="J159" s="320">
        <f t="shared" si="31"/>
        <v>4.5895439140995205E-2</v>
      </c>
      <c r="K159" s="320">
        <f t="shared" si="31"/>
        <v>4.2361285104968331E-2</v>
      </c>
      <c r="L159" s="320">
        <f t="shared" si="31"/>
        <v>4.1066756065336711E-2</v>
      </c>
      <c r="M159" s="320">
        <f t="shared" si="31"/>
        <v>4.7610580645790344E-2</v>
      </c>
      <c r="N159" s="320">
        <f t="shared" si="31"/>
        <v>4.3377662628815351E-2</v>
      </c>
      <c r="O159" s="320">
        <f t="shared" si="31"/>
        <v>4.285472687376108E-2</v>
      </c>
      <c r="P159" s="320">
        <f t="shared" si="31"/>
        <v>4.5687322879274177E-2</v>
      </c>
      <c r="Q159" s="320">
        <f t="shared" si="31"/>
        <v>4.4560309463385309E-2</v>
      </c>
      <c r="R159" s="320">
        <f t="shared" si="31"/>
        <v>4.4854835747710077E-2</v>
      </c>
      <c r="S159" s="320">
        <f t="shared" si="31"/>
        <v>4.5036485178385738E-2</v>
      </c>
      <c r="T159" s="320">
        <f t="shared" si="31"/>
        <v>4.5037030748402908E-2</v>
      </c>
      <c r="U159" s="320">
        <f t="shared" si="31"/>
        <v>4.5917335944686229E-2</v>
      </c>
      <c r="V159" s="320">
        <f t="shared" si="31"/>
        <v>4.5824070689900354E-2</v>
      </c>
      <c r="W159" s="320">
        <f t="shared" si="31"/>
        <v>4.8254391906682813E-2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0.10595850776612825</v>
      </c>
      <c r="C160" s="271">
        <f t="shared" si="32"/>
        <v>0.10727048835221355</v>
      </c>
      <c r="D160" s="271">
        <f t="shared" si="32"/>
        <v>0.10659295831991716</v>
      </c>
      <c r="E160" s="271">
        <f t="shared" si="32"/>
        <v>0.11054443606557424</v>
      </c>
      <c r="F160" s="271">
        <f t="shared" si="32"/>
        <v>0.10868235128109006</v>
      </c>
      <c r="G160" s="271">
        <f t="shared" si="32"/>
        <v>0.11166154064852259</v>
      </c>
      <c r="H160" s="271">
        <f t="shared" si="32"/>
        <v>0.10860575295552297</v>
      </c>
      <c r="I160" s="271">
        <f t="shared" si="32"/>
        <v>0.11132042708871875</v>
      </c>
      <c r="J160" s="271">
        <f t="shared" si="32"/>
        <v>0.11278639927224092</v>
      </c>
      <c r="K160" s="271">
        <f t="shared" si="32"/>
        <v>0.10881306365962712</v>
      </c>
      <c r="L160" s="271">
        <f t="shared" si="32"/>
        <v>0.10762727758965054</v>
      </c>
      <c r="M160" s="271">
        <f t="shared" si="32"/>
        <v>0.11370712231877515</v>
      </c>
      <c r="N160" s="271">
        <f t="shared" si="32"/>
        <v>0.10946510400051841</v>
      </c>
      <c r="O160" s="271">
        <f t="shared" si="32"/>
        <v>0.10898039501934292</v>
      </c>
      <c r="P160" s="271">
        <f t="shared" si="32"/>
        <v>0.11105211378634694</v>
      </c>
      <c r="Q160" s="271">
        <f t="shared" si="32"/>
        <v>0.10971837244550089</v>
      </c>
      <c r="R160" s="271">
        <f t="shared" si="32"/>
        <v>0.10993774510654733</v>
      </c>
      <c r="S160" s="271">
        <f t="shared" si="32"/>
        <v>0.11045525527768055</v>
      </c>
      <c r="T160" s="271">
        <f t="shared" si="32"/>
        <v>0.10958314960514262</v>
      </c>
      <c r="U160" s="271">
        <f t="shared" si="32"/>
        <v>0.11091341751572383</v>
      </c>
      <c r="V160" s="271">
        <f t="shared" si="32"/>
        <v>0.11070704224984583</v>
      </c>
      <c r="W160" s="271">
        <f t="shared" si="32"/>
        <v>0.11290606380818763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6.7267380956650039E-2</v>
      </c>
      <c r="C161" s="320">
        <f t="shared" si="33"/>
        <v>6.5504039296925456E-2</v>
      </c>
      <c r="D161" s="320">
        <f t="shared" si="33"/>
        <v>6.5841631328137723E-2</v>
      </c>
      <c r="E161" s="320">
        <f t="shared" si="33"/>
        <v>6.4432295635501582E-2</v>
      </c>
      <c r="F161" s="320">
        <f t="shared" si="33"/>
        <v>6.4262563538634201E-2</v>
      </c>
      <c r="G161" s="320">
        <f t="shared" si="33"/>
        <v>6.3434118266189762E-2</v>
      </c>
      <c r="H161" s="320">
        <f t="shared" si="33"/>
        <v>6.2791632032118891E-2</v>
      </c>
      <c r="I161" s="320">
        <f t="shared" si="33"/>
        <v>6.3413649688839946E-2</v>
      </c>
      <c r="J161" s="320">
        <f t="shared" si="33"/>
        <v>6.4252508842212328E-2</v>
      </c>
      <c r="K161" s="320">
        <f t="shared" si="33"/>
        <v>6.4016499812756991E-2</v>
      </c>
      <c r="L161" s="320">
        <f t="shared" si="33"/>
        <v>6.4199663070728982E-2</v>
      </c>
      <c r="M161" s="320">
        <f t="shared" si="33"/>
        <v>6.3359489795333027E-2</v>
      </c>
      <c r="N161" s="320">
        <f t="shared" si="33"/>
        <v>6.3593732802390709E-2</v>
      </c>
      <c r="O161" s="320">
        <f t="shared" si="33"/>
        <v>6.3662022269705437E-2</v>
      </c>
      <c r="P161" s="320">
        <f t="shared" si="33"/>
        <v>6.2738303870463683E-2</v>
      </c>
      <c r="Q161" s="320">
        <f t="shared" si="33"/>
        <v>6.2596366043511098E-2</v>
      </c>
      <c r="R161" s="320">
        <f t="shared" si="33"/>
        <v>6.2504280601536288E-2</v>
      </c>
      <c r="S161" s="320">
        <f t="shared" si="33"/>
        <v>6.2829698622989733E-2</v>
      </c>
      <c r="T161" s="320">
        <f t="shared" si="33"/>
        <v>6.1957016016535721E-2</v>
      </c>
      <c r="U161" s="320">
        <f t="shared" si="33"/>
        <v>6.2356371471738843E-2</v>
      </c>
      <c r="V161" s="320">
        <f t="shared" si="33"/>
        <v>6.2248623122640082E-2</v>
      </c>
      <c r="W161" s="320">
        <f t="shared" si="33"/>
        <v>6.1877608401718263E-2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3.8691126809478206E-2</v>
      </c>
      <c r="C162" s="328">
        <f t="shared" si="34"/>
        <v>4.1766449055288112E-2</v>
      </c>
      <c r="D162" s="328">
        <f t="shared" si="34"/>
        <v>4.0751326991779427E-2</v>
      </c>
      <c r="E162" s="328">
        <f t="shared" si="34"/>
        <v>4.6112140430072661E-2</v>
      </c>
      <c r="F162" s="328">
        <f t="shared" si="34"/>
        <v>4.4419787742455877E-2</v>
      </c>
      <c r="G162" s="328">
        <f t="shared" si="34"/>
        <v>4.8227422382332824E-2</v>
      </c>
      <c r="H162" s="328">
        <f t="shared" si="34"/>
        <v>4.5814120923404089E-2</v>
      </c>
      <c r="I162" s="328">
        <f t="shared" si="34"/>
        <v>4.7906777399878801E-2</v>
      </c>
      <c r="J162" s="328">
        <f t="shared" si="34"/>
        <v>4.8533890430028592E-2</v>
      </c>
      <c r="K162" s="328">
        <f t="shared" si="34"/>
        <v>4.4796563846870141E-2</v>
      </c>
      <c r="L162" s="328">
        <f t="shared" si="34"/>
        <v>4.3427614518921555E-2</v>
      </c>
      <c r="M162" s="328">
        <f t="shared" si="34"/>
        <v>5.0347632523442126E-2</v>
      </c>
      <c r="N162" s="328">
        <f t="shared" si="34"/>
        <v>4.587137119812771E-2</v>
      </c>
      <c r="O162" s="328">
        <f t="shared" si="34"/>
        <v>4.5318372749637494E-2</v>
      </c>
      <c r="P162" s="328">
        <f t="shared" si="34"/>
        <v>4.8313809915883264E-2</v>
      </c>
      <c r="Q162" s="328">
        <f t="shared" si="34"/>
        <v>4.7122006401989804E-2</v>
      </c>
      <c r="R162" s="328">
        <f t="shared" si="34"/>
        <v>4.7433464505011048E-2</v>
      </c>
      <c r="S162" s="328">
        <f t="shared" si="34"/>
        <v>4.7625556654690808E-2</v>
      </c>
      <c r="T162" s="328">
        <f t="shared" si="34"/>
        <v>4.7626133588606907E-2</v>
      </c>
      <c r="U162" s="328">
        <f t="shared" si="34"/>
        <v>4.8557046043984982E-2</v>
      </c>
      <c r="V162" s="328">
        <f t="shared" si="34"/>
        <v>4.8458419127205755E-2</v>
      </c>
      <c r="W162" s="328">
        <f t="shared" si="34"/>
        <v>5.1028455406469365E-2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0.99999999999999978</v>
      </c>
      <c r="C165" s="234">
        <f t="shared" si="35"/>
        <v>0.99999999999999956</v>
      </c>
      <c r="D165" s="234">
        <f t="shared" si="35"/>
        <v>1.0000000000000002</v>
      </c>
      <c r="E165" s="234">
        <f t="shared" si="35"/>
        <v>1.0000000000000004</v>
      </c>
      <c r="F165" s="234">
        <f t="shared" si="35"/>
        <v>0.99999999999999978</v>
      </c>
      <c r="G165" s="234">
        <f t="shared" si="35"/>
        <v>1</v>
      </c>
      <c r="H165" s="234">
        <f t="shared" si="35"/>
        <v>0.99999999999999989</v>
      </c>
      <c r="I165" s="234">
        <f t="shared" si="35"/>
        <v>0.99999999999999978</v>
      </c>
      <c r="J165" s="234">
        <f t="shared" si="35"/>
        <v>0.99999999999999978</v>
      </c>
      <c r="K165" s="234">
        <f t="shared" si="35"/>
        <v>1</v>
      </c>
      <c r="L165" s="234">
        <f t="shared" si="35"/>
        <v>0.99999999999999989</v>
      </c>
      <c r="M165" s="234">
        <f t="shared" si="35"/>
        <v>1</v>
      </c>
      <c r="N165" s="234">
        <f t="shared" si="35"/>
        <v>1</v>
      </c>
      <c r="O165" s="234">
        <f t="shared" si="35"/>
        <v>0.99999999999999956</v>
      </c>
      <c r="P165" s="234">
        <f t="shared" si="35"/>
        <v>1</v>
      </c>
      <c r="Q165" s="234">
        <f t="shared" si="35"/>
        <v>1</v>
      </c>
      <c r="R165" s="234">
        <f t="shared" si="35"/>
        <v>1</v>
      </c>
      <c r="S165" s="234">
        <f t="shared" si="35"/>
        <v>1.0000000000000002</v>
      </c>
      <c r="T165" s="234">
        <f t="shared" si="35"/>
        <v>1</v>
      </c>
      <c r="U165" s="234">
        <f t="shared" si="35"/>
        <v>1.0000000000000007</v>
      </c>
      <c r="V165" s="234">
        <f t="shared" si="35"/>
        <v>1.0000000000000004</v>
      </c>
      <c r="W165" s="234">
        <f t="shared" si="35"/>
        <v>0.99999999999999967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8.4901072430531559E-3</v>
      </c>
      <c r="C166" s="268">
        <f t="shared" si="36"/>
        <v>8.4901072430528749E-3</v>
      </c>
      <c r="D166" s="268">
        <f t="shared" si="36"/>
        <v>8.4901072430535775E-3</v>
      </c>
      <c r="E166" s="268">
        <f t="shared" si="36"/>
        <v>8.4901072430527674E-3</v>
      </c>
      <c r="F166" s="268">
        <f t="shared" si="36"/>
        <v>8.4901072430539123E-3</v>
      </c>
      <c r="G166" s="268">
        <f t="shared" si="36"/>
        <v>8.4901072430471781E-3</v>
      </c>
      <c r="H166" s="268">
        <f t="shared" si="36"/>
        <v>8.4901072430541447E-3</v>
      </c>
      <c r="I166" s="268">
        <f t="shared" si="36"/>
        <v>8.490107243046132E-3</v>
      </c>
      <c r="J166" s="268">
        <f t="shared" si="36"/>
        <v>8.4901072430464842E-3</v>
      </c>
      <c r="K166" s="268">
        <f t="shared" si="36"/>
        <v>8.4901072430530571E-3</v>
      </c>
      <c r="L166" s="268">
        <f t="shared" si="36"/>
        <v>8.4901072430532687E-3</v>
      </c>
      <c r="M166" s="268">
        <f t="shared" si="36"/>
        <v>8.4901072430467149E-3</v>
      </c>
      <c r="N166" s="268">
        <f t="shared" si="36"/>
        <v>8.4901072430528229E-3</v>
      </c>
      <c r="O166" s="268">
        <f t="shared" si="36"/>
        <v>8.4901072430533034E-3</v>
      </c>
      <c r="P166" s="268">
        <f t="shared" si="36"/>
        <v>8.4901072430464859E-3</v>
      </c>
      <c r="Q166" s="268">
        <f t="shared" si="36"/>
        <v>8.4901072430455023E-3</v>
      </c>
      <c r="R166" s="268">
        <f t="shared" si="36"/>
        <v>8.4901072430464009E-3</v>
      </c>
      <c r="S166" s="268">
        <f t="shared" si="36"/>
        <v>8.4901072430458354E-3</v>
      </c>
      <c r="T166" s="268">
        <f t="shared" si="36"/>
        <v>8.4901072430457209E-3</v>
      </c>
      <c r="U166" s="268">
        <f t="shared" si="36"/>
        <v>8.4901072430460679E-3</v>
      </c>
      <c r="V166" s="268">
        <f t="shared" si="36"/>
        <v>8.4901072430460418E-3</v>
      </c>
      <c r="W166" s="268">
        <f t="shared" si="36"/>
        <v>8.490107243045485E-3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9.5190184158622793E-3</v>
      </c>
      <c r="C167" s="269">
        <f t="shared" si="37"/>
        <v>9.5190184158619653E-3</v>
      </c>
      <c r="D167" s="269">
        <f t="shared" si="37"/>
        <v>9.5190184158627494E-3</v>
      </c>
      <c r="E167" s="269">
        <f t="shared" si="37"/>
        <v>9.5190184158618438E-3</v>
      </c>
      <c r="F167" s="269">
        <f t="shared" si="37"/>
        <v>9.519018415863131E-3</v>
      </c>
      <c r="G167" s="269">
        <f t="shared" si="37"/>
        <v>9.519018415855578E-3</v>
      </c>
      <c r="H167" s="269">
        <f t="shared" si="37"/>
        <v>9.519018415863386E-3</v>
      </c>
      <c r="I167" s="269">
        <f t="shared" si="37"/>
        <v>9.5190184158544053E-3</v>
      </c>
      <c r="J167" s="269">
        <f t="shared" si="37"/>
        <v>9.5190184158547974E-3</v>
      </c>
      <c r="K167" s="269">
        <f t="shared" si="37"/>
        <v>9.5190184158621682E-3</v>
      </c>
      <c r="L167" s="269">
        <f t="shared" si="37"/>
        <v>9.5190184158624111E-3</v>
      </c>
      <c r="M167" s="269">
        <f t="shared" si="37"/>
        <v>9.5190184158550541E-3</v>
      </c>
      <c r="N167" s="269">
        <f t="shared" si="37"/>
        <v>9.5190184158619063E-3</v>
      </c>
      <c r="O167" s="269">
        <f t="shared" si="37"/>
        <v>9.5190184158624389E-3</v>
      </c>
      <c r="P167" s="269">
        <f t="shared" si="37"/>
        <v>9.5190184158548009E-3</v>
      </c>
      <c r="Q167" s="269">
        <f t="shared" si="37"/>
        <v>9.5190184158537011E-3</v>
      </c>
      <c r="R167" s="269">
        <f t="shared" si="37"/>
        <v>9.5190184158547055E-3</v>
      </c>
      <c r="S167" s="269">
        <f t="shared" si="37"/>
        <v>9.5190184158540705E-3</v>
      </c>
      <c r="T167" s="269">
        <f t="shared" si="37"/>
        <v>9.5190184158539387E-3</v>
      </c>
      <c r="U167" s="269">
        <f t="shared" si="37"/>
        <v>9.5190184158543273E-3</v>
      </c>
      <c r="V167" s="269">
        <f t="shared" si="37"/>
        <v>9.519018415854303E-3</v>
      </c>
      <c r="W167" s="269">
        <f t="shared" si="37"/>
        <v>9.5190184158536768E-3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1.503831169989496E-2</v>
      </c>
      <c r="C168" s="269">
        <f t="shared" si="38"/>
        <v>1.625879712018297E-2</v>
      </c>
      <c r="D168" s="269">
        <f t="shared" si="38"/>
        <v>1.5899521593237993E-2</v>
      </c>
      <c r="E168" s="269">
        <f t="shared" si="38"/>
        <v>1.77010507687657E-2</v>
      </c>
      <c r="F168" s="269">
        <f t="shared" si="38"/>
        <v>1.7258218046881817E-2</v>
      </c>
      <c r="G168" s="269">
        <f t="shared" si="38"/>
        <v>1.8486193673971127E-2</v>
      </c>
      <c r="H168" s="269">
        <f t="shared" si="38"/>
        <v>1.7948286972212322E-2</v>
      </c>
      <c r="I168" s="269">
        <f t="shared" si="38"/>
        <v>1.8403660471372287E-2</v>
      </c>
      <c r="J168" s="269">
        <f t="shared" si="38"/>
        <v>1.8401456108438699E-2</v>
      </c>
      <c r="K168" s="269">
        <f t="shared" si="38"/>
        <v>1.7412618109162371E-2</v>
      </c>
      <c r="L168" s="269">
        <f t="shared" si="38"/>
        <v>1.6984061775987453E-2</v>
      </c>
      <c r="M168" s="269">
        <f t="shared" si="38"/>
        <v>1.9067803478778608E-2</v>
      </c>
      <c r="N168" s="269">
        <f t="shared" si="38"/>
        <v>1.7794306029449643E-2</v>
      </c>
      <c r="O168" s="269">
        <f t="shared" si="38"/>
        <v>1.7622170611621624E-2</v>
      </c>
      <c r="P168" s="269">
        <f t="shared" si="38"/>
        <v>1.8642613825223298E-2</v>
      </c>
      <c r="Q168" s="269">
        <f t="shared" si="38"/>
        <v>1.8341049812112559E-2</v>
      </c>
      <c r="R168" s="269">
        <f t="shared" si="38"/>
        <v>1.8442778678066183E-2</v>
      </c>
      <c r="S168" s="269">
        <f t="shared" si="38"/>
        <v>1.8426036436519015E-2</v>
      </c>
      <c r="T168" s="269">
        <f t="shared" si="38"/>
        <v>1.8605070435685434E-2</v>
      </c>
      <c r="U168" s="269">
        <f t="shared" si="38"/>
        <v>1.8770790906312979E-2</v>
      </c>
      <c r="V168" s="269">
        <f t="shared" si="38"/>
        <v>1.8759610647803803E-2</v>
      </c>
      <c r="W168" s="269">
        <f t="shared" si="38"/>
        <v>1.9529807847458273E-2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7.6201889364853901E-3</v>
      </c>
      <c r="C169" s="269">
        <f t="shared" si="39"/>
        <v>7.6201889364851403E-3</v>
      </c>
      <c r="D169" s="269">
        <f t="shared" si="39"/>
        <v>7.6201889364857682E-3</v>
      </c>
      <c r="E169" s="269">
        <f t="shared" si="39"/>
        <v>7.6201889364850405E-3</v>
      </c>
      <c r="F169" s="269">
        <f t="shared" si="39"/>
        <v>7.6201889364860718E-3</v>
      </c>
      <c r="G169" s="269">
        <f t="shared" si="39"/>
        <v>7.620188936480022E-3</v>
      </c>
      <c r="H169" s="269">
        <f t="shared" si="39"/>
        <v>7.6201889364862765E-3</v>
      </c>
      <c r="I169" s="269">
        <f t="shared" si="39"/>
        <v>7.6201889364790878E-3</v>
      </c>
      <c r="J169" s="269">
        <f t="shared" si="39"/>
        <v>7.6201889364794053E-3</v>
      </c>
      <c r="K169" s="269">
        <f t="shared" si="39"/>
        <v>7.6201889364853051E-3</v>
      </c>
      <c r="L169" s="269">
        <f t="shared" si="39"/>
        <v>7.6201889364854924E-3</v>
      </c>
      <c r="M169" s="269">
        <f t="shared" si="39"/>
        <v>7.6201889364796082E-3</v>
      </c>
      <c r="N169" s="269">
        <f t="shared" si="39"/>
        <v>7.6201889364850934E-3</v>
      </c>
      <c r="O169" s="269">
        <f t="shared" si="39"/>
        <v>7.620188936485521E-3</v>
      </c>
      <c r="P169" s="269">
        <f t="shared" si="39"/>
        <v>7.6201889364794044E-3</v>
      </c>
      <c r="Q169" s="269">
        <f t="shared" si="39"/>
        <v>7.6201889364785275E-3</v>
      </c>
      <c r="R169" s="269">
        <f t="shared" si="39"/>
        <v>7.6201889364793307E-3</v>
      </c>
      <c r="S169" s="269">
        <f t="shared" si="39"/>
        <v>7.6201889364788215E-3</v>
      </c>
      <c r="T169" s="269">
        <f t="shared" si="39"/>
        <v>7.6201889364787201E-3</v>
      </c>
      <c r="U169" s="269">
        <f t="shared" si="39"/>
        <v>7.6201889364790306E-3</v>
      </c>
      <c r="V169" s="269">
        <f t="shared" si="39"/>
        <v>7.620188936479008E-3</v>
      </c>
      <c r="W169" s="269">
        <f t="shared" si="39"/>
        <v>7.6201889364785041E-3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8.0614306309552027E-3</v>
      </c>
      <c r="C170" s="270">
        <f t="shared" si="40"/>
        <v>8.0235815809251449E-3</v>
      </c>
      <c r="D170" s="270">
        <f t="shared" si="40"/>
        <v>8.0551764089641584E-3</v>
      </c>
      <c r="E170" s="270">
        <f t="shared" si="40"/>
        <v>8.0497648864072454E-3</v>
      </c>
      <c r="F170" s="270">
        <f t="shared" si="40"/>
        <v>8.0721574154355002E-3</v>
      </c>
      <c r="G170" s="270">
        <f t="shared" si="40"/>
        <v>8.1101406286070172E-3</v>
      </c>
      <c r="H170" s="270">
        <f t="shared" si="40"/>
        <v>8.1359734673905424E-3</v>
      </c>
      <c r="I170" s="270">
        <f t="shared" si="40"/>
        <v>8.0583027025928934E-3</v>
      </c>
      <c r="J170" s="270">
        <f t="shared" si="40"/>
        <v>8.0800167257684529E-3</v>
      </c>
      <c r="K170" s="270">
        <f t="shared" si="40"/>
        <v>8.1365659302829445E-3</v>
      </c>
      <c r="L170" s="270">
        <f t="shared" si="40"/>
        <v>8.2206359018004074E-3</v>
      </c>
      <c r="M170" s="270">
        <f t="shared" si="40"/>
        <v>8.4217306047724826E-3</v>
      </c>
      <c r="N170" s="270">
        <f t="shared" si="40"/>
        <v>8.4754343200710014E-3</v>
      </c>
      <c r="O170" s="270">
        <f t="shared" si="40"/>
        <v>8.6242195151134161E-3</v>
      </c>
      <c r="P170" s="270">
        <f t="shared" si="40"/>
        <v>8.7798071962258903E-3</v>
      </c>
      <c r="Q170" s="270">
        <f t="shared" si="40"/>
        <v>8.9040295619906076E-3</v>
      </c>
      <c r="R170" s="270">
        <f t="shared" si="40"/>
        <v>9.1189725039551202E-3</v>
      </c>
      <c r="S170" s="270">
        <f t="shared" si="40"/>
        <v>9.2030882746952161E-3</v>
      </c>
      <c r="T170" s="270">
        <f t="shared" si="40"/>
        <v>9.488561570462635E-3</v>
      </c>
      <c r="U170" s="270">
        <f t="shared" si="40"/>
        <v>9.7803603323964299E-3</v>
      </c>
      <c r="V170" s="270">
        <f t="shared" si="40"/>
        <v>1.0147594506592172E-2</v>
      </c>
      <c r="W170" s="270">
        <f t="shared" si="40"/>
        <v>1.0366198848056014E-2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0.75889664415962899</v>
      </c>
      <c r="C171" s="271">
        <f t="shared" si="41"/>
        <v>0.74815043508255263</v>
      </c>
      <c r="D171" s="271">
        <f t="shared" si="41"/>
        <v>0.75129493275685544</v>
      </c>
      <c r="E171" s="271">
        <f t="shared" si="41"/>
        <v>0.73538614926942181</v>
      </c>
      <c r="F171" s="271">
        <f t="shared" si="41"/>
        <v>0.73927724014683183</v>
      </c>
      <c r="G171" s="271">
        <f t="shared" si="41"/>
        <v>0.72839488631320237</v>
      </c>
      <c r="H171" s="271">
        <f t="shared" si="41"/>
        <v>0.73312263676356193</v>
      </c>
      <c r="I171" s="271">
        <f t="shared" si="41"/>
        <v>0.72917177945121237</v>
      </c>
      <c r="J171" s="271">
        <f t="shared" si="41"/>
        <v>0.7291712133434286</v>
      </c>
      <c r="K171" s="271">
        <f t="shared" si="41"/>
        <v>0.73785391183134419</v>
      </c>
      <c r="L171" s="271">
        <f t="shared" si="41"/>
        <v>0.74156197479552988</v>
      </c>
      <c r="M171" s="271">
        <f t="shared" si="41"/>
        <v>0.72296970199504518</v>
      </c>
      <c r="N171" s="271">
        <f t="shared" si="41"/>
        <v>0.73416956080047324</v>
      </c>
      <c r="O171" s="271">
        <f t="shared" si="41"/>
        <v>0.73555281293595354</v>
      </c>
      <c r="P171" s="271">
        <f t="shared" si="41"/>
        <v>0.72639516444868524</v>
      </c>
      <c r="Q171" s="271">
        <f t="shared" si="41"/>
        <v>0.72894438915225435</v>
      </c>
      <c r="R171" s="271">
        <f t="shared" si="41"/>
        <v>0.72784741355895066</v>
      </c>
      <c r="S171" s="271">
        <f t="shared" si="41"/>
        <v>0.72791768147017311</v>
      </c>
      <c r="T171" s="271">
        <f t="shared" si="41"/>
        <v>0.72607274490377705</v>
      </c>
      <c r="U171" s="271">
        <f t="shared" si="41"/>
        <v>0.72433957584793718</v>
      </c>
      <c r="V171" s="271">
        <f t="shared" si="41"/>
        <v>0.72409944246342728</v>
      </c>
      <c r="W171" s="271">
        <f t="shared" si="41"/>
        <v>0.7170941843488573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0.68331595618427621</v>
      </c>
      <c r="C172" s="320">
        <f t="shared" si="42"/>
        <v>0.66643573887741314</v>
      </c>
      <c r="D172" s="320">
        <f t="shared" si="42"/>
        <v>0.67138591075511722</v>
      </c>
      <c r="E172" s="320">
        <f t="shared" si="42"/>
        <v>0.64642286524603632</v>
      </c>
      <c r="F172" s="320">
        <f t="shared" si="42"/>
        <v>0.65253957841708554</v>
      </c>
      <c r="G172" s="320">
        <f t="shared" si="42"/>
        <v>0.63548557150400675</v>
      </c>
      <c r="H172" s="320">
        <f t="shared" si="42"/>
        <v>0.64291677426981253</v>
      </c>
      <c r="I172" s="320">
        <f t="shared" si="42"/>
        <v>0.63667726627385635</v>
      </c>
      <c r="J172" s="320">
        <f t="shared" si="42"/>
        <v>0.63668777902056051</v>
      </c>
      <c r="K172" s="320">
        <f t="shared" si="42"/>
        <v>0.65034025455346178</v>
      </c>
      <c r="L172" s="320">
        <f t="shared" si="42"/>
        <v>0.65620218845369005</v>
      </c>
      <c r="M172" s="320">
        <f t="shared" si="42"/>
        <v>0.6271372884991222</v>
      </c>
      <c r="N172" s="320">
        <f t="shared" si="42"/>
        <v>0.64473758741218623</v>
      </c>
      <c r="O172" s="320">
        <f t="shared" si="42"/>
        <v>0.64698597079138576</v>
      </c>
      <c r="P172" s="320">
        <f t="shared" si="42"/>
        <v>0.63269970137492537</v>
      </c>
      <c r="Q172" s="320">
        <f t="shared" si="42"/>
        <v>0.63676454937679849</v>
      </c>
      <c r="R172" s="320">
        <f t="shared" si="42"/>
        <v>0.63515629713029298</v>
      </c>
      <c r="S172" s="320">
        <f t="shared" si="42"/>
        <v>0.63531070946940316</v>
      </c>
      <c r="T172" s="320">
        <f t="shared" si="42"/>
        <v>0.63256597024576655</v>
      </c>
      <c r="U172" s="320">
        <f t="shared" si="42"/>
        <v>0.62999991067458261</v>
      </c>
      <c r="V172" s="320">
        <f t="shared" si="42"/>
        <v>0.629815967881592</v>
      </c>
      <c r="W172" s="320">
        <f t="shared" si="42"/>
        <v>0.61893979424217738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7.5580687975352751E-2</v>
      </c>
      <c r="C173" s="320">
        <f t="shared" si="43"/>
        <v>8.1714696205139548E-2</v>
      </c>
      <c r="D173" s="320">
        <f t="shared" si="43"/>
        <v>7.9909022001738231E-2</v>
      </c>
      <c r="E173" s="320">
        <f t="shared" si="43"/>
        <v>8.8963284023385589E-2</v>
      </c>
      <c r="F173" s="320">
        <f t="shared" si="43"/>
        <v>8.6737661729746326E-2</v>
      </c>
      <c r="G173" s="320">
        <f t="shared" si="43"/>
        <v>9.2909314809195634E-2</v>
      </c>
      <c r="H173" s="320">
        <f t="shared" si="43"/>
        <v>9.02058624937494E-2</v>
      </c>
      <c r="I173" s="320">
        <f t="shared" si="43"/>
        <v>9.2494513177356019E-2</v>
      </c>
      <c r="J173" s="320">
        <f t="shared" si="43"/>
        <v>9.2483434322868069E-2</v>
      </c>
      <c r="K173" s="320">
        <f t="shared" si="43"/>
        <v>8.7513657277882434E-2</v>
      </c>
      <c r="L173" s="320">
        <f t="shared" si="43"/>
        <v>8.5359786341839772E-2</v>
      </c>
      <c r="M173" s="320">
        <f t="shared" si="43"/>
        <v>9.5832413495923058E-2</v>
      </c>
      <c r="N173" s="320">
        <f t="shared" si="43"/>
        <v>8.9431973388286998E-2</v>
      </c>
      <c r="O173" s="320">
        <f t="shared" si="43"/>
        <v>8.8566842144567809E-2</v>
      </c>
      <c r="P173" s="320">
        <f t="shared" si="43"/>
        <v>9.3695463073759852E-2</v>
      </c>
      <c r="Q173" s="320">
        <f t="shared" si="43"/>
        <v>9.2179839775455852E-2</v>
      </c>
      <c r="R173" s="320">
        <f t="shared" si="43"/>
        <v>9.2691116428657683E-2</v>
      </c>
      <c r="S173" s="320">
        <f t="shared" si="43"/>
        <v>9.2606972000769935E-2</v>
      </c>
      <c r="T173" s="320">
        <f t="shared" si="43"/>
        <v>9.3506774658010508E-2</v>
      </c>
      <c r="U173" s="320">
        <f t="shared" si="43"/>
        <v>9.4339665173354528E-2</v>
      </c>
      <c r="V173" s="320">
        <f t="shared" si="43"/>
        <v>9.4283474581835364E-2</v>
      </c>
      <c r="W173" s="320">
        <f t="shared" si="43"/>
        <v>9.8154390106679909E-2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6.1921759824424237E-2</v>
      </c>
      <c r="C174" s="271">
        <f t="shared" si="44"/>
        <v>6.6947231205284966E-2</v>
      </c>
      <c r="D174" s="271">
        <f t="shared" si="44"/>
        <v>6.5467878114709263E-2</v>
      </c>
      <c r="E174" s="271">
        <f t="shared" si="44"/>
        <v>7.2885855554590318E-2</v>
      </c>
      <c r="F174" s="271">
        <f t="shared" si="44"/>
        <v>7.1062447316078942E-2</v>
      </c>
      <c r="G174" s="271">
        <f t="shared" si="44"/>
        <v>7.611876037623462E-2</v>
      </c>
      <c r="H174" s="271">
        <f t="shared" si="44"/>
        <v>7.3903875470338623E-2</v>
      </c>
      <c r="I174" s="271">
        <f t="shared" si="44"/>
        <v>7.5778921619673853E-2</v>
      </c>
      <c r="J174" s="271">
        <f t="shared" si="44"/>
        <v>7.5769844933749012E-2</v>
      </c>
      <c r="K174" s="271">
        <f t="shared" si="44"/>
        <v>7.1698205090236486E-2</v>
      </c>
      <c r="L174" s="271">
        <f t="shared" si="44"/>
        <v>6.9933581317058666E-2</v>
      </c>
      <c r="M174" s="271">
        <f t="shared" si="44"/>
        <v>7.8513597201240112E-2</v>
      </c>
      <c r="N174" s="271">
        <f t="shared" si="44"/>
        <v>7.3269843462918816E-2</v>
      </c>
      <c r="O174" s="271">
        <f t="shared" si="44"/>
        <v>7.2561058579832638E-2</v>
      </c>
      <c r="P174" s="271">
        <f t="shared" si="44"/>
        <v>7.676283606975845E-2</v>
      </c>
      <c r="Q174" s="271">
        <f t="shared" si="44"/>
        <v>7.5521115937593405E-2</v>
      </c>
      <c r="R174" s="271">
        <f t="shared" si="44"/>
        <v>7.5939994767245236E-2</v>
      </c>
      <c r="S174" s="271">
        <f t="shared" si="44"/>
        <v>7.5871056905024048E-2</v>
      </c>
      <c r="T174" s="271">
        <f t="shared" si="44"/>
        <v>7.6608247390101372E-2</v>
      </c>
      <c r="U174" s="271">
        <f t="shared" si="44"/>
        <v>7.729061808336618E-2</v>
      </c>
      <c r="V174" s="271">
        <f t="shared" si="44"/>
        <v>7.7244582245301632E-2</v>
      </c>
      <c r="W174" s="271">
        <f t="shared" si="44"/>
        <v>8.0415946622247061E-2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7.5199276477132343E-2</v>
      </c>
      <c r="C175" s="271">
        <f t="shared" si="45"/>
        <v>7.5253111032476339E-2</v>
      </c>
      <c r="D175" s="271">
        <f t="shared" si="45"/>
        <v>7.5235685290013676E-2</v>
      </c>
      <c r="E175" s="271">
        <f t="shared" si="45"/>
        <v>7.5311255353626996E-2</v>
      </c>
      <c r="F175" s="271">
        <f t="shared" si="45"/>
        <v>7.5291054105021085E-2</v>
      </c>
      <c r="G175" s="271">
        <f t="shared" si="45"/>
        <v>7.5339348999961836E-2</v>
      </c>
      <c r="H175" s="271">
        <f t="shared" si="45"/>
        <v>7.5314916157559642E-2</v>
      </c>
      <c r="I175" s="271">
        <f t="shared" si="45"/>
        <v>7.5339906483752009E-2</v>
      </c>
      <c r="J175" s="271">
        <f t="shared" si="45"/>
        <v>7.5338138813888941E-2</v>
      </c>
      <c r="K175" s="271">
        <f t="shared" si="45"/>
        <v>7.5292524516900966E-2</v>
      </c>
      <c r="L175" s="271">
        <f t="shared" si="45"/>
        <v>7.5268159054385164E-2</v>
      </c>
      <c r="M175" s="271">
        <f t="shared" si="45"/>
        <v>7.533956539136788E-2</v>
      </c>
      <c r="N175" s="271">
        <f t="shared" si="45"/>
        <v>7.5282295855544509E-2</v>
      </c>
      <c r="O175" s="271">
        <f t="shared" si="45"/>
        <v>7.5263633029303292E-2</v>
      </c>
      <c r="P175" s="271">
        <f t="shared" si="45"/>
        <v>7.5294194756326357E-2</v>
      </c>
      <c r="Q175" s="271">
        <f t="shared" si="45"/>
        <v>7.5272028257895751E-2</v>
      </c>
      <c r="R175" s="271">
        <f t="shared" si="45"/>
        <v>7.5259684411783434E-2</v>
      </c>
      <c r="S175" s="271">
        <f t="shared" si="45"/>
        <v>7.5252494618342422E-2</v>
      </c>
      <c r="T175" s="271">
        <f t="shared" si="45"/>
        <v>7.5237932664196885E-2</v>
      </c>
      <c r="U175" s="271">
        <f t="shared" si="45"/>
        <v>7.5222327175604481E-2</v>
      </c>
      <c r="V175" s="271">
        <f t="shared" si="45"/>
        <v>7.5193520614918949E-2</v>
      </c>
      <c r="W175" s="271">
        <f t="shared" si="45"/>
        <v>7.5208779982767399E-2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5.7142608315501532E-2</v>
      </c>
      <c r="C176" s="320">
        <f t="shared" si="46"/>
        <v>5.5730992448614777E-2</v>
      </c>
      <c r="D176" s="320">
        <f t="shared" si="46"/>
        <v>5.6144952828351281E-2</v>
      </c>
      <c r="E176" s="320">
        <f t="shared" si="46"/>
        <v>5.405740676861498E-2</v>
      </c>
      <c r="F176" s="320">
        <f t="shared" si="46"/>
        <v>5.4568919695758257E-2</v>
      </c>
      <c r="G176" s="320">
        <f t="shared" si="46"/>
        <v>5.3142770593832211E-2</v>
      </c>
      <c r="H176" s="320">
        <f t="shared" si="46"/>
        <v>5.3764208312527879E-2</v>
      </c>
      <c r="I176" s="320">
        <f t="shared" si="46"/>
        <v>5.3242426612177561E-2</v>
      </c>
      <c r="J176" s="320">
        <f t="shared" si="46"/>
        <v>5.324330574541275E-2</v>
      </c>
      <c r="K176" s="320">
        <f t="shared" si="46"/>
        <v>5.4385000235133069E-2</v>
      </c>
      <c r="L176" s="320">
        <f t="shared" si="46"/>
        <v>5.4875207129616542E-2</v>
      </c>
      <c r="M176" s="320">
        <f t="shared" si="46"/>
        <v>5.244464162210595E-2</v>
      </c>
      <c r="N176" s="320">
        <f t="shared" si="46"/>
        <v>5.3916474641549951E-2</v>
      </c>
      <c r="O176" s="320">
        <f t="shared" si="46"/>
        <v>5.4104496726528242E-2</v>
      </c>
      <c r="P176" s="320">
        <f t="shared" si="46"/>
        <v>5.2909800934389628E-2</v>
      </c>
      <c r="Q176" s="320">
        <f t="shared" si="46"/>
        <v>5.3249725701447828E-2</v>
      </c>
      <c r="R176" s="320">
        <f t="shared" si="46"/>
        <v>5.3115234874235487E-2</v>
      </c>
      <c r="S176" s="320">
        <f t="shared" si="46"/>
        <v>5.3128147676480206E-2</v>
      </c>
      <c r="T176" s="320">
        <f t="shared" si="46"/>
        <v>5.2898617607754321E-2</v>
      </c>
      <c r="U176" s="320">
        <f t="shared" si="46"/>
        <v>5.2684029706413303E-2</v>
      </c>
      <c r="V176" s="320">
        <f t="shared" si="46"/>
        <v>5.2668647406501866E-2</v>
      </c>
      <c r="W176" s="320">
        <f t="shared" si="46"/>
        <v>5.1759122428161025E-2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1.8056668161630807E-2</v>
      </c>
      <c r="C177" s="320">
        <f t="shared" si="47"/>
        <v>1.9522118583861565E-2</v>
      </c>
      <c r="D177" s="320">
        <f t="shared" si="47"/>
        <v>1.9090732461662388E-2</v>
      </c>
      <c r="E177" s="320">
        <f t="shared" si="47"/>
        <v>2.1253848585012013E-2</v>
      </c>
      <c r="F177" s="320">
        <f t="shared" si="47"/>
        <v>2.0722134409262825E-2</v>
      </c>
      <c r="G177" s="320">
        <f t="shared" si="47"/>
        <v>2.2196578406129631E-2</v>
      </c>
      <c r="H177" s="320">
        <f t="shared" si="47"/>
        <v>2.1550707845031759E-2</v>
      </c>
      <c r="I177" s="320">
        <f t="shared" si="47"/>
        <v>2.2097479871574444E-2</v>
      </c>
      <c r="J177" s="320">
        <f t="shared" si="47"/>
        <v>2.2094833068476195E-2</v>
      </c>
      <c r="K177" s="320">
        <f t="shared" si="47"/>
        <v>2.0907524281767894E-2</v>
      </c>
      <c r="L177" s="320">
        <f t="shared" si="47"/>
        <v>2.0392951924768622E-2</v>
      </c>
      <c r="M177" s="320">
        <f t="shared" si="47"/>
        <v>2.2894923769261919E-2</v>
      </c>
      <c r="N177" s="320">
        <f t="shared" si="47"/>
        <v>2.1365821213994565E-2</v>
      </c>
      <c r="O177" s="320">
        <f t="shared" si="47"/>
        <v>2.1159136302775047E-2</v>
      </c>
      <c r="P177" s="320">
        <f t="shared" si="47"/>
        <v>2.2384393821936743E-2</v>
      </c>
      <c r="Q177" s="320">
        <f t="shared" si="47"/>
        <v>2.2022302556447916E-2</v>
      </c>
      <c r="R177" s="320">
        <f t="shared" si="47"/>
        <v>2.2144449537547958E-2</v>
      </c>
      <c r="S177" s="320">
        <f t="shared" si="47"/>
        <v>2.212434694186222E-2</v>
      </c>
      <c r="T177" s="320">
        <f t="shared" si="47"/>
        <v>2.2339315056442561E-2</v>
      </c>
      <c r="U177" s="320">
        <f t="shared" si="47"/>
        <v>2.2538297469191181E-2</v>
      </c>
      <c r="V177" s="320">
        <f t="shared" si="47"/>
        <v>2.2524873208417083E-2</v>
      </c>
      <c r="W177" s="320">
        <f t="shared" si="47"/>
        <v>2.344965755460637E-2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5.5253262612563268E-2</v>
      </c>
      <c r="C178" s="321">
        <f t="shared" si="48"/>
        <v>5.9737529383177446E-2</v>
      </c>
      <c r="D178" s="321">
        <f t="shared" si="48"/>
        <v>5.841749124081759E-2</v>
      </c>
      <c r="E178" s="321">
        <f t="shared" si="48"/>
        <v>6.5036609571788404E-2</v>
      </c>
      <c r="F178" s="321">
        <f t="shared" si="48"/>
        <v>6.3409568374347497E-2</v>
      </c>
      <c r="G178" s="321">
        <f t="shared" si="48"/>
        <v>6.792135541264023E-2</v>
      </c>
      <c r="H178" s="321">
        <f t="shared" si="48"/>
        <v>6.5944996573533018E-2</v>
      </c>
      <c r="I178" s="321">
        <f t="shared" si="48"/>
        <v>6.7618114676016805E-2</v>
      </c>
      <c r="J178" s="321">
        <f t="shared" si="48"/>
        <v>6.761001547934542E-2</v>
      </c>
      <c r="K178" s="321">
        <f t="shared" si="48"/>
        <v>6.397685992667268E-2</v>
      </c>
      <c r="L178" s="321">
        <f t="shared" si="48"/>
        <v>6.2402272559837088E-2</v>
      </c>
      <c r="M178" s="321">
        <f t="shared" si="48"/>
        <v>7.0058286733414382E-2</v>
      </c>
      <c r="N178" s="321">
        <f t="shared" si="48"/>
        <v>6.5379244936143083E-2</v>
      </c>
      <c r="O178" s="321">
        <f t="shared" si="48"/>
        <v>6.4746790732773826E-2</v>
      </c>
      <c r="P178" s="321">
        <f t="shared" si="48"/>
        <v>6.8496069108399962E-2</v>
      </c>
      <c r="Q178" s="321">
        <f t="shared" si="48"/>
        <v>6.738807268277576E-2</v>
      </c>
      <c r="R178" s="321">
        <f t="shared" si="48"/>
        <v>6.7761841484618945E-2</v>
      </c>
      <c r="S178" s="321">
        <f t="shared" si="48"/>
        <v>6.7700327699867738E-2</v>
      </c>
      <c r="T178" s="321">
        <f t="shared" si="48"/>
        <v>6.8358128440398278E-2</v>
      </c>
      <c r="U178" s="321">
        <f t="shared" si="48"/>
        <v>6.8967013059003823E-2</v>
      </c>
      <c r="V178" s="321">
        <f t="shared" si="48"/>
        <v>6.8925934926577004E-2</v>
      </c>
      <c r="W178" s="321">
        <f t="shared" si="48"/>
        <v>7.1755767755235969E-2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81.354933110367895</v>
      </c>
      <c r="C183" s="322">
        <f t="shared" si="49"/>
        <v>80.457881315376497</v>
      </c>
      <c r="D183" s="322">
        <f t="shared" si="49"/>
        <v>86.705944618622937</v>
      </c>
      <c r="E183" s="322">
        <f t="shared" si="49"/>
        <v>82.03567582880143</v>
      </c>
      <c r="F183" s="322">
        <f t="shared" si="49"/>
        <v>88.495258085934552</v>
      </c>
      <c r="G183" s="322">
        <f t="shared" si="49"/>
        <v>86.464789411762908</v>
      </c>
      <c r="H183" s="322">
        <f t="shared" si="49"/>
        <v>87.419455905547309</v>
      </c>
      <c r="I183" s="322">
        <f t="shared" si="49"/>
        <v>77.768182956679695</v>
      </c>
      <c r="J183" s="322">
        <f t="shared" si="49"/>
        <v>86.766976239133584</v>
      </c>
      <c r="K183" s="322">
        <f t="shared" si="49"/>
        <v>83.695718509420885</v>
      </c>
      <c r="L183" s="322">
        <f t="shared" si="49"/>
        <v>84.62073440806833</v>
      </c>
      <c r="M183" s="322">
        <f t="shared" si="49"/>
        <v>83.060595613733028</v>
      </c>
      <c r="N183" s="322">
        <f t="shared" si="49"/>
        <v>80.810970533206131</v>
      </c>
      <c r="O183" s="322">
        <f t="shared" si="49"/>
        <v>77.715044951138083</v>
      </c>
      <c r="P183" s="322">
        <f t="shared" si="49"/>
        <v>78.717810541081704</v>
      </c>
      <c r="Q183" s="322">
        <f t="shared" si="49"/>
        <v>78.922395520428111</v>
      </c>
      <c r="R183" s="322">
        <f t="shared" si="49"/>
        <v>83.106565927172085</v>
      </c>
      <c r="S183" s="322">
        <f t="shared" si="49"/>
        <v>83.405142776237469</v>
      </c>
      <c r="T183" s="322">
        <f t="shared" si="49"/>
        <v>77.201470443583432</v>
      </c>
      <c r="U183" s="322">
        <f t="shared" si="49"/>
        <v>78.458328563475249</v>
      </c>
      <c r="V183" s="322">
        <f t="shared" si="49"/>
        <v>79.345649930673972</v>
      </c>
      <c r="W183" s="322">
        <f t="shared" si="49"/>
        <v>76.585315134570749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0.39187471788585393</v>
      </c>
      <c r="C184" s="275">
        <f>IF(C$6=0,0,C$6/NMM!C$9*1000)</f>
        <v>0.38755375164999772</v>
      </c>
      <c r="D184" s="275">
        <f>IF(D$6=0,0,D$6/NMM!D$9*1000)</f>
        <v>0.41764975137219124</v>
      </c>
      <c r="E184" s="275">
        <f>IF(E$6=0,0,E$6/NMM!E$9*1000)</f>
        <v>0.39515375519239376</v>
      </c>
      <c r="F184" s="275">
        <f>IF(F$6=0,0,F$6/NMM!F$9*1000)</f>
        <v>0.42626861052925907</v>
      </c>
      <c r="G184" s="275">
        <f>IF(G$6=0,0,G$6/NMM!G$9*1000)</f>
        <v>0.41648814229678538</v>
      </c>
      <c r="H184" s="275">
        <f>IF(H$6=0,0,H$6/NMM!H$9*1000)</f>
        <v>0.42108663004175501</v>
      </c>
      <c r="I184" s="275">
        <f>IF(I$6=0,0,I$6/NMM!I$9*1000)</f>
        <v>0.37459787122341232</v>
      </c>
      <c r="J184" s="275">
        <f>IF(J$6=0,0,J$6/NMM!J$9*1000)</f>
        <v>0.41794373169006599</v>
      </c>
      <c r="K184" s="275">
        <f>IF(K$6=0,0,K$6/NMM!K$9*1000)</f>
        <v>0.40314993602954619</v>
      </c>
      <c r="L184" s="275">
        <f>IF(L$6=0,0,L$6/NMM!L$9*1000)</f>
        <v>0.40760560122970824</v>
      </c>
      <c r="M184" s="275">
        <f>IF(M$6=0,0,M$6/NMM!M$9*1000)</f>
        <v>0.40009064268329653</v>
      </c>
      <c r="N184" s="275">
        <f>IF(N$6=0,0,N$6/NMM!N$9*1000)</f>
        <v>0.38925453035307656</v>
      </c>
      <c r="O184" s="275">
        <f>IF(O$6=0,0,O$6/NMM!O$9*1000)</f>
        <v>0.37434191328503957</v>
      </c>
      <c r="P184" s="275">
        <f>IF(P$6=0,0,P$6/NMM!P$9*1000)</f>
        <v>0.37917208728513735</v>
      </c>
      <c r="Q184" s="275">
        <f>IF(Q$6=0,0,Q$6/NMM!Q$9*1000)</f>
        <v>0.38015754296684873</v>
      </c>
      <c r="R184" s="275">
        <f>IF(R$6=0,0,R$6/NMM!R$9*1000)</f>
        <v>0.40031207490533577</v>
      </c>
      <c r="S184" s="275">
        <f>IF(S$6=0,0,S$6/NMM!S$9*1000)</f>
        <v>0.40175027556537196</v>
      </c>
      <c r="T184" s="275">
        <f>IF(T$6=0,0,T$6/NMM!T$9*1000)</f>
        <v>0.37186810060347908</v>
      </c>
      <c r="U184" s="275">
        <f>IF(U$6=0,0,U$6/NMM!U$9*1000)</f>
        <v>0.37792220085680445</v>
      </c>
      <c r="V184" s="275">
        <f>IF(V$6=0,0,V$6/NMM!V$9*1000)</f>
        <v>0.38219629705664504</v>
      </c>
      <c r="W184" s="275">
        <f>IF(W$6=0,0,W$6/NMM!W$9*1000)</f>
        <v>0.36890017132539382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0.15668752126457136</v>
      </c>
      <c r="C185" s="276">
        <f>IF(C$7=0,0,C$7/NMM!C$9*1000)</f>
        <v>0.15495982244129231</v>
      </c>
      <c r="D185" s="276">
        <f>IF(D$7=0,0,D$7/NMM!D$9*1000)</f>
        <v>0.16699343262643132</v>
      </c>
      <c r="E185" s="276">
        <f>IF(E$7=0,0,E$7/NMM!E$9*1000)</f>
        <v>0.1579986143365297</v>
      </c>
      <c r="F185" s="276">
        <f>IF(F$7=0,0,F$7/NMM!F$9*1000)</f>
        <v>0.17043960461919258</v>
      </c>
      <c r="G185" s="276">
        <f>IF(G$7=0,0,G$7/NMM!G$9*1000)</f>
        <v>0.1665289738634734</v>
      </c>
      <c r="H185" s="276">
        <f>IF(H$7=0,0,H$7/NMM!H$9*1000)</f>
        <v>0.16836763712353767</v>
      </c>
      <c r="I185" s="276">
        <f>IF(I$7=0,0,I$7/NMM!I$9*1000)</f>
        <v>0.14977953216690632</v>
      </c>
      <c r="J185" s="276">
        <f>IF(J$7=0,0,J$7/NMM!J$9*1000)</f>
        <v>0.16711097796734253</v>
      </c>
      <c r="K185" s="276">
        <f>IF(K$7=0,0,K$7/NMM!K$9*1000)</f>
        <v>0.16119581409903547</v>
      </c>
      <c r="L185" s="276">
        <f>IF(L$7=0,0,L$7/NMM!L$9*1000)</f>
        <v>0.16297737107103075</v>
      </c>
      <c r="M185" s="276">
        <f>IF(M$7=0,0,M$7/NMM!M$9*1000)</f>
        <v>0.15997258363948674</v>
      </c>
      <c r="N185" s="276">
        <f>IF(N$7=0,0,N$7/NMM!N$9*1000)</f>
        <v>0.1556398632478101</v>
      </c>
      <c r="O185" s="276">
        <f>IF(O$7=0,0,O$7/NMM!O$9*1000)</f>
        <v>0.14967718972662844</v>
      </c>
      <c r="P185" s="276">
        <f>IF(P$7=0,0,P$7/NMM!P$9*1000)</f>
        <v>0.15160849061645096</v>
      </c>
      <c r="Q185" s="276">
        <f>IF(Q$7=0,0,Q$7/NMM!Q$9*1000)</f>
        <v>0.15200251605630702</v>
      </c>
      <c r="R185" s="276">
        <f>IF(R$7=0,0,R$7/NMM!R$9*1000)</f>
        <v>0.16006112128791336</v>
      </c>
      <c r="S185" s="276">
        <f>IF(S$7=0,0,S$7/NMM!S$9*1000)</f>
        <v>0.16063617266585847</v>
      </c>
      <c r="T185" s="276">
        <f>IF(T$7=0,0,T$7/NMM!T$9*1000)</f>
        <v>0.14868805835515916</v>
      </c>
      <c r="U185" s="276">
        <f>IF(U$7=0,0,U$7/NMM!U$9*1000)</f>
        <v>0.151108734961444</v>
      </c>
      <c r="V185" s="276">
        <f>IF(V$7=0,0,V$7/NMM!V$9*1000)</f>
        <v>0.15281769322956698</v>
      </c>
      <c r="W185" s="276">
        <f>IF(W$7=0,0,W$7/NMM!W$9*1000)</f>
        <v>0.14750135898251127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0.569042273184308</v>
      </c>
      <c r="C186" s="276">
        <f>IF(C$8=0,0,C$8/NMM!C$9*1000)</f>
        <v>0.6121980771451262</v>
      </c>
      <c r="D186" s="276">
        <f>IF(D$8=0,0,D$8/NMM!D$9*1000)</f>
        <v>0.6423772427652652</v>
      </c>
      <c r="E186" s="276">
        <f>IF(E$8=0,0,E$8/NMM!E$9*1000)</f>
        <v>0.69379870655470643</v>
      </c>
      <c r="F186" s="276">
        <f>IF(F$8=0,0,F$8/NMM!F$9*1000)</f>
        <v>0.71715601282854458</v>
      </c>
      <c r="G186" s="276">
        <f>IF(G$8=0,0,G$8/NMM!G$9*1000)</f>
        <v>0.76287853155242846</v>
      </c>
      <c r="H186" s="276">
        <f>IF(H$8=0,0,H$8/NMM!H$9*1000)</f>
        <v>0.734021133832235</v>
      </c>
      <c r="I186" s="276">
        <f>IF(I$8=0,0,I$8/NMM!I$9*1000)</f>
        <v>0.68260075338359161</v>
      </c>
      <c r="J186" s="276">
        <f>IF(J$8=0,0,J$8/NMM!J$9*1000)</f>
        <v>0.76763363347882108</v>
      </c>
      <c r="K186" s="276">
        <f>IF(K$8=0,0,K$8/NMM!K$9*1000)</f>
        <v>0.67523486128879162</v>
      </c>
      <c r="L186" s="276">
        <f>IF(L$8=0,0,L$8/NMM!L$9*1000)</f>
        <v>0.66167606850019389</v>
      </c>
      <c r="M186" s="276">
        <f>IF(M$8=0,0,M$8/NMM!M$9*1000)</f>
        <v>0.76275186029985653</v>
      </c>
      <c r="N186" s="276">
        <f>IF(N$8=0,0,N$8/NMM!N$9*1000)</f>
        <v>0.66911865246480773</v>
      </c>
      <c r="O186" s="276">
        <f>IF(O$8=0,0,O$8/NMM!O$9*1000)</f>
        <v>0.63438048266563751</v>
      </c>
      <c r="P186" s="276">
        <f>IF(P$8=0,0,P$8/NMM!P$9*1000)</f>
        <v>0.68684511547475735</v>
      </c>
      <c r="Q186" s="276">
        <f>IF(Q$8=0,0,Q$8/NMM!Q$9*1000)</f>
        <v>0.66904249500318458</v>
      </c>
      <c r="R186" s="276">
        <f>IF(R$8=0,0,R$8/NMM!R$9*1000)</f>
        <v>0.70940276779980016</v>
      </c>
      <c r="S186" s="276">
        <f>IF(S$8=0,0,S$8/NMM!S$9*1000)</f>
        <v>0.71651576683686846</v>
      </c>
      <c r="T186" s="276">
        <f>IF(T$8=0,0,T$8/NMM!T$9*1000)</f>
        <v>0.66137218411965848</v>
      </c>
      <c r="U186" s="276">
        <f>IF(U$8=0,0,U$8/NMM!U$9*1000)</f>
        <v>0.68839612100301839</v>
      </c>
      <c r="V186" s="276">
        <f>IF(V$8=0,0,V$8/NMM!V$9*1000)</f>
        <v>0.69359795203143726</v>
      </c>
      <c r="W186" s="276">
        <f>IF(W$8=0,0,W$8/NMM!W$9*1000)</f>
        <v>0.70875440689300384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7.8187845907860209E-2</v>
      </c>
      <c r="C187" s="276">
        <f>IF(C$9=0,0,C$9/NMM!C$9*1000)</f>
        <v>7.7325715673879192E-2</v>
      </c>
      <c r="D187" s="276">
        <f>IF(D$9=0,0,D$9/NMM!D$9*1000)</f>
        <v>8.3330546507102976E-2</v>
      </c>
      <c r="E187" s="276">
        <f>IF(E$9=0,0,E$9/NMM!E$9*1000)</f>
        <v>7.8842087817195525E-2</v>
      </c>
      <c r="F187" s="276">
        <f>IF(F$9=0,0,F$9/NMM!F$9*1000)</f>
        <v>8.5050203328318696E-2</v>
      </c>
      <c r="G187" s="276">
        <f>IF(G$9=0,0,G$9/NMM!G$9*1000)</f>
        <v>8.3098779293634878E-2</v>
      </c>
      <c r="H187" s="276">
        <f>IF(H$9=0,0,H$9/NMM!H$9*1000)</f>
        <v>8.4016281328858286E-2</v>
      </c>
      <c r="I187" s="276">
        <f>IF(I$9=0,0,I$9/NMM!I$9*1000)</f>
        <v>7.4740725277306602E-2</v>
      </c>
      <c r="J187" s="276">
        <f>IF(J$9=0,0,J$9/NMM!J$9*1000)</f>
        <v>8.3389202211961805E-2</v>
      </c>
      <c r="K187" s="276">
        <f>IF(K$9=0,0,K$9/NMM!K$9*1000)</f>
        <v>8.0437506267560396E-2</v>
      </c>
      <c r="L187" s="276">
        <f>IF(L$9=0,0,L$9/NMM!L$9*1000)</f>
        <v>8.1326511983384073E-2</v>
      </c>
      <c r="M187" s="276">
        <f>IF(M$9=0,0,M$9/NMM!M$9*1000)</f>
        <v>7.9827108235163827E-2</v>
      </c>
      <c r="N187" s="276">
        <f>IF(N$9=0,0,N$9/NMM!N$9*1000)</f>
        <v>7.7665059390353494E-2</v>
      </c>
      <c r="O187" s="276">
        <f>IF(O$9=0,0,O$9/NMM!O$9*1000)</f>
        <v>7.4689655894845872E-2</v>
      </c>
      <c r="P187" s="276">
        <f>IF(P$9=0,0,P$9/NMM!P$9*1000)</f>
        <v>7.5653384564215706E-2</v>
      </c>
      <c r="Q187" s="276">
        <f>IF(Q$9=0,0,Q$9/NMM!Q$9*1000)</f>
        <v>7.5850005202072496E-2</v>
      </c>
      <c r="R187" s="276">
        <f>IF(R$9=0,0,R$9/NMM!R$9*1000)</f>
        <v>7.9871288958404271E-2</v>
      </c>
      <c r="S187" s="276">
        <f>IF(S$9=0,0,S$9/NMM!S$9*1000)</f>
        <v>8.0158242432203625E-2</v>
      </c>
      <c r="T187" s="276">
        <f>IF(T$9=0,0,T$9/NMM!T$9*1000)</f>
        <v>7.4196074461998524E-2</v>
      </c>
      <c r="U187" s="276">
        <f>IF(U$9=0,0,U$9/NMM!U$9*1000)</f>
        <v>7.5404004027527741E-2</v>
      </c>
      <c r="V187" s="276">
        <f>IF(V$9=0,0,V$9/NMM!V$9*1000)</f>
        <v>7.6256782632055778E-2</v>
      </c>
      <c r="W187" s="276">
        <f>IF(W$9=0,0,W$9/NMM!W$9*1000)</f>
        <v>7.3603905622140003E-2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0.32018782075555391</v>
      </c>
      <c r="C188" s="277">
        <f>IF(C$10=0,0,C$10/NMM!C$9*1000)</f>
        <v>0.31711666150346252</v>
      </c>
      <c r="D188" s="277">
        <f>IF(D$10=0,0,D$10/NMM!D$9*1000)</f>
        <v>0.34160827689967732</v>
      </c>
      <c r="E188" s="277">
        <f>IF(E$10=0,0,E$10/NMM!E$9*1000)</f>
        <v>0.33118058790950489</v>
      </c>
      <c r="F188" s="277">
        <f>IF(F$10=0,0,F$10/NMM!F$9*1000)</f>
        <v>0.3520906996547003</v>
      </c>
      <c r="G188" s="277">
        <f>IF(G$10=0,0,G$10/NMM!G$9*1000)</f>
        <v>0.35130434262204779</v>
      </c>
      <c r="H188" s="277">
        <f>IF(H$10=0,0,H$10/NMM!H$9*1000)</f>
        <v>0.34925475031474479</v>
      </c>
      <c r="I188" s="277">
        <f>IF(I$10=0,0,I$10/NMM!I$9*1000)</f>
        <v>0.31372806207275594</v>
      </c>
      <c r="J188" s="277">
        <f>IF(J$10=0,0,J$10/NMM!J$9*1000)</f>
        <v>0.35380283066095541</v>
      </c>
      <c r="K188" s="277">
        <f>IF(K$10=0,0,K$10/NMM!K$9*1000)</f>
        <v>0.33119148880536031</v>
      </c>
      <c r="L188" s="277">
        <f>IF(L$10=0,0,L$10/NMM!L$9*1000)</f>
        <v>0.33616811478969905</v>
      </c>
      <c r="M188" s="277">
        <f>IF(M$10=0,0,M$10/NMM!M$9*1000)</f>
        <v>0.35361541767203758</v>
      </c>
      <c r="N188" s="277">
        <f>IF(N$10=0,0,N$10/NMM!N$9*1000)</f>
        <v>0.33452708218441551</v>
      </c>
      <c r="O188" s="277">
        <f>IF(O$10=0,0,O$10/NMM!O$9*1000)</f>
        <v>0.32587980843624198</v>
      </c>
      <c r="P188" s="277">
        <f>IF(P$10=0,0,P$10/NMM!P$9*1000)</f>
        <v>0.33953474934555028</v>
      </c>
      <c r="Q188" s="277">
        <f>IF(Q$10=0,0,Q$10/NMM!Q$9*1000)</f>
        <v>0.34092852922257655</v>
      </c>
      <c r="R188" s="277">
        <f>IF(R$10=0,0,R$10/NMM!R$9*1000)</f>
        <v>0.36817955539239877</v>
      </c>
      <c r="S188" s="277">
        <f>IF(S$10=0,0,S$10/NMM!S$9*1000)</f>
        <v>0.37564243947857778</v>
      </c>
      <c r="T188" s="277">
        <f>IF(T$10=0,0,T$10/NMM!T$9*1000)</f>
        <v>0.35404806544616108</v>
      </c>
      <c r="U188" s="277">
        <f>IF(U$10=0,0,U$10/NMM!U$9*1000)</f>
        <v>0.37649389364184505</v>
      </c>
      <c r="V188" s="277">
        <f>IF(V$10=0,0,V$10/NMM!V$9*1000)</f>
        <v>0.39381687811418598</v>
      </c>
      <c r="W188" s="277">
        <f>IF(W$10=0,0,W$10/NMM!W$9*1000)</f>
        <v>0.39487948902168823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2.2547563035883824</v>
      </c>
      <c r="C189" s="278">
        <f>IF(C$16=0,0,C$16/NMM!C$9*1000)</f>
        <v>2.4257555871259049</v>
      </c>
      <c r="D189" s="278">
        <f>IF(D$16=0,0,D$16/NMM!D$9*1000)</f>
        <v>2.5453366220080111</v>
      </c>
      <c r="E189" s="278">
        <f>IF(E$16=0,0,E$16/NMM!E$9*1000)</f>
        <v>2.7490875120256875</v>
      </c>
      <c r="F189" s="278">
        <f>IF(F$16=0,0,F$16/NMM!F$9*1000)</f>
        <v>2.8416378128338722</v>
      </c>
      <c r="G189" s="278">
        <f>IF(G$16=0,0,G$16/NMM!G$9*1000)</f>
        <v>3.0228073711721577</v>
      </c>
      <c r="H189" s="278">
        <f>IF(H$16=0,0,H$16/NMM!H$9*1000)</f>
        <v>2.9084636703946076</v>
      </c>
      <c r="I189" s="278">
        <f>IF(I$16=0,0,I$16/NMM!I$9*1000)</f>
        <v>2.7047170729745256</v>
      </c>
      <c r="J189" s="278">
        <f>IF(J$16=0,0,J$16/NMM!J$9*1000)</f>
        <v>3.0416488466617406</v>
      </c>
      <c r="K189" s="278">
        <f>IF(K$16=0,0,K$16/NMM!K$9*1000)</f>
        <v>2.6755306795992788</v>
      </c>
      <c r="L189" s="278">
        <f>IF(L$16=0,0,L$16/NMM!L$9*1000)</f>
        <v>2.6218057193462152</v>
      </c>
      <c r="M189" s="278">
        <f>IF(M$16=0,0,M$16/NMM!M$9*1000)</f>
        <v>3.0223054527406448</v>
      </c>
      <c r="N189" s="278">
        <f>IF(N$16=0,0,N$16/NMM!N$9*1000)</f>
        <v>2.6512959943222612</v>
      </c>
      <c r="O189" s="278">
        <f>IF(O$16=0,0,O$16/NMM!O$9*1000)</f>
        <v>2.5136504958753743</v>
      </c>
      <c r="P189" s="278">
        <f>IF(P$16=0,0,P$16/NMM!P$9*1000)</f>
        <v>2.7215348080194368</v>
      </c>
      <c r="Q189" s="278">
        <f>IF(Q$16=0,0,Q$16/NMM!Q$9*1000)</f>
        <v>2.6509942302446996</v>
      </c>
      <c r="R189" s="278">
        <f>IF(R$16=0,0,R$16/NMM!R$9*1000)</f>
        <v>2.810916583628877</v>
      </c>
      <c r="S189" s="278">
        <f>IF(S$16=0,0,S$16/NMM!S$9*1000)</f>
        <v>2.8391009210182592</v>
      </c>
      <c r="T189" s="278">
        <f>IF(T$16=0,0,T$16/NMM!T$9*1000)</f>
        <v>2.6206016168482762</v>
      </c>
      <c r="U189" s="278">
        <f>IF(U$16=0,0,U$16/NMM!U$9*1000)</f>
        <v>2.7276804665347134</v>
      </c>
      <c r="V189" s="278">
        <f>IF(V$16=0,0,V$16/NMM!V$9*1000)</f>
        <v>2.748292048229505</v>
      </c>
      <c r="W189" s="278">
        <f>IF(W$16=0,0,W$16/NMM!W$9*1000)</f>
        <v>2.8083475375131663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42.948643338015025</v>
      </c>
      <c r="C190" s="278">
        <f>IF(C$17=0,0,C$17/NMM!C$9*1000)</f>
        <v>41.87105120146397</v>
      </c>
      <c r="D190" s="278">
        <f>IF(D$17=0,0,D$17/NMM!D$9*1000)</f>
        <v>45.260124726121759</v>
      </c>
      <c r="E190" s="278">
        <f>IF(E$17=0,0,E$17/NMM!E$9*1000)</f>
        <v>42.323014377348315</v>
      </c>
      <c r="F190" s="278">
        <f>IF(F$17=0,0,F$17/NMM!F$9*1000)</f>
        <v>45.836542815255342</v>
      </c>
      <c r="G190" s="278">
        <f>IF(G$17=0,0,G$17/NMM!G$9*1000)</f>
        <v>44.641262059249492</v>
      </c>
      <c r="H190" s="278">
        <f>IF(H$17=0,0,H$17/NMM!H$9*1000)</f>
        <v>44.774659229502845</v>
      </c>
      <c r="I190" s="278">
        <f>IF(I$17=0,0,I$17/NMM!I$9*1000)</f>
        <v>40.057288972810213</v>
      </c>
      <c r="J190" s="278">
        <f>IF(J$17=0,0,J$17/NMM!J$9*1000)</f>
        <v>45.188036520887522</v>
      </c>
      <c r="K190" s="278">
        <f>IF(K$17=0,0,K$17/NMM!K$9*1000)</f>
        <v>44.012325653147983</v>
      </c>
      <c r="L190" s="278">
        <f>IF(L$17=0,0,L$17/NMM!L$9*1000)</f>
        <v>44.486315905234449</v>
      </c>
      <c r="M190" s="278">
        <f>IF(M$17=0,0,M$17/NMM!M$9*1000)</f>
        <v>43.137013083037402</v>
      </c>
      <c r="N190" s="278">
        <f>IF(N$17=0,0,N$17/NMM!N$9*1000)</f>
        <v>42.351127049892661</v>
      </c>
      <c r="O190" s="278">
        <f>IF(O$17=0,0,O$17/NMM!O$9*1000)</f>
        <v>40.825483906080599</v>
      </c>
      <c r="P190" s="278">
        <f>IF(P$17=0,0,P$17/NMM!P$9*1000)</f>
        <v>41.17842447530753</v>
      </c>
      <c r="Q190" s="278">
        <f>IF(Q$17=0,0,Q$17/NMM!Q$9*1000)</f>
        <v>41.403616763436631</v>
      </c>
      <c r="R190" s="278">
        <f>IF(R$17=0,0,R$17/NMM!R$9*1000)</f>
        <v>43.581637491410895</v>
      </c>
      <c r="S190" s="278">
        <f>IF(S$17=0,0,S$17/NMM!S$9*1000)</f>
        <v>43.689772247275044</v>
      </c>
      <c r="T190" s="278">
        <f>IF(T$17=0,0,T$17/NMM!T$9*1000)</f>
        <v>40.420416770481175</v>
      </c>
      <c r="U190" s="278">
        <f>IF(U$17=0,0,U$17/NMM!U$9*1000)</f>
        <v>40.973520892341277</v>
      </c>
      <c r="V190" s="278">
        <f>IF(V$17=0,0,V$17/NMM!V$9*1000)</f>
        <v>41.504648385430372</v>
      </c>
      <c r="W190" s="278">
        <f>IF(W$17=0,0,W$17/NMM!W$9*1000)</f>
        <v>39.844236534631719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29.124514635618763</v>
      </c>
      <c r="C191" s="278">
        <f>IF(C$25=0,0,C$25/NMM!C$9*1000)</f>
        <v>28.393773324299406</v>
      </c>
      <c r="D191" s="278">
        <f>IF(D$25=0,0,D$25/NMM!D$9*1000)</f>
        <v>30.691986115172778</v>
      </c>
      <c r="E191" s="278">
        <f>IF(E$25=0,0,E$25/NMM!E$9*1000)</f>
        <v>28.700260493805711</v>
      </c>
      <c r="F191" s="278">
        <f>IF(F$25=0,0,F$25/NMM!F$9*1000)</f>
        <v>31.082869173831508</v>
      </c>
      <c r="G191" s="278">
        <f>IF(G$25=0,0,G$25/NMM!G$9*1000)</f>
        <v>30.272320360962411</v>
      </c>
      <c r="H191" s="278">
        <f>IF(H$25=0,0,H$25/NMM!H$9*1000)</f>
        <v>30.362780211040036</v>
      </c>
      <c r="I191" s="278">
        <f>IF(I$25=0,0,I$25/NMM!I$9*1000)</f>
        <v>27.163817254250457</v>
      </c>
      <c r="J191" s="278">
        <f>IF(J$25=0,0,J$25/NMM!J$9*1000)</f>
        <v>30.643101358281228</v>
      </c>
      <c r="K191" s="278">
        <f>IF(K$25=0,0,K$25/NMM!K$9*1000)</f>
        <v>29.845823360342049</v>
      </c>
      <c r="L191" s="278">
        <f>IF(L$25=0,0,L$25/NMM!L$9*1000)</f>
        <v>30.167247623394701</v>
      </c>
      <c r="M191" s="278">
        <f>IF(M$25=0,0,M$25/NMM!M$9*1000)</f>
        <v>29.252252719279195</v>
      </c>
      <c r="N191" s="278">
        <f>IF(N$25=0,0,N$25/NMM!N$9*1000)</f>
        <v>28.719324377535884</v>
      </c>
      <c r="O191" s="278">
        <f>IF(O$25=0,0,O$25/NMM!O$9*1000)</f>
        <v>27.684748832949211</v>
      </c>
      <c r="P191" s="278">
        <f>IF(P$25=0,0,P$25/NMM!P$9*1000)</f>
        <v>27.924086376001597</v>
      </c>
      <c r="Q191" s="278">
        <f>IF(Q$25=0,0,Q$25/NMM!Q$9*1000)</f>
        <v>28.076794717446202</v>
      </c>
      <c r="R191" s="278">
        <f>IF(R$25=0,0,R$25/NMM!R$9*1000)</f>
        <v>29.553763292898754</v>
      </c>
      <c r="S191" s="278">
        <f>IF(S$25=0,0,S$25/NMM!S$9*1000)</f>
        <v>29.627092088292763</v>
      </c>
      <c r="T191" s="278">
        <f>IF(T$25=0,0,T$25/NMM!T$9*1000)</f>
        <v>27.410063003496433</v>
      </c>
      <c r="U191" s="278">
        <f>IF(U$25=0,0,U$25/NMM!U$9*1000)</f>
        <v>27.785136296623659</v>
      </c>
      <c r="V191" s="278">
        <f>IF(V$25=0,0,V$25/NMM!V$9*1000)</f>
        <v>28.145306705828656</v>
      </c>
      <c r="W191" s="278">
        <f>IF(W$25=0,0,W$25/NMM!W$9*1000)</f>
        <v>27.01934123890701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5.5110386541475807</v>
      </c>
      <c r="C192" s="279">
        <f>IF(C$33=0,0,C$33/NMM!C$9*1000)</f>
        <v>6.2181471740734526</v>
      </c>
      <c r="D192" s="279">
        <f>IF(D$33=0,0,D$33/NMM!D$9*1000)</f>
        <v>6.5565379051497317</v>
      </c>
      <c r="E192" s="279">
        <f>IF(E$33=0,0,E$33/NMM!E$9*1000)</f>
        <v>6.6063396938113987</v>
      </c>
      <c r="F192" s="279">
        <f>IF(F$33=0,0,F$33/NMM!F$9*1000)</f>
        <v>6.9832031530538039</v>
      </c>
      <c r="G192" s="279">
        <f>IF(G$33=0,0,G$33/NMM!G$9*1000)</f>
        <v>6.7481008507504772</v>
      </c>
      <c r="H192" s="279">
        <f>IF(H$33=0,0,H$33/NMM!H$9*1000)</f>
        <v>7.6168063619686901</v>
      </c>
      <c r="I192" s="279">
        <f>IF(I$33=0,0,I$33/NMM!I$9*1000)</f>
        <v>6.2469127125205208</v>
      </c>
      <c r="J192" s="279">
        <f>IF(J$33=0,0,J$33/NMM!J$9*1000)</f>
        <v>6.1043091372939431</v>
      </c>
      <c r="K192" s="279">
        <f>IF(K$33=0,0,K$33/NMM!K$9*1000)</f>
        <v>5.510829209841269</v>
      </c>
      <c r="L192" s="279">
        <f>IF(L$33=0,0,L$33/NMM!L$9*1000)</f>
        <v>5.6956114925189443</v>
      </c>
      <c r="M192" s="279">
        <f>IF(M$33=0,0,M$33/NMM!M$9*1000)</f>
        <v>5.8927667461459432</v>
      </c>
      <c r="N192" s="279">
        <f>IF(N$33=0,0,N$33/NMM!N$9*1000)</f>
        <v>5.4630179238148626</v>
      </c>
      <c r="O192" s="279">
        <f>IF(O$33=0,0,O$33/NMM!O$9*1000)</f>
        <v>5.1321926662245092</v>
      </c>
      <c r="P192" s="279">
        <f>IF(P$33=0,0,P$33/NMM!P$9*1000)</f>
        <v>5.2609510544670277</v>
      </c>
      <c r="Q192" s="279">
        <f>IF(Q$33=0,0,Q$33/NMM!Q$9*1000)</f>
        <v>5.1730087208495972</v>
      </c>
      <c r="R192" s="279">
        <f>IF(R$33=0,0,R$33/NMM!R$9*1000)</f>
        <v>5.4424217508897019</v>
      </c>
      <c r="S192" s="279">
        <f>IF(S$33=0,0,S$33/NMM!S$9*1000)</f>
        <v>5.5144746226725196</v>
      </c>
      <c r="T192" s="279">
        <f>IF(T$33=0,0,T$33/NMM!T$9*1000)</f>
        <v>5.1402165697710842</v>
      </c>
      <c r="U192" s="279">
        <f>IF(U$33=0,0,U$33/NMM!U$9*1000)</f>
        <v>5.3026659534849632</v>
      </c>
      <c r="V192" s="279">
        <f>IF(V$33=0,0,V$33/NMM!V$9*1000)</f>
        <v>5.2487171881215442</v>
      </c>
      <c r="W192" s="279">
        <f>IF(W$33=0,0,W$33/NMM!W$9*1000)</f>
        <v>5.2197504916741231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56.789254287596471</v>
      </c>
      <c r="C194" s="322">
        <f t="shared" si="50"/>
        <v>53.931256931063423</v>
      </c>
      <c r="D194" s="322">
        <f t="shared" si="50"/>
        <v>58.119360095352683</v>
      </c>
      <c r="E194" s="322">
        <f t="shared" si="50"/>
        <v>54.988859242941473</v>
      </c>
      <c r="F194" s="322">
        <f t="shared" si="50"/>
        <v>59.318744453456006</v>
      </c>
      <c r="G194" s="322">
        <f t="shared" si="50"/>
        <v>57.957712743858927</v>
      </c>
      <c r="H194" s="322">
        <f t="shared" si="50"/>
        <v>58.597629718032628</v>
      </c>
      <c r="I194" s="322">
        <f t="shared" si="50"/>
        <v>57.262349544861053</v>
      </c>
      <c r="J194" s="322">
        <f t="shared" si="50"/>
        <v>63.888350395477005</v>
      </c>
      <c r="K194" s="322">
        <f t="shared" si="50"/>
        <v>61.626918702272533</v>
      </c>
      <c r="L194" s="322">
        <f t="shared" si="50"/>
        <v>62.308027373056412</v>
      </c>
      <c r="M194" s="322">
        <f t="shared" si="50"/>
        <v>61.159264349629581</v>
      </c>
      <c r="N194" s="322">
        <f t="shared" si="50"/>
        <v>59.502818065192443</v>
      </c>
      <c r="O194" s="322">
        <f t="shared" si="50"/>
        <v>57.223222913226394</v>
      </c>
      <c r="P194" s="322">
        <f t="shared" si="50"/>
        <v>57.961580317756422</v>
      </c>
      <c r="Q194" s="322">
        <f t="shared" si="50"/>
        <v>58.112220543020342</v>
      </c>
      <c r="R194" s="322">
        <f t="shared" si="50"/>
        <v>57.649741089912219</v>
      </c>
      <c r="S194" s="322">
        <f t="shared" si="50"/>
        <v>57.856859238183993</v>
      </c>
      <c r="T194" s="322">
        <f t="shared" si="50"/>
        <v>53.092256769529541</v>
      </c>
      <c r="U194" s="322">
        <f t="shared" si="50"/>
        <v>56.120754874108471</v>
      </c>
      <c r="V194" s="322">
        <f t="shared" si="50"/>
        <v>51.295426844317561</v>
      </c>
      <c r="W194" s="322">
        <f t="shared" si="50"/>
        <v>51.607441830744605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0.40862993165819478</v>
      </c>
      <c r="C195" s="275">
        <f>IF(C$49=0,0,C$49/NMM!C$10*1000)</f>
        <v>0.38806506812670905</v>
      </c>
      <c r="D195" s="275">
        <f>IF(D$49=0,0,D$49/NMM!D$10*1000)</f>
        <v>0.4182007748069333</v>
      </c>
      <c r="E195" s="275">
        <f>IF(E$49=0,0,E$49/NMM!E$10*1000)</f>
        <v>0.3956750986834684</v>
      </c>
      <c r="F195" s="275">
        <f>IF(F$49=0,0,F$49/NMM!F$10*1000)</f>
        <v>0.42683100519878503</v>
      </c>
      <c r="G195" s="275">
        <f>IF(G$49=0,0,G$49/NMM!G$10*1000)</f>
        <v>0.41703763317008069</v>
      </c>
      <c r="H195" s="275">
        <f>IF(H$49=0,0,H$49/NMM!H$10*1000)</f>
        <v>0.42164218789962532</v>
      </c>
      <c r="I195" s="275">
        <f>IF(I$49=0,0,I$49/NMM!I$10*1000)</f>
        <v>0.41203411234473869</v>
      </c>
      <c r="J195" s="275">
        <f>IF(J$49=0,0,J$49/NMM!J$10*1000)</f>
        <v>0.4597118342785812</v>
      </c>
      <c r="K195" s="275">
        <f>IF(K$49=0,0,K$49/NMM!K$10*1000)</f>
        <v>0.44343958894199997</v>
      </c>
      <c r="L195" s="275">
        <f>IF(L$49=0,0,L$49/NMM!L$10*1000)</f>
        <v>0.44834054059359846</v>
      </c>
      <c r="M195" s="275">
        <f>IF(M$49=0,0,M$49/NMM!M$10*1000)</f>
        <v>0.44007455855812078</v>
      </c>
      <c r="N195" s="275">
        <f>IF(N$49=0,0,N$49/NMM!N$10*1000)</f>
        <v>0.42815551611777269</v>
      </c>
      <c r="O195" s="275">
        <f>IF(O$49=0,0,O$49/NMM!O$10*1000)</f>
        <v>0.41175257470143567</v>
      </c>
      <c r="P195" s="275">
        <f>IF(P$49=0,0,P$49/NMM!P$10*1000)</f>
        <v>0.41706546249233084</v>
      </c>
      <c r="Q195" s="275">
        <f>IF(Q$49=0,0,Q$49/NMM!Q$10*1000)</f>
        <v>0.41814940179964966</v>
      </c>
      <c r="R195" s="275">
        <f>IF(R$49=0,0,R$49/NMM!R$10*1000)</f>
        <v>0.41482160766519866</v>
      </c>
      <c r="S195" s="275">
        <f>IF(S$49=0,0,S$49/NMM!S$10*1000)</f>
        <v>0.41631193670430028</v>
      </c>
      <c r="T195" s="275">
        <f>IF(T$49=0,0,T$49/NMM!T$10*1000)</f>
        <v>0.38202800032286233</v>
      </c>
      <c r="U195" s="275">
        <f>IF(U$49=0,0,U$49/NMM!U$10*1000)</f>
        <v>0.40381971055087362</v>
      </c>
      <c r="V195" s="275">
        <f>IF(V$49=0,0,V$49/NMM!V$10*1000)</f>
        <v>0.36909882034413499</v>
      </c>
      <c r="W195" s="275">
        <f>IF(W$49=0,0,W$49/NMM!W$10*1000)</f>
        <v>0.37134393985097597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0.45751923512221077</v>
      </c>
      <c r="C196" s="276">
        <f>IF(C$50=0,0,C$50/NMM!C$10*1000)</f>
        <v>0.43449395012867731</v>
      </c>
      <c r="D196" s="276">
        <f>IF(D$50=0,0,D$50/NMM!D$10*1000)</f>
        <v>0.46823515311460145</v>
      </c>
      <c r="E196" s="276">
        <f>IF(E$50=0,0,E$50/NMM!E$10*1000)</f>
        <v>0.44301445998329447</v>
      </c>
      <c r="F196" s="276">
        <f>IF(F$50=0,0,F$50/NMM!F$10*1000)</f>
        <v>0.47789792155592864</v>
      </c>
      <c r="G196" s="276">
        <f>IF(G$50=0,0,G$50/NMM!G$10*1000)</f>
        <v>0.46693285088267222</v>
      </c>
      <c r="H196" s="276">
        <f>IF(H$50=0,0,H$50/NMM!H$10*1000)</f>
        <v>0.47208830376247202</v>
      </c>
      <c r="I196" s="276">
        <f>IF(I$50=0,0,I$50/NMM!I$10*1000)</f>
        <v>0.46133069880428895</v>
      </c>
      <c r="J196" s="276">
        <f>IF(J$50=0,0,J$50/NMM!J$10*1000)</f>
        <v>0.51471267888348504</v>
      </c>
      <c r="K196" s="276">
        <f>IF(K$50=0,0,K$50/NMM!K$10*1000)</f>
        <v>0.496493589523333</v>
      </c>
      <c r="L196" s="276">
        <f>IF(L$50=0,0,L$50/NMM!L$10*1000)</f>
        <v>0.5019809008465913</v>
      </c>
      <c r="M196" s="276">
        <f>IF(M$50=0,0,M$50/NMM!M$10*1000)</f>
        <v>0.49272596016454384</v>
      </c>
      <c r="N196" s="276">
        <f>IF(N$50=0,0,N$50/NMM!N$10*1000)</f>
        <v>0.47938089961411251</v>
      </c>
      <c r="O196" s="276">
        <f>IF(O$50=0,0,O$50/NMM!O$10*1000)</f>
        <v>0.46101547743345261</v>
      </c>
      <c r="P196" s="276">
        <f>IF(P$50=0,0,P$50/NMM!P$10*1000)</f>
        <v>0.46696400976077534</v>
      </c>
      <c r="Q196" s="276">
        <f>IF(Q$50=0,0,Q$50/NMM!Q$10*1000)</f>
        <v>0.46817763373783206</v>
      </c>
      <c r="R196" s="276">
        <f>IF(R$50=0,0,R$50/NMM!R$10*1000)</f>
        <v>0.46445169564793293</v>
      </c>
      <c r="S196" s="276">
        <f>IF(S$50=0,0,S$50/NMM!S$10*1000)</f>
        <v>0.46612033063823616</v>
      </c>
      <c r="T196" s="276">
        <f>IF(T$50=0,0,T$50/NMM!T$10*1000)</f>
        <v>0.42773459544120107</v>
      </c>
      <c r="U196" s="276">
        <f>IF(U$50=0,0,U$50/NMM!U$10*1000)</f>
        <v>0.45213350952727016</v>
      </c>
      <c r="V196" s="276">
        <f>IF(V$50=0,0,V$50/NMM!V$10*1000)</f>
        <v>0.41325854247410548</v>
      </c>
      <c r="W196" s="276">
        <f>IF(W$50=0,0,W$50/NMM!W$10*1000)</f>
        <v>0.41577227257547028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0.49235523697111044</v>
      </c>
      <c r="C197" s="276">
        <f>IF(C$51=0,0,C$51/NMM!C$10*1000)</f>
        <v>0.50474161560723263</v>
      </c>
      <c r="D197" s="276">
        <f>IF(D$51=0,0,D$51/NMM!D$10*1000)</f>
        <v>0.53071773063897842</v>
      </c>
      <c r="E197" s="276">
        <f>IF(E$51=0,0,E$51/NMM!E$10*1000)</f>
        <v>0.56818662957689015</v>
      </c>
      <c r="F197" s="276">
        <f>IF(F$51=0,0,F$51/NMM!F$10*1000)</f>
        <v>0.5904314014770875</v>
      </c>
      <c r="G197" s="276">
        <f>IF(G$51=0,0,G$51/NMM!G$10*1000)</f>
        <v>0.6263344600233971</v>
      </c>
      <c r="H197" s="276">
        <f>IF(H$51=0,0,H$51/NMM!H$10*1000)</f>
        <v>0.60156204178221939</v>
      </c>
      <c r="I197" s="276">
        <f>IF(I$51=0,0,I$51/NMM!I$10*1000)</f>
        <v>0.61470555695901885</v>
      </c>
      <c r="J197" s="276">
        <f>IF(J$51=0,0,J$51/NMM!J$10*1000)</f>
        <v>0.69481277982851619</v>
      </c>
      <c r="K197" s="276">
        <f>IF(K$51=0,0,K$51/NMM!K$10*1000)</f>
        <v>0.61860891447317568</v>
      </c>
      <c r="L197" s="276">
        <f>IF(L$51=0,0,L$51/NMM!L$10*1000)</f>
        <v>0.60633270466791989</v>
      </c>
      <c r="M197" s="276">
        <f>IF(M$51=0,0,M$51/NMM!M$10*1000)</f>
        <v>0.68998924988811039</v>
      </c>
      <c r="N197" s="276">
        <f>IF(N$51=0,0,N$51/NMM!N$10*1000)</f>
        <v>0.6116180231048377</v>
      </c>
      <c r="O197" s="276">
        <f>IF(O$51=0,0,O$51/NMM!O$10*1000)</f>
        <v>0.58109567015551644</v>
      </c>
      <c r="P197" s="276">
        <f>IF(P$51=0,0,P$51/NMM!P$10*1000)</f>
        <v>0.62749825451229835</v>
      </c>
      <c r="Q197" s="276">
        <f>IF(Q$51=0,0,Q$51/NMM!Q$10*1000)</f>
        <v>0.61360976516034649</v>
      </c>
      <c r="R197" s="276">
        <f>IF(R$51=0,0,R$51/NMM!R$10*1000)</f>
        <v>0.61274986658814767</v>
      </c>
      <c r="S197" s="276">
        <f>IF(S$51=0,0,S$51/NMM!S$10*1000)</f>
        <v>0.61744167146843187</v>
      </c>
      <c r="T197" s="276">
        <f>IF(T$51=0,0,T$51/NMM!T$10*1000)</f>
        <v>0.5666012518751129</v>
      </c>
      <c r="U197" s="276">
        <f>IF(U$51=0,0,U$51/NMM!U$10*1000)</f>
        <v>0.6106280925151476</v>
      </c>
      <c r="V197" s="276">
        <f>IF(V$51=0,0,V$51/NMM!V$10*1000)</f>
        <v>0.55699193626231658</v>
      </c>
      <c r="W197" s="276">
        <f>IF(W$51=0,0,W$51/NMM!W$10*1000)</f>
        <v>0.5901002142402999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0.33651259758844865</v>
      </c>
      <c r="C198" s="276">
        <f>IF(C$52=0,0,C$52/NMM!C$10*1000)</f>
        <v>0.31957713811794441</v>
      </c>
      <c r="D198" s="276">
        <f>IF(D$52=0,0,D$52/NMM!D$10*1000)</f>
        <v>0.34439432391237251</v>
      </c>
      <c r="E198" s="276">
        <f>IF(E$52=0,0,E$52/NMM!E$10*1000)</f>
        <v>0.32584410720655399</v>
      </c>
      <c r="F198" s="276">
        <f>IF(F$52=0,0,F$52/NMM!F$10*1000)</f>
        <v>0.35150144216766954</v>
      </c>
      <c r="G198" s="276">
        <f>IF(G$52=0,0,G$52/NMM!G$10*1000)</f>
        <v>0.34343646012595763</v>
      </c>
      <c r="H198" s="276">
        <f>IF(H$52=0,0,H$52/NMM!H$10*1000)</f>
        <v>0.34722837685239394</v>
      </c>
      <c r="I198" s="276">
        <f>IF(I$52=0,0,I$52/NMM!I$10*1000)</f>
        <v>0.33931598910908611</v>
      </c>
      <c r="J198" s="276">
        <f>IF(J$52=0,0,J$52/NMM!J$10*1000)</f>
        <v>0.37857927555007426</v>
      </c>
      <c r="K198" s="276">
        <f>IF(K$52=0,0,K$52/NMM!K$10*1000)</f>
        <v>0.36517884860486999</v>
      </c>
      <c r="L198" s="276">
        <f>IF(L$52=0,0,L$52/NMM!L$10*1000)</f>
        <v>0.369214852439054</v>
      </c>
      <c r="M198" s="276">
        <f>IF(M$52=0,0,M$52/NMM!M$10*1000)</f>
        <v>0.36240769791884914</v>
      </c>
      <c r="N198" s="276">
        <f>IF(N$52=0,0,N$52/NMM!N$10*1000)</f>
        <v>0.35259219586765955</v>
      </c>
      <c r="O198" s="276">
        <f>IF(O$52=0,0,O$52/NMM!O$10*1000)</f>
        <v>0.33908413883007593</v>
      </c>
      <c r="P198" s="276">
        <f>IF(P$52=0,0,P$52/NMM!P$10*1000)</f>
        <v>0.34345937797116177</v>
      </c>
      <c r="Q198" s="276">
        <f>IF(Q$52=0,0,Q$52/NMM!Q$10*1000)</f>
        <v>0.344352017505554</v>
      </c>
      <c r="R198" s="276">
        <f>IF(R$52=0,0,R$52/NMM!R$10*1000)</f>
        <v>0.34161153140391326</v>
      </c>
      <c r="S198" s="276">
        <f>IF(S$52=0,0,S$52/NMM!S$10*1000)</f>
        <v>0.34283883869923143</v>
      </c>
      <c r="T198" s="276">
        <f>IF(T$52=0,0,T$52/NMM!T$10*1000)</f>
        <v>0.31460552637074279</v>
      </c>
      <c r="U198" s="276">
        <f>IF(U$52=0,0,U$52/NMM!U$10*1000)</f>
        <v>0.33255131165613599</v>
      </c>
      <c r="V198" s="276">
        <f>IF(V$52=0,0,V$52/NMM!V$10*1000)</f>
        <v>0.3039581615982343</v>
      </c>
      <c r="W198" s="276">
        <f>IF(W$52=0,0,W$52/NMM!W$10*1000)</f>
        <v>0.30580704964732491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0.44951094931531055</v>
      </c>
      <c r="C199" s="277">
        <f>IF(C$53=0,0,C$53/NMM!C$10*1000)</f>
        <v>0.4242263579569151</v>
      </c>
      <c r="D199" s="277">
        <f>IF(D$53=0,0,D$53/NMM!D$10*1000)</f>
        <v>0.45793440156028564</v>
      </c>
      <c r="E199" s="277">
        <f>IF(E$53=0,0,E$53/NMM!E$10*1000)</f>
        <v>0.44007209642656731</v>
      </c>
      <c r="F199" s="277">
        <f>IF(F$53=0,0,F$53/NMM!F$10*1000)</f>
        <v>0.47033986687031598</v>
      </c>
      <c r="G199" s="277">
        <f>IF(G$53=0,0,G$53/NMM!G$10*1000)</f>
        <v>0.46798923903941259</v>
      </c>
      <c r="H199" s="277">
        <f>IF(H$53=0,0,H$53/NMM!H$10*1000)</f>
        <v>0.46442502992923596</v>
      </c>
      <c r="I199" s="277">
        <f>IF(I$53=0,0,I$53/NMM!I$10*1000)</f>
        <v>0.45841115604483146</v>
      </c>
      <c r="J199" s="277">
        <f>IF(J$53=0,0,J$53/NMM!J$10*1000)</f>
        <v>0.51960885284755032</v>
      </c>
      <c r="K199" s="277">
        <f>IF(K$53=0,0,K$53/NMM!K$10*1000)</f>
        <v>0.49231369948038051</v>
      </c>
      <c r="L199" s="277">
        <f>IF(L$53=0,0,L$53/NMM!L$10*1000)</f>
        <v>0.49983138307805608</v>
      </c>
      <c r="M199" s="277">
        <f>IF(M$53=0,0,M$53/NMM!M$10*1000)</f>
        <v>0.51902906253688952</v>
      </c>
      <c r="N199" s="277">
        <f>IF(N$53=0,0,N$53/NMM!N$10*1000)</f>
        <v>0.49614641337026577</v>
      </c>
      <c r="O199" s="277">
        <f>IF(O$53=0,0,O$53/NMM!O$10*1000)</f>
        <v>0.48434711170275901</v>
      </c>
      <c r="P199" s="277">
        <f>IF(P$53=0,0,P$53/NMM!P$10*1000)</f>
        <v>0.50331441845995439</v>
      </c>
      <c r="Q199" s="277">
        <f>IF(Q$53=0,0,Q$53/NMM!Q$10*1000)</f>
        <v>0.50734494728788626</v>
      </c>
      <c r="R199" s="277">
        <f>IF(R$53=0,0,R$53/NMM!R$10*1000)</f>
        <v>0.51600207875329995</v>
      </c>
      <c r="S199" s="277">
        <f>IF(S$53=0,0,S$53/NMM!S$10*1000)</f>
        <v>0.52522606845782671</v>
      </c>
      <c r="T199" s="277">
        <f>IF(T$53=0,0,T$53/NMM!T$10*1000)</f>
        <v>0.49214747974067868</v>
      </c>
      <c r="U199" s="277">
        <f>IF(U$53=0,0,U$53/NMM!U$10*1000)</f>
        <v>0.54187328252170897</v>
      </c>
      <c r="V199" s="277">
        <f>IF(V$53=0,0,V$53/NMM!V$10*1000)</f>
        <v>0.51314117729750042</v>
      </c>
      <c r="W199" s="277">
        <f>IF(W$53=0,0,W$53/NMM!W$10*1000)</f>
        <v>0.53345281543680756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2.0995851173212237</v>
      </c>
      <c r="C200" s="278">
        <f>IF(C$59=0,0,C$59/NMM!C$10*1000)</f>
        <v>2.1524052242056237</v>
      </c>
      <c r="D200" s="278">
        <f>IF(D$59=0,0,D$59/NMM!D$10*1000)</f>
        <v>2.2631770012298582</v>
      </c>
      <c r="E200" s="278">
        <f>IF(E$59=0,0,E$59/NMM!E$10*1000)</f>
        <v>2.4229582661888989</v>
      </c>
      <c r="F200" s="278">
        <f>IF(F$59=0,0,F$59/NMM!F$10*1000)</f>
        <v>2.5178182138705365</v>
      </c>
      <c r="G200" s="278">
        <f>IF(G$59=0,0,G$59/NMM!G$10*1000)</f>
        <v>2.670922155353681</v>
      </c>
      <c r="H200" s="278">
        <f>IF(H$59=0,0,H$59/NMM!H$10*1000)</f>
        <v>2.5652833873389405</v>
      </c>
      <c r="I200" s="278">
        <f>IF(I$59=0,0,I$59/NMM!I$10*1000)</f>
        <v>2.6213322049046055</v>
      </c>
      <c r="J200" s="278">
        <f>IF(J$59=0,0,J$59/NMM!J$10*1000)</f>
        <v>2.9629390779449345</v>
      </c>
      <c r="K200" s="278">
        <f>IF(K$59=0,0,K$59/NMM!K$10*1000)</f>
        <v>2.6379775672952337</v>
      </c>
      <c r="L200" s="278">
        <f>IF(L$59=0,0,L$59/NMM!L$10*1000)</f>
        <v>2.5856272611163216</v>
      </c>
      <c r="M200" s="278">
        <f>IF(M$59=0,0,M$59/NMM!M$10*1000)</f>
        <v>2.9423697594623461</v>
      </c>
      <c r="N200" s="278">
        <f>IF(N$59=0,0,N$59/NMM!N$10*1000)</f>
        <v>2.6081658168118458</v>
      </c>
      <c r="O200" s="278">
        <f>IF(O$59=0,0,O$59/NMM!O$10*1000)</f>
        <v>2.478007197209755</v>
      </c>
      <c r="P200" s="278">
        <f>IF(P$59=0,0,P$59/NMM!P$10*1000)</f>
        <v>2.675885006167555</v>
      </c>
      <c r="Q200" s="278">
        <f>IF(Q$59=0,0,Q$59/NMM!Q$10*1000)</f>
        <v>2.6166593427526177</v>
      </c>
      <c r="R200" s="278">
        <f>IF(R$59=0,0,R$59/NMM!R$10*1000)</f>
        <v>2.612992416702026</v>
      </c>
      <c r="S200" s="278">
        <f>IF(S$59=0,0,S$59/NMM!S$10*1000)</f>
        <v>2.6330000107323479</v>
      </c>
      <c r="T200" s="278">
        <f>IF(T$59=0,0,T$59/NMM!T$10*1000)</f>
        <v>2.4161976283850617</v>
      </c>
      <c r="U200" s="278">
        <f>IF(U$59=0,0,U$59/NMM!U$10*1000)</f>
        <v>2.6039443860699287</v>
      </c>
      <c r="V200" s="278">
        <f>IF(V$59=0,0,V$59/NMM!V$10*1000)</f>
        <v>2.3752199469605948</v>
      </c>
      <c r="W200" s="278">
        <f>IF(W$59=0,0,W$59/NMM!W$10*1000)</f>
        <v>2.5164059088086788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9.8771000996068832</v>
      </c>
      <c r="C201" s="278">
        <f>IF(C$60=0,0,C$60/NMM!C$10*1000)</f>
        <v>9.6747909120427913</v>
      </c>
      <c r="D201" s="278">
        <f>IF(D$60=0,0,D$60/NMM!D$10*1000)</f>
        <v>10.412889230012718</v>
      </c>
      <c r="E201" s="278">
        <f>IF(E$60=0,0,E$60/NMM!E$10*1000)</f>
        <v>9.6697594480706517</v>
      </c>
      <c r="F201" s="278">
        <f>IF(F$60=0,0,F$60/NMM!F$10*1000)</f>
        <v>10.436171578718735</v>
      </c>
      <c r="G201" s="278">
        <f>IF(G$60=0,0,G$60/NMM!G$10*1000)</f>
        <v>9.751322053083797</v>
      </c>
      <c r="H201" s="278">
        <f>IF(H$60=0,0,H$60/NMM!H$10*1000)</f>
        <v>10.683213696283305</v>
      </c>
      <c r="I201" s="278">
        <f>IF(I$60=0,0,I$60/NMM!I$10*1000)</f>
        <v>9.8256331079215844</v>
      </c>
      <c r="J201" s="278">
        <f>IF(J$60=0,0,J$60/NMM!J$10*1000)</f>
        <v>10.166953998341775</v>
      </c>
      <c r="K201" s="278">
        <f>IF(K$60=0,0,K$60/NMM!K$10*1000)</f>
        <v>9.742915655512391</v>
      </c>
      <c r="L201" s="278">
        <f>IF(L$60=0,0,L$60/NMM!L$10*1000)</f>
        <v>10.105181288937858</v>
      </c>
      <c r="M201" s="278">
        <f>IF(M$60=0,0,M$60/NMM!M$10*1000)</f>
        <v>9.541966194691426</v>
      </c>
      <c r="N201" s="278">
        <f>IF(N$60=0,0,N$60/NMM!N$10*1000)</f>
        <v>9.4162231195659842</v>
      </c>
      <c r="O201" s="278">
        <f>IF(O$60=0,0,O$60/NMM!O$10*1000)</f>
        <v>8.9872120765838943</v>
      </c>
      <c r="P201" s="278">
        <f>IF(P$60=0,0,P$60/NMM!P$10*1000)</f>
        <v>8.8418607551516732</v>
      </c>
      <c r="Q201" s="278">
        <f>IF(Q$60=0,0,Q$60/NMM!Q$10*1000)</f>
        <v>8.8495817556312382</v>
      </c>
      <c r="R201" s="278">
        <f>IF(R$60=0,0,R$60/NMM!R$10*1000)</f>
        <v>8.7408886638910559</v>
      </c>
      <c r="S201" s="278">
        <f>IF(S$60=0,0,S$60/NMM!S$10*1000)</f>
        <v>8.8326632767823536</v>
      </c>
      <c r="T201" s="278">
        <f>IF(T$60=0,0,T$60/NMM!T$10*1000)</f>
        <v>8.0667940100930995</v>
      </c>
      <c r="U201" s="278">
        <f>IF(U$60=0,0,U$60/NMM!U$10*1000)</f>
        <v>8.5605003024812962</v>
      </c>
      <c r="V201" s="278">
        <f>IF(V$60=0,0,V$60/NMM!V$10*1000)</f>
        <v>7.7252154095980474</v>
      </c>
      <c r="W201" s="278">
        <f>IF(W$60=0,0,W$60/NMM!W$10*1000)</f>
        <v>7.6937513212634983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36.650736478548168</v>
      </c>
      <c r="C202" s="278">
        <f>IF(C$79=0,0,C$79/NMM!C$10*1000)</f>
        <v>34.247724396433654</v>
      </c>
      <c r="D202" s="278">
        <f>IF(D$79=0,0,D$79/NMM!D$10*1000)</f>
        <v>37.028696951852751</v>
      </c>
      <c r="E202" s="278">
        <f>IF(E$79=0,0,E$79/NMM!E$10*1000)</f>
        <v>34.644636701904943</v>
      </c>
      <c r="F202" s="278">
        <f>IF(F$79=0,0,F$79/NMM!F$10*1000)</f>
        <v>37.600852401353229</v>
      </c>
      <c r="G202" s="278">
        <f>IF(G$79=0,0,G$79/NMM!G$10*1000)</f>
        <v>36.742090394736131</v>
      </c>
      <c r="H202" s="278">
        <f>IF(H$79=0,0,H$79/NMM!H$10*1000)</f>
        <v>36.678146997248575</v>
      </c>
      <c r="I202" s="278">
        <f>IF(I$79=0,0,I$79/NMM!I$10*1000)</f>
        <v>36.155117511335462</v>
      </c>
      <c r="J202" s="278">
        <f>IF(J$79=0,0,J$79/NMM!J$10*1000)</f>
        <v>40.985294901252992</v>
      </c>
      <c r="K202" s="278">
        <f>IF(K$79=0,0,K$79/NMM!K$10*1000)</f>
        <v>40.124177010544102</v>
      </c>
      <c r="L202" s="278">
        <f>IF(L$79=0,0,L$79/NMM!L$10*1000)</f>
        <v>40.485475083233524</v>
      </c>
      <c r="M202" s="278">
        <f>IF(M$79=0,0,M$79/NMM!M$10*1000)</f>
        <v>39.216457914079662</v>
      </c>
      <c r="N202" s="278">
        <f>IF(N$79=0,0,N$79/NMM!N$10*1000)</f>
        <v>38.597053912909743</v>
      </c>
      <c r="O202" s="278">
        <f>IF(O$79=0,0,O$79/NMM!O$10*1000)</f>
        <v>37.244499229246173</v>
      </c>
      <c r="P202" s="278">
        <f>IF(P$79=0,0,P$79/NMM!P$10*1000)</f>
        <v>37.6487770205567</v>
      </c>
      <c r="Q202" s="278">
        <f>IF(Q$79=0,0,Q$79/NMM!Q$10*1000)</f>
        <v>37.91836742197102</v>
      </c>
      <c r="R202" s="278">
        <f>IF(R$79=0,0,R$79/NMM!R$10*1000)</f>
        <v>37.608340687859425</v>
      </c>
      <c r="S202" s="278">
        <f>IF(S$79=0,0,S$79/NMM!S$10*1000)</f>
        <v>37.632662947982823</v>
      </c>
      <c r="T202" s="278">
        <f>IF(T$79=0,0,T$79/NMM!T$10*1000)</f>
        <v>34.608131560850779</v>
      </c>
      <c r="U202" s="278">
        <f>IF(U$79=0,0,U$79/NMM!U$10*1000)</f>
        <v>36.390759562136523</v>
      </c>
      <c r="V202" s="278">
        <f>IF(V$79=0,0,V$79/NMM!V$10*1000)</f>
        <v>33.359777862904885</v>
      </c>
      <c r="W202" s="278">
        <f>IF(W$79=0,0,W$79/NMM!W$10*1000)</f>
        <v>33.354015188602169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6.0173046414649258</v>
      </c>
      <c r="C203" s="279">
        <f>IF(C$89=0,0,C$89/NMM!C$10*1000)</f>
        <v>5.7852322684438757</v>
      </c>
      <c r="D203" s="279">
        <f>IF(D$89=0,0,D$89/NMM!D$10*1000)</f>
        <v>6.1951145282241864</v>
      </c>
      <c r="E203" s="279">
        <f>IF(E$89=0,0,E$89/NMM!E$10*1000)</f>
        <v>6.0787124349002042</v>
      </c>
      <c r="F203" s="279">
        <f>IF(F$89=0,0,F$89/NMM!F$10*1000)</f>
        <v>6.4469006222437191</v>
      </c>
      <c r="G203" s="279">
        <f>IF(G$89=0,0,G$89/NMM!G$10*1000)</f>
        <v>6.471647497443799</v>
      </c>
      <c r="H203" s="279">
        <f>IF(H$89=0,0,H$89/NMM!H$10*1000)</f>
        <v>6.3640396969358646</v>
      </c>
      <c r="I203" s="279">
        <f>IF(I$89=0,0,I$89/NMM!I$10*1000)</f>
        <v>6.3744692074374329</v>
      </c>
      <c r="J203" s="279">
        <f>IF(J$89=0,0,J$89/NMM!J$10*1000)</f>
        <v>7.2057369965491027</v>
      </c>
      <c r="K203" s="279">
        <f>IF(K$89=0,0,K$89/NMM!K$10*1000)</f>
        <v>6.7058138278970469</v>
      </c>
      <c r="L203" s="279">
        <f>IF(L$89=0,0,L$89/NMM!L$10*1000)</f>
        <v>6.7060433581434875</v>
      </c>
      <c r="M203" s="279">
        <f>IF(M$89=0,0,M$89/NMM!M$10*1000)</f>
        <v>6.9542439523296373</v>
      </c>
      <c r="N203" s="279">
        <f>IF(N$89=0,0,N$89/NMM!N$10*1000)</f>
        <v>6.5134821678302153</v>
      </c>
      <c r="O203" s="279">
        <f>IF(O$89=0,0,O$89/NMM!O$10*1000)</f>
        <v>6.2362094373633283</v>
      </c>
      <c r="P203" s="279">
        <f>IF(P$89=0,0,P$89/NMM!P$10*1000)</f>
        <v>6.4367560126839738</v>
      </c>
      <c r="Q203" s="279">
        <f>IF(Q$89=0,0,Q$89/NMM!Q$10*1000)</f>
        <v>6.3759782571741939</v>
      </c>
      <c r="R203" s="279">
        <f>IF(R$89=0,0,R$89/NMM!R$10*1000)</f>
        <v>6.3378825414012185</v>
      </c>
      <c r="S203" s="279">
        <f>IF(S$89=0,0,S$89/NMM!S$10*1000)</f>
        <v>6.3905941567184428</v>
      </c>
      <c r="T203" s="279">
        <f>IF(T$89=0,0,T$89/NMM!T$10*1000)</f>
        <v>5.8180167164500016</v>
      </c>
      <c r="U203" s="279">
        <f>IF(U$89=0,0,U$89/NMM!U$10*1000)</f>
        <v>6.2245447166495866</v>
      </c>
      <c r="V203" s="279">
        <f>IF(V$89=0,0,V$89/NMM!V$10*1000)</f>
        <v>5.6787649868777397</v>
      </c>
      <c r="W203" s="279">
        <f>IF(W$89=0,0,W$89/NMM!W$10*1000)</f>
        <v>5.8267931203193806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212.38908299975009</v>
      </c>
      <c r="C205" s="322">
        <f t="shared" si="51"/>
        <v>205.19039755395235</v>
      </c>
      <c r="D205" s="322">
        <f t="shared" si="51"/>
        <v>211.34884049096098</v>
      </c>
      <c r="E205" s="322">
        <f t="shared" si="51"/>
        <v>193.90050049424488</v>
      </c>
      <c r="F205" s="322">
        <f t="shared" si="51"/>
        <v>199.52455330339214</v>
      </c>
      <c r="G205" s="322">
        <f t="shared" si="51"/>
        <v>189.40821276043232</v>
      </c>
      <c r="H205" s="322">
        <f t="shared" si="51"/>
        <v>195.26666723345849</v>
      </c>
      <c r="I205" s="322">
        <f t="shared" si="51"/>
        <v>188.62839890776181</v>
      </c>
      <c r="J205" s="322">
        <f t="shared" si="51"/>
        <v>207.94143825445258</v>
      </c>
      <c r="K205" s="322">
        <f t="shared" si="51"/>
        <v>200.24786138296164</v>
      </c>
      <c r="L205" s="322">
        <f t="shared" si="51"/>
        <v>203.32763571222887</v>
      </c>
      <c r="M205" s="322">
        <f t="shared" si="51"/>
        <v>190.62004216994418</v>
      </c>
      <c r="N205" s="322">
        <f t="shared" si="51"/>
        <v>193.3104812325131</v>
      </c>
      <c r="O205" s="322">
        <f t="shared" si="51"/>
        <v>187.15084914574996</v>
      </c>
      <c r="P205" s="322">
        <f t="shared" si="51"/>
        <v>183.51636335360166</v>
      </c>
      <c r="Q205" s="322">
        <f t="shared" si="51"/>
        <v>181.56266194724503</v>
      </c>
      <c r="R205" s="322">
        <f t="shared" si="51"/>
        <v>186.3820134925673</v>
      </c>
      <c r="S205" s="322">
        <f t="shared" si="51"/>
        <v>186.20963562687655</v>
      </c>
      <c r="T205" s="322">
        <f t="shared" si="51"/>
        <v>180.0615515814053</v>
      </c>
      <c r="U205" s="322">
        <f t="shared" si="51"/>
        <v>182.53647488956315</v>
      </c>
      <c r="V205" s="322">
        <f t="shared" si="51"/>
        <v>184.60086394077274</v>
      </c>
      <c r="W205" s="322">
        <f t="shared" si="51"/>
        <v>177.32890639071093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1.8032060919215966</v>
      </c>
      <c r="C206" s="275">
        <f>IF(C$100=0,0,C$100/NMM!C$11*1000)</f>
        <v>1.7420884804777108</v>
      </c>
      <c r="D206" s="275">
        <f>IF(D$100=0,0,D$100/NMM!D$11*1000)</f>
        <v>1.7943743214632828</v>
      </c>
      <c r="E206" s="275">
        <f>IF(E$100=0,0,E$100/NMM!E$11*1000)</f>
        <v>1.646236043677745</v>
      </c>
      <c r="F206" s="275">
        <f>IF(F$100=0,0,F$100/NMM!F$11*1000)</f>
        <v>1.6939848551682262</v>
      </c>
      <c r="G206" s="275">
        <f>IF(G$100=0,0,G$100/NMM!G$11*1000)</f>
        <v>1.6080960390499675</v>
      </c>
      <c r="H206" s="275">
        <f>IF(H$100=0,0,H$100/NMM!H$11*1000)</f>
        <v>1.6578349458058297</v>
      </c>
      <c r="I206" s="275">
        <f>IF(I$100=0,0,I$100/NMM!I$11*1000)</f>
        <v>1.6014753358109841</v>
      </c>
      <c r="J206" s="275">
        <f>IF(J$100=0,0,J$100/NMM!J$11*1000)</f>
        <v>1.7654451110536313</v>
      </c>
      <c r="K206" s="275">
        <f>IF(K$100=0,0,K$100/NMM!K$11*1000)</f>
        <v>1.7001258183333672</v>
      </c>
      <c r="L206" s="275">
        <f>IF(L$100=0,0,L$100/NMM!L$11*1000)</f>
        <v>1.7262734326732911</v>
      </c>
      <c r="M206" s="275">
        <f>IF(M$100=0,0,M$100/NMM!M$11*1000)</f>
        <v>1.6183846006969136</v>
      </c>
      <c r="N206" s="275">
        <f>IF(N$100=0,0,N$100/NMM!N$11*1000)</f>
        <v>1.641226716870186</v>
      </c>
      <c r="O206" s="275">
        <f>IF(O$100=0,0,O$100/NMM!O$11*1000)</f>
        <v>1.5889307798759085</v>
      </c>
      <c r="P206" s="275">
        <f>IF(P$100=0,0,P$100/NMM!P$11*1000)</f>
        <v>1.5580736057259645</v>
      </c>
      <c r="Q206" s="275">
        <f>IF(Q$100=0,0,Q$100/NMM!Q$11*1000)</f>
        <v>1.541486471264927</v>
      </c>
      <c r="R206" s="275">
        <f>IF(R$100=0,0,R$100/NMM!R$11*1000)</f>
        <v>1.5824032827268175</v>
      </c>
      <c r="S206" s="275">
        <f>IF(S$100=0,0,S$100/NMM!S$11*1000)</f>
        <v>1.5809397761606698</v>
      </c>
      <c r="T206" s="275">
        <f>IF(T$100=0,0,T$100/NMM!T$11*1000)</f>
        <v>1.5287418832753394</v>
      </c>
      <c r="U206" s="275">
        <f>IF(U$100=0,0,U$100/NMM!U$11*1000)</f>
        <v>1.5497542475799759</v>
      </c>
      <c r="V206" s="275">
        <f>IF(V$100=0,0,V$100/NMM!V$11*1000)</f>
        <v>1.5672811320161113</v>
      </c>
      <c r="W206" s="275">
        <f>IF(W$100=0,0,W$100/NMM!W$11*1000)</f>
        <v>1.5055414325491101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2.0217355924027234</v>
      </c>
      <c r="C207" s="276">
        <f>IF(C$101=0,0,C$101/NMM!C$11*1000)</f>
        <v>1.9532111730741113</v>
      </c>
      <c r="D207" s="276">
        <f>IF(D$101=0,0,D$101/NMM!D$11*1000)</f>
        <v>2.011833504804696</v>
      </c>
      <c r="E207" s="276">
        <f>IF(E$101=0,0,E$101/NMM!E$11*1000)</f>
        <v>1.8457424350495453</v>
      </c>
      <c r="F207" s="276">
        <f>IF(F$101=0,0,F$101/NMM!F$11*1000)</f>
        <v>1.8992778973118549</v>
      </c>
      <c r="G207" s="276">
        <f>IF(G$101=0,0,G$101/NMM!G$11*1000)</f>
        <v>1.8029802653808469</v>
      </c>
      <c r="H207" s="276">
        <f>IF(H$101=0,0,H$101/NMM!H$11*1000)</f>
        <v>1.8587470013995593</v>
      </c>
      <c r="I207" s="276">
        <f>IF(I$101=0,0,I$101/NMM!I$11*1000)</f>
        <v>1.795557202956116</v>
      </c>
      <c r="J207" s="276">
        <f>IF(J$101=0,0,J$101/NMM!J$11*1000)</f>
        <v>1.9793983801634674</v>
      </c>
      <c r="K207" s="276">
        <f>IF(K$101=0,0,K$101/NMM!K$11*1000)</f>
        <v>1.9061630802414264</v>
      </c>
      <c r="L207" s="276">
        <f>IF(L$101=0,0,L$101/NMM!L$11*1000)</f>
        <v>1.9354795087984704</v>
      </c>
      <c r="M207" s="276">
        <f>IF(M$101=0,0,M$101/NMM!M$11*1000)</f>
        <v>1.8145156918467658</v>
      </c>
      <c r="N207" s="276">
        <f>IF(N$101=0,0,N$101/NMM!N$11*1000)</f>
        <v>1.8401260308314193</v>
      </c>
      <c r="O207" s="276">
        <f>IF(O$101=0,0,O$101/NMM!O$11*1000)</f>
        <v>1.7814923795626878</v>
      </c>
      <c r="P207" s="276">
        <f>IF(P$101=0,0,P$101/NMM!P$11*1000)</f>
        <v>1.7468956423736355</v>
      </c>
      <c r="Q207" s="276">
        <f>IF(Q$101=0,0,Q$101/NMM!Q$11*1000)</f>
        <v>1.7282983227072453</v>
      </c>
      <c r="R207" s="276">
        <f>IF(R$101=0,0,R$101/NMM!R$11*1000)</f>
        <v>1.7741738188198282</v>
      </c>
      <c r="S207" s="276">
        <f>IF(S$101=0,0,S$101/NMM!S$11*1000)</f>
        <v>1.7725329507417136</v>
      </c>
      <c r="T207" s="276">
        <f>IF(T$101=0,0,T$101/NMM!T$11*1000)</f>
        <v>1.7140092254906305</v>
      </c>
      <c r="U207" s="276">
        <f>IF(U$101=0,0,U$101/NMM!U$11*1000)</f>
        <v>1.7375680660388815</v>
      </c>
      <c r="V207" s="276">
        <f>IF(V$101=0,0,V$101/NMM!V$11*1000)</f>
        <v>1.7572190234348299</v>
      </c>
      <c r="W207" s="276">
        <f>IF(W$101=0,0,W$101/NMM!W$11*1000)</f>
        <v>1.6879971255963704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3.1939732318051042</v>
      </c>
      <c r="C208" s="276">
        <f>IF(C$102=0,0,C$102/NMM!C$11*1000)</f>
        <v>3.3361490448394009</v>
      </c>
      <c r="D208" s="276">
        <f>IF(D$102=0,0,D$102/NMM!D$11*1000)</f>
        <v>3.360345453091846</v>
      </c>
      <c r="E208" s="276">
        <f>IF(E$102=0,0,E$102/NMM!E$11*1000)</f>
        <v>3.4322426033377074</v>
      </c>
      <c r="F208" s="276">
        <f>IF(F$102=0,0,F$102/NMM!F$11*1000)</f>
        <v>3.443438246616636</v>
      </c>
      <c r="G208" s="276">
        <f>IF(G$102=0,0,G$102/NMM!G$11*1000)</f>
        <v>3.5014369045300811</v>
      </c>
      <c r="H208" s="276">
        <f>IF(H$102=0,0,H$102/NMM!H$11*1000)</f>
        <v>3.5047021796136022</v>
      </c>
      <c r="I208" s="276">
        <f>IF(I$102=0,0,I$102/NMM!I$11*1000)</f>
        <v>3.4714530087570199</v>
      </c>
      <c r="J208" s="276">
        <f>IF(J$102=0,0,J$102/NMM!J$11*1000)</f>
        <v>3.826425249164926</v>
      </c>
      <c r="K208" s="276">
        <f>IF(K$102=0,0,K$102/NMM!K$11*1000)</f>
        <v>3.4868395374379939</v>
      </c>
      <c r="L208" s="276">
        <f>IF(L$102=0,0,L$102/NMM!L$11*1000)</f>
        <v>3.4533291257019689</v>
      </c>
      <c r="M208" s="276">
        <f>IF(M$102=0,0,M$102/NMM!M$11*1000)</f>
        <v>3.6347055032129867</v>
      </c>
      <c r="N208" s="276">
        <f>IF(N$102=0,0,N$102/NMM!N$11*1000)</f>
        <v>3.4398258617515194</v>
      </c>
      <c r="O208" s="276">
        <f>IF(O$102=0,0,O$102/NMM!O$11*1000)</f>
        <v>3.2980041937562676</v>
      </c>
      <c r="P208" s="276">
        <f>IF(P$102=0,0,P$102/NMM!P$11*1000)</f>
        <v>3.4212246926105574</v>
      </c>
      <c r="Q208" s="276">
        <f>IF(Q$102=0,0,Q$102/NMM!Q$11*1000)</f>
        <v>3.3300498267941743</v>
      </c>
      <c r="R208" s="276">
        <f>IF(R$102=0,0,R$102/NMM!R$11*1000)</f>
        <v>3.4374022244157634</v>
      </c>
      <c r="S208" s="276">
        <f>IF(S$102=0,0,S$102/NMM!S$11*1000)</f>
        <v>3.4311055308917555</v>
      </c>
      <c r="T208" s="276">
        <f>IF(T$102=0,0,T$102/NMM!T$11*1000)</f>
        <v>3.3500578499308507</v>
      </c>
      <c r="U208" s="276">
        <f>IF(U$102=0,0,U$102/NMM!U$11*1000)</f>
        <v>3.4263540029274377</v>
      </c>
      <c r="V208" s="276">
        <f>IF(V$102=0,0,V$102/NMM!V$11*1000)</f>
        <v>3.4630403327771009</v>
      </c>
      <c r="W208" s="276">
        <f>IF(W$102=0,0,W$102/NMM!W$11*1000)</f>
        <v>3.4631994676105009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1.6184449405049732</v>
      </c>
      <c r="C209" s="276">
        <f>IF(C$103=0,0,C$103/NMM!C$11*1000)</f>
        <v>1.563589597313616</v>
      </c>
      <c r="D209" s="276">
        <f>IF(D$103=0,0,D$103/NMM!D$11*1000)</f>
        <v>1.6105180960483159</v>
      </c>
      <c r="E209" s="276">
        <f>IF(E$103=0,0,E$103/NMM!E$11*1000)</f>
        <v>1.4775584486451567</v>
      </c>
      <c r="F209" s="276">
        <f>IF(F$103=0,0,F$103/NMM!F$11*1000)</f>
        <v>1.5204147936398344</v>
      </c>
      <c r="G209" s="276">
        <f>IF(G$103=0,0,G$103/NMM!G$11*1000)</f>
        <v>1.4433263673555006</v>
      </c>
      <c r="H209" s="276">
        <f>IF(H$103=0,0,H$103/NMM!H$11*1000)</f>
        <v>1.487968897316948</v>
      </c>
      <c r="I209" s="276">
        <f>IF(I$103=0,0,I$103/NMM!I$11*1000)</f>
        <v>1.4373840384626908</v>
      </c>
      <c r="J209" s="276">
        <f>IF(J$103=0,0,J$103/NMM!J$11*1000)</f>
        <v>1.5845530472221951</v>
      </c>
      <c r="K209" s="276">
        <f>IF(K$103=0,0,K$103/NMM!K$11*1000)</f>
        <v>1.5259265378652871</v>
      </c>
      <c r="L209" s="276">
        <f>IF(L$103=0,0,L$103/NMM!L$11*1000)</f>
        <v>1.5493950001360794</v>
      </c>
      <c r="M209" s="276">
        <f>IF(M$103=0,0,M$103/NMM!M$11*1000)</f>
        <v>1.4525607364146851</v>
      </c>
      <c r="N209" s="276">
        <f>IF(N$103=0,0,N$103/NMM!N$11*1000)</f>
        <v>1.4730623903946054</v>
      </c>
      <c r="O209" s="276">
        <f>IF(O$103=0,0,O$103/NMM!O$11*1000)</f>
        <v>1.4261248301143152</v>
      </c>
      <c r="P209" s="276">
        <f>IF(P$103=0,0,P$103/NMM!P$11*1000)</f>
        <v>1.3984293616900501</v>
      </c>
      <c r="Q209" s="276">
        <f>IF(Q$103=0,0,Q$103/NMM!Q$11*1000)</f>
        <v>1.3835417878479874</v>
      </c>
      <c r="R209" s="276">
        <f>IF(R$103=0,0,R$103/NMM!R$11*1000)</f>
        <v>1.4202661571748023</v>
      </c>
      <c r="S209" s="276">
        <f>IF(S$103=0,0,S$103/NMM!S$11*1000)</f>
        <v>1.4189526052696768</v>
      </c>
      <c r="T209" s="276">
        <f>IF(T$103=0,0,T$103/NMM!T$11*1000)</f>
        <v>1.3721030432458166</v>
      </c>
      <c r="U209" s="276">
        <f>IF(U$103=0,0,U$103/NMM!U$11*1000)</f>
        <v>1.3909624264573308</v>
      </c>
      <c r="V209" s="276">
        <f>IF(V$103=0,0,V$103/NMM!V$11*1000)</f>
        <v>1.406693461065943</v>
      </c>
      <c r="W209" s="276">
        <f>IF(W$103=0,0,W$103/NMM!W$11*1000)</f>
        <v>1.351279770596328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1.7121598593746725</v>
      </c>
      <c r="C210" s="277">
        <f>IF(C$104=0,0,C$104/NMM!C$11*1000)</f>
        <v>1.6463618943966012</v>
      </c>
      <c r="D210" s="277">
        <f>IF(D$104=0,0,D$104/NMM!D$11*1000)</f>
        <v>1.7024521939847175</v>
      </c>
      <c r="E210" s="277">
        <f>IF(E$104=0,0,E$104/NMM!E$11*1000)</f>
        <v>1.5608534403353631</v>
      </c>
      <c r="F210" s="277">
        <f>IF(F$104=0,0,F$104/NMM!F$11*1000)</f>
        <v>1.6105936025094327</v>
      </c>
      <c r="G210" s="277">
        <f>IF(G$104=0,0,G$104/NMM!G$11*1000)</f>
        <v>1.5361272417002243</v>
      </c>
      <c r="H210" s="277">
        <f>IF(H$104=0,0,H$104/NMM!H$11*1000)</f>
        <v>1.5886844236771966</v>
      </c>
      <c r="I210" s="277">
        <f>IF(I$104=0,0,I$104/NMM!I$11*1000)</f>
        <v>1.5200247367041877</v>
      </c>
      <c r="J210" s="277">
        <f>IF(J$104=0,0,J$104/NMM!J$11*1000)</f>
        <v>1.680170299076325</v>
      </c>
      <c r="K210" s="277">
        <f>IF(K$104=0,0,K$104/NMM!K$11*1000)</f>
        <v>1.6293299265406276</v>
      </c>
      <c r="L210" s="277">
        <f>IF(L$104=0,0,L$104/NMM!L$11*1000)</f>
        <v>1.6714824619641437</v>
      </c>
      <c r="M210" s="277">
        <f>IF(M$104=0,0,M$104/NMM!M$11*1000)</f>
        <v>1.6053506430256406</v>
      </c>
      <c r="N210" s="277">
        <f>IF(N$104=0,0,N$104/NMM!N$11*1000)</f>
        <v>1.6383902870674827</v>
      </c>
      <c r="O210" s="277">
        <f>IF(O$104=0,0,O$104/NMM!O$11*1000)</f>
        <v>1.6140300054728245</v>
      </c>
      <c r="P210" s="277">
        <f>IF(P$104=0,0,P$104/NMM!P$11*1000)</f>
        <v>1.6112382875971574</v>
      </c>
      <c r="Q210" s="277">
        <f>IF(Q$104=0,0,Q$104/NMM!Q$11*1000)</f>
        <v>1.6166393093319766</v>
      </c>
      <c r="R210" s="277">
        <f>IF(R$104=0,0,R$104/NMM!R$11*1000)</f>
        <v>1.6996124562705133</v>
      </c>
      <c r="S210" s="277">
        <f>IF(S$104=0,0,S$104/NMM!S$11*1000)</f>
        <v>1.7137037142729754</v>
      </c>
      <c r="T210" s="277">
        <f>IF(T$104=0,0,T$104/NMM!T$11*1000)</f>
        <v>1.7085251186531973</v>
      </c>
      <c r="U210" s="277">
        <f>IF(U$104=0,0,U$104/NMM!U$11*1000)</f>
        <v>1.7852724982253594</v>
      </c>
      <c r="V210" s="277">
        <f>IF(V$104=0,0,V$104/NMM!V$11*1000)</f>
        <v>1.8732547128375541</v>
      </c>
      <c r="W210" s="277">
        <f>IF(W$104=0,0,W$104/NMM!W$11*1000)</f>
        <v>1.838226705154421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161.18136234465129</v>
      </c>
      <c r="C211" s="278">
        <f>IF(C$110=0,0,C$110/NMM!C$11*1000)</f>
        <v>153.51328520475147</v>
      </c>
      <c r="D211" s="278">
        <f>IF(D$110=0,0,D$110/NMM!D$11*1000)</f>
        <v>158.78531290489587</v>
      </c>
      <c r="E211" s="278">
        <f>IF(E$110=0,0,E$110/NMM!E$11*1000)</f>
        <v>142.59174239987635</v>
      </c>
      <c r="F211" s="278">
        <f>IF(F$110=0,0,F$110/NMM!F$11*1000)</f>
        <v>147.50396110766121</v>
      </c>
      <c r="G211" s="278">
        <f>IF(G$110=0,0,G$110/NMM!G$11*1000)</f>
        <v>137.96397360042195</v>
      </c>
      <c r="H211" s="278">
        <f>IF(H$110=0,0,H$110/NMM!H$11*1000)</f>
        <v>143.15441395422613</v>
      </c>
      <c r="I211" s="278">
        <f>IF(I$110=0,0,I$110/NMM!I$11*1000)</f>
        <v>137.54250528660583</v>
      </c>
      <c r="J211" s="278">
        <f>IF(J$110=0,0,J$110/NMM!J$11*1000)</f>
        <v>151.62491083637687</v>
      </c>
      <c r="K211" s="278">
        <f>IF(K$110=0,0,K$110/NMM!K$11*1000)</f>
        <v>147.753667857279</v>
      </c>
      <c r="L211" s="278">
        <f>IF(L$110=0,0,L$110/NMM!L$11*1000)</f>
        <v>150.78004306926655</v>
      </c>
      <c r="M211" s="278">
        <f>IF(M$110=0,0,M$110/NMM!M$11*1000)</f>
        <v>137.81251508188748</v>
      </c>
      <c r="N211" s="278">
        <f>IF(N$110=0,0,N$110/NMM!N$11*1000)</f>
        <v>141.92267110460224</v>
      </c>
      <c r="O211" s="278">
        <f>IF(O$110=0,0,O$110/NMM!O$11*1000)</f>
        <v>137.65933353250873</v>
      </c>
      <c r="P211" s="278">
        <f>IF(P$110=0,0,P$110/NMM!P$11*1000)</f>
        <v>133.30539893726419</v>
      </c>
      <c r="Q211" s="278">
        <f>IF(Q$110=0,0,Q$110/NMM!Q$11*1000)</f>
        <v>132.34908370599177</v>
      </c>
      <c r="R211" s="278">
        <f>IF(R$110=0,0,R$110/NMM!R$11*1000)</f>
        <v>135.65766645447454</v>
      </c>
      <c r="S211" s="278">
        <f>IF(S$110=0,0,S$110/NMM!S$11*1000)</f>
        <v>135.54528623292168</v>
      </c>
      <c r="T211" s="278">
        <f>IF(T$110=0,0,T$110/NMM!T$11*1000)</f>
        <v>130.73778500834396</v>
      </c>
      <c r="U211" s="278">
        <f>IF(U$110=0,0,U$110/NMM!U$11*1000)</f>
        <v>132.21839279828373</v>
      </c>
      <c r="V211" s="278">
        <f>IF(V$110=0,0,V$110/NMM!V$11*1000)</f>
        <v>133.66938265778052</v>
      </c>
      <c r="W211" s="278">
        <f>IF(W$110=0,0,W$110/NMM!W$11*1000)</f>
        <v>127.16152748972176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13.151505786840232</v>
      </c>
      <c r="C212" s="278">
        <f>IF(C$118=0,0,C$118/NMM!C$11*1000)</f>
        <v>13.736928986148794</v>
      </c>
      <c r="D212" s="278">
        <f>IF(D$118=0,0,D$118/NMM!D$11*1000)</f>
        <v>13.836560128947362</v>
      </c>
      <c r="E212" s="278">
        <f>IF(E$118=0,0,E$118/NMM!E$11*1000)</f>
        <v>14.1326038709863</v>
      </c>
      <c r="F212" s="278">
        <f>IF(F$118=0,0,F$118/NMM!F$11*1000)</f>
        <v>14.178703057386491</v>
      </c>
      <c r="G212" s="278">
        <f>IF(G$118=0,0,G$118/NMM!G$11*1000)</f>
        <v>14.417518360402212</v>
      </c>
      <c r="H212" s="278">
        <f>IF(H$118=0,0,H$118/NMM!H$11*1000)</f>
        <v>14.430963458729572</v>
      </c>
      <c r="I212" s="278">
        <f>IF(I$118=0,0,I$118/NMM!I$11*1000)</f>
        <v>14.29405665607586</v>
      </c>
      <c r="J212" s="278">
        <f>IF(J$118=0,0,J$118/NMM!J$11*1000)</f>
        <v>15.755690531840619</v>
      </c>
      <c r="K212" s="278">
        <f>IF(K$118=0,0,K$118/NMM!K$11*1000)</f>
        <v>14.357412234316829</v>
      </c>
      <c r="L212" s="278">
        <f>IF(L$118=0,0,L$118/NMM!L$11*1000)</f>
        <v>14.219429746086442</v>
      </c>
      <c r="M212" s="278">
        <f>IF(M$118=0,0,M$118/NMM!M$11*1000)</f>
        <v>14.966265209414404</v>
      </c>
      <c r="N212" s="278">
        <f>IF(N$118=0,0,N$118/NMM!N$11*1000)</f>
        <v>14.163828699647739</v>
      </c>
      <c r="O212" s="278">
        <f>IF(O$118=0,0,O$118/NMM!O$11*1000)</f>
        <v>13.579863728130189</v>
      </c>
      <c r="P212" s="278">
        <f>IF(P$118=0,0,P$118/NMM!P$11*1000)</f>
        <v>14.087236516230753</v>
      </c>
      <c r="Q212" s="278">
        <f>IF(Q$118=0,0,Q$118/NMM!Q$11*1000)</f>
        <v>13.711814842855969</v>
      </c>
      <c r="R212" s="278">
        <f>IF(R$118=0,0,R$118/NMM!R$11*1000)</f>
        <v>14.153849129334189</v>
      </c>
      <c r="S212" s="278">
        <f>IF(S$118=0,0,S$118/NMM!S$11*1000)</f>
        <v>14.127921860910538</v>
      </c>
      <c r="T212" s="278">
        <f>IF(T$118=0,0,T$118/NMM!T$11*1000)</f>
        <v>13.794199888993791</v>
      </c>
      <c r="U212" s="278">
        <f>IF(U$118=0,0,U$118/NMM!U$11*1000)</f>
        <v>14.108356966973179</v>
      </c>
      <c r="V212" s="278">
        <f>IF(V$118=0,0,V$118/NMM!V$11*1000)</f>
        <v>14.259416617226755</v>
      </c>
      <c r="W212" s="278">
        <f>IF(W$118=0,0,W$118/NMM!W$11*1000)</f>
        <v>14.260071870896859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15.971505373222818</v>
      </c>
      <c r="C213" s="278">
        <f>IF(C$119=0,0,C$119/NMM!C$11*1000)</f>
        <v>15.441215769925547</v>
      </c>
      <c r="D213" s="278">
        <f>IF(D$119=0,0,D$119/NMM!D$11*1000)</f>
        <v>15.900974849587236</v>
      </c>
      <c r="E213" s="278">
        <f>IF(E$119=0,0,E$119/NMM!E$11*1000)</f>
        <v>14.602890105918151</v>
      </c>
      <c r="F213" s="278">
        <f>IF(F$119=0,0,F$119/NMM!F$11*1000)</f>
        <v>15.022413938045862</v>
      </c>
      <c r="G213" s="278">
        <f>IF(G$119=0,0,G$119/NMM!G$11*1000)</f>
        <v>14.269891444617237</v>
      </c>
      <c r="H213" s="278">
        <f>IF(H$119=0,0,H$119/NMM!H$11*1000)</f>
        <v>14.706492671054026</v>
      </c>
      <c r="I213" s="278">
        <f>IF(I$119=0,0,I$119/NMM!I$11*1000)</f>
        <v>14.211245933890648</v>
      </c>
      <c r="J213" s="278">
        <f>IF(J$119=0,0,J$119/NMM!J$11*1000)</f>
        <v>15.665920940373667</v>
      </c>
      <c r="K213" s="278">
        <f>IF(K$119=0,0,K$119/NMM!K$11*1000)</f>
        <v>15.077167012633623</v>
      </c>
      <c r="L213" s="278">
        <f>IF(L$119=0,0,L$119/NMM!L$11*1000)</f>
        <v>15.30409682494013</v>
      </c>
      <c r="M213" s="278">
        <f>IF(M$119=0,0,M$119/NMM!M$11*1000)</f>
        <v>14.361231131967813</v>
      </c>
      <c r="N213" s="278">
        <f>IF(N$119=0,0,N$119/NMM!N$11*1000)</f>
        <v>14.552856840123734</v>
      </c>
      <c r="O213" s="278">
        <f>IF(O$119=0,0,O$119/NMM!O$11*1000)</f>
        <v>14.085652831228229</v>
      </c>
      <c r="P213" s="278">
        <f>IF(P$119=0,0,P$119/NMM!P$11*1000)</f>
        <v>13.81771680331884</v>
      </c>
      <c r="Q213" s="278">
        <f>IF(Q$119=0,0,Q$119/NMM!Q$11*1000)</f>
        <v>13.666589820671801</v>
      </c>
      <c r="R213" s="278">
        <f>IF(R$119=0,0,R$119/NMM!R$11*1000)</f>
        <v>14.027051515483375</v>
      </c>
      <c r="S213" s="278">
        <f>IF(S$119=0,0,S$119/NMM!S$11*1000)</f>
        <v>14.012739602895026</v>
      </c>
      <c r="T213" s="278">
        <f>IF(T$119=0,0,T$119/NMM!T$11*1000)</f>
        <v>13.547458893292582</v>
      </c>
      <c r="U213" s="278">
        <f>IF(U$119=0,0,U$119/NMM!U$11*1000)</f>
        <v>13.730818435624222</v>
      </c>
      <c r="V213" s="278">
        <f>IF(V$119=0,0,V$119/NMM!V$11*1000)</f>
        <v>13.880788868262341</v>
      </c>
      <c r="W213" s="278">
        <f>IF(W$119=0,0,W$119/NMM!W$11*1000)</f>
        <v>13.336690705323736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11.73518977902669</v>
      </c>
      <c r="C214" s="279">
        <f>IF(C$127=0,0,C$127/NMM!C$11*1000)</f>
        <v>12.257567403025096</v>
      </c>
      <c r="D214" s="279">
        <f>IF(D$127=0,0,D$127/NMM!D$11*1000)</f>
        <v>12.346469038137666</v>
      </c>
      <c r="E214" s="279">
        <f>IF(E$127=0,0,E$127/NMM!E$11*1000)</f>
        <v>12.610631146418566</v>
      </c>
      <c r="F214" s="279">
        <f>IF(F$127=0,0,F$127/NMM!F$11*1000)</f>
        <v>12.651765805052586</v>
      </c>
      <c r="G214" s="279">
        <f>IF(G$127=0,0,G$127/NMM!G$11*1000)</f>
        <v>12.864862536974304</v>
      </c>
      <c r="H214" s="279">
        <f>IF(H$127=0,0,H$127/NMM!H$11*1000)</f>
        <v>12.876859701635635</v>
      </c>
      <c r="I214" s="279">
        <f>IF(I$127=0,0,I$127/NMM!I$11*1000)</f>
        <v>12.754696708498484</v>
      </c>
      <c r="J214" s="279">
        <f>IF(J$127=0,0,J$127/NMM!J$11*1000)</f>
        <v>14.058923859180892</v>
      </c>
      <c r="K214" s="279">
        <f>IF(K$127=0,0,K$127/NMM!K$11*1000)</f>
        <v>12.811229378313504</v>
      </c>
      <c r="L214" s="279">
        <f>IF(L$127=0,0,L$127/NMM!L$11*1000)</f>
        <v>12.688106542661775</v>
      </c>
      <c r="M214" s="279">
        <f>IF(M$127=0,0,M$127/NMM!M$11*1000)</f>
        <v>13.354513571477492</v>
      </c>
      <c r="N214" s="279">
        <f>IF(N$127=0,0,N$127/NMM!N$11*1000)</f>
        <v>12.638493301224161</v>
      </c>
      <c r="O214" s="279">
        <f>IF(O$127=0,0,O$127/NMM!O$11*1000)</f>
        <v>12.1174168651008</v>
      </c>
      <c r="P214" s="279">
        <f>IF(P$127=0,0,P$127/NMM!P$11*1000)</f>
        <v>12.570149506790541</v>
      </c>
      <c r="Q214" s="279">
        <f>IF(Q$127=0,0,Q$127/NMM!Q$11*1000)</f>
        <v>12.235157859779193</v>
      </c>
      <c r="R214" s="279">
        <f>IF(R$127=0,0,R$127/NMM!R$11*1000)</f>
        <v>12.629588453867454</v>
      </c>
      <c r="S214" s="279">
        <f>IF(S$127=0,0,S$127/NMM!S$11*1000)</f>
        <v>12.606453352812505</v>
      </c>
      <c r="T214" s="279">
        <f>IF(T$127=0,0,T$127/NMM!T$11*1000)</f>
        <v>12.308670670179101</v>
      </c>
      <c r="U214" s="279">
        <f>IF(U$127=0,0,U$127/NMM!U$11*1000)</f>
        <v>12.588995447453017</v>
      </c>
      <c r="V214" s="279">
        <f>IF(V$127=0,0,V$127/NMM!V$11*1000)</f>
        <v>12.723787135371595</v>
      </c>
      <c r="W214" s="279">
        <f>IF(W$127=0,0,W$127/NMM!W$11*1000)</f>
        <v>12.724371823261837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CZ: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166.339854734738</v>
      </c>
      <c r="C5" s="225">
        <v>143.4062332546807</v>
      </c>
      <c r="D5" s="225">
        <v>140.35485832379081</v>
      </c>
      <c r="E5" s="225">
        <v>145.33480584270109</v>
      </c>
      <c r="F5" s="225">
        <v>170.5250669623054</v>
      </c>
      <c r="G5" s="225">
        <v>172.93039256581221</v>
      </c>
      <c r="H5" s="225">
        <v>187.12120250139361</v>
      </c>
      <c r="I5" s="225">
        <v>196.4397221912588</v>
      </c>
      <c r="J5" s="225">
        <v>209.98342010524769</v>
      </c>
      <c r="K5" s="225">
        <v>145.91754438340081</v>
      </c>
      <c r="L5" s="225">
        <v>146.0550461438369</v>
      </c>
      <c r="M5" s="225">
        <v>162.742098938157</v>
      </c>
      <c r="N5" s="225">
        <v>141.32109021293681</v>
      </c>
      <c r="O5" s="225">
        <v>127.2317028167873</v>
      </c>
      <c r="P5" s="225">
        <v>147.94046834816001</v>
      </c>
      <c r="Q5" s="225">
        <v>151.6642628264612</v>
      </c>
      <c r="R5" s="225">
        <v>166.13969426431501</v>
      </c>
      <c r="S5" s="225">
        <v>171.03630031563341</v>
      </c>
      <c r="T5" s="225">
        <v>177.16080237232839</v>
      </c>
      <c r="U5" s="225">
        <v>190.45016408856881</v>
      </c>
      <c r="V5" s="225">
        <v>190.28185081954021</v>
      </c>
      <c r="W5" s="225">
        <v>196.62527121577901</v>
      </c>
      <c r="DA5" s="89" t="s">
        <v>1581</v>
      </c>
    </row>
    <row r="6" spans="1:105" ht="12" customHeight="1" x14ac:dyDescent="0.25">
      <c r="A6" s="55" t="s">
        <v>92</v>
      </c>
      <c r="B6" s="261">
        <v>0.70705605563128349</v>
      </c>
      <c r="C6" s="261">
        <v>0.60649210862769976</v>
      </c>
      <c r="D6" s="261">
        <v>0.59228146796089365</v>
      </c>
      <c r="E6" s="261">
        <v>0.61002426621040606</v>
      </c>
      <c r="F6" s="261">
        <v>0.7194439067024081</v>
      </c>
      <c r="G6" s="261">
        <v>0.7303623708897321</v>
      </c>
      <c r="H6" s="261">
        <v>0.78683030437160795</v>
      </c>
      <c r="I6" s="261">
        <v>0.82893568021388098</v>
      </c>
      <c r="J6" s="261">
        <v>0.89127091599280295</v>
      </c>
      <c r="K6" s="261">
        <v>0.62462248248998253</v>
      </c>
      <c r="L6" s="261">
        <v>0.6235902937894866</v>
      </c>
      <c r="M6" s="261">
        <v>0.69397137632017969</v>
      </c>
      <c r="N6" s="261">
        <v>0.60520844331119239</v>
      </c>
      <c r="O6" s="261">
        <v>0.54422661011627083</v>
      </c>
      <c r="P6" s="261">
        <v>0.63365288438688816</v>
      </c>
      <c r="Q6" s="261">
        <v>0.65079064443936685</v>
      </c>
      <c r="R6" s="261">
        <v>0.71356759057731001</v>
      </c>
      <c r="S6" s="261">
        <v>0.7337487432320956</v>
      </c>
      <c r="T6" s="261">
        <v>0.7614961448238875</v>
      </c>
      <c r="U6" s="261">
        <v>0.81376682829861036</v>
      </c>
      <c r="V6" s="261">
        <v>0.81890349821389352</v>
      </c>
      <c r="W6" s="261">
        <v>0.83988567915913281</v>
      </c>
      <c r="DA6" s="67" t="s">
        <v>1582</v>
      </c>
    </row>
    <row r="7" spans="1:105" ht="12" customHeight="1" x14ac:dyDescent="0.25">
      <c r="A7" s="202" t="s">
        <v>93</v>
      </c>
      <c r="B7" s="226">
        <v>7.3233855819475682E-2</v>
      </c>
      <c r="C7" s="226">
        <v>6.2817870358574154E-2</v>
      </c>
      <c r="D7" s="226">
        <v>6.1345992702755058E-2</v>
      </c>
      <c r="E7" s="226">
        <v>6.3183716202172252E-2</v>
      </c>
      <c r="F7" s="226">
        <v>7.4516936689840191E-2</v>
      </c>
      <c r="G7" s="226">
        <v>7.5647824722968895E-2</v>
      </c>
      <c r="H7" s="226">
        <v>8.1496532850280259E-2</v>
      </c>
      <c r="I7" s="226">
        <v>8.6051836483066357E-2</v>
      </c>
      <c r="J7" s="226">
        <v>9.2314046726652527E-2</v>
      </c>
      <c r="K7" s="226">
        <v>6.4695737289786739E-2</v>
      </c>
      <c r="L7" s="226">
        <v>6.4588827578924965E-2</v>
      </c>
      <c r="M7" s="226">
        <v>7.1878600446890109E-2</v>
      </c>
      <c r="N7" s="226">
        <v>6.2684913770534437E-2</v>
      </c>
      <c r="O7" s="226">
        <v>5.636867512971426E-2</v>
      </c>
      <c r="P7" s="226">
        <v>6.5631067869650644E-2</v>
      </c>
      <c r="Q7" s="226">
        <v>6.7406124088681865E-2</v>
      </c>
      <c r="R7" s="226">
        <v>7.3908292885112623E-2</v>
      </c>
      <c r="S7" s="226">
        <v>7.5998570752080052E-2</v>
      </c>
      <c r="T7" s="226">
        <v>7.9103919783844845E-2</v>
      </c>
      <c r="U7" s="226">
        <v>8.4910070556313444E-2</v>
      </c>
      <c r="V7" s="226">
        <v>8.4818537710869335E-2</v>
      </c>
      <c r="W7" s="226">
        <v>8.7542183089131087E-2</v>
      </c>
      <c r="DA7" s="174" t="s">
        <v>1583</v>
      </c>
    </row>
    <row r="8" spans="1:105" ht="12" customHeight="1" x14ac:dyDescent="0.25">
      <c r="A8" s="202" t="s">
        <v>94</v>
      </c>
      <c r="B8" s="226">
        <v>1.4579016491997641</v>
      </c>
      <c r="C8" s="226">
        <v>1.360386351985041</v>
      </c>
      <c r="D8" s="226">
        <v>1.2935498200206781</v>
      </c>
      <c r="E8" s="226">
        <v>1.520868201135982</v>
      </c>
      <c r="F8" s="226">
        <v>1.7187168129165471</v>
      </c>
      <c r="G8" s="226">
        <v>1.8996265809712971</v>
      </c>
      <c r="H8" s="226">
        <v>1.9475799106109719</v>
      </c>
      <c r="I8" s="226">
        <v>2.139906821540035</v>
      </c>
      <c r="J8" s="226">
        <v>2.3244649910572308</v>
      </c>
      <c r="K8" s="226">
        <v>1.485535275287867</v>
      </c>
      <c r="L8" s="226">
        <v>1.4374135244503321</v>
      </c>
      <c r="M8" s="226">
        <v>1.8786398704075411</v>
      </c>
      <c r="N8" s="226">
        <v>1.4772416198052041</v>
      </c>
      <c r="O8" s="226">
        <v>1.3095986726191939</v>
      </c>
      <c r="P8" s="226">
        <v>1.6298624974657141</v>
      </c>
      <c r="Q8" s="226">
        <v>1.6263293075281069</v>
      </c>
      <c r="R8" s="226">
        <v>1.795586787208177</v>
      </c>
      <c r="S8" s="226">
        <v>1.858206755014117</v>
      </c>
      <c r="T8" s="226">
        <v>1.9187599550079639</v>
      </c>
      <c r="U8" s="226">
        <v>2.0959538474049939</v>
      </c>
      <c r="V8" s="226">
        <v>2.110236591594457</v>
      </c>
      <c r="W8" s="226">
        <v>2.2863530072027451</v>
      </c>
      <c r="DA8" s="174" t="s">
        <v>1584</v>
      </c>
    </row>
    <row r="9" spans="1:105" ht="12" customHeight="1" x14ac:dyDescent="0.25">
      <c r="A9" s="202" t="s">
        <v>95</v>
      </c>
      <c r="B9" s="226">
        <v>0.13943714606208479</v>
      </c>
      <c r="C9" s="226">
        <v>0.11960512616035469</v>
      </c>
      <c r="D9" s="226">
        <v>0.1168026734233874</v>
      </c>
      <c r="E9" s="226">
        <v>0.1203016960699843</v>
      </c>
      <c r="F9" s="226">
        <v>0.14188013001709479</v>
      </c>
      <c r="G9" s="226">
        <v>0.1440333390498669</v>
      </c>
      <c r="H9" s="226">
        <v>0.1551692701065728</v>
      </c>
      <c r="I9" s="226">
        <v>0.163842561044137</v>
      </c>
      <c r="J9" s="226">
        <v>0.17576579947854151</v>
      </c>
      <c r="K9" s="226">
        <v>0.1231805818378232</v>
      </c>
      <c r="L9" s="226">
        <v>0.1229770259168345</v>
      </c>
      <c r="M9" s="226">
        <v>0.13685674196859479</v>
      </c>
      <c r="N9" s="226">
        <v>0.11935197702626971</v>
      </c>
      <c r="O9" s="226">
        <v>0.1073258686086816</v>
      </c>
      <c r="P9" s="226">
        <v>0.12496144978778211</v>
      </c>
      <c r="Q9" s="226">
        <v>0.12834115403128921</v>
      </c>
      <c r="R9" s="226">
        <v>0.14072127317212971</v>
      </c>
      <c r="S9" s="226">
        <v>0.144701158936511</v>
      </c>
      <c r="T9" s="226">
        <v>0.15061373859889149</v>
      </c>
      <c r="U9" s="226">
        <v>0.1616686405190482</v>
      </c>
      <c r="V9" s="226">
        <v>0.16149436212558041</v>
      </c>
      <c r="W9" s="226">
        <v>0.16668017863326459</v>
      </c>
      <c r="DA9" s="174" t="s">
        <v>1585</v>
      </c>
    </row>
    <row r="10" spans="1:105" ht="12" customHeight="1" x14ac:dyDescent="0.25">
      <c r="A10" s="56" t="s">
        <v>96</v>
      </c>
      <c r="B10" s="262">
        <v>0.85339292057140881</v>
      </c>
      <c r="C10" s="262">
        <v>0.7425106560942083</v>
      </c>
      <c r="D10" s="262">
        <v>0.72218626262888463</v>
      </c>
      <c r="E10" s="262">
        <v>0.77560421635959098</v>
      </c>
      <c r="F10" s="262">
        <v>0.90102362324154028</v>
      </c>
      <c r="G10" s="262">
        <v>0.94676054532852283</v>
      </c>
      <c r="H10" s="262">
        <v>1.001140800816567</v>
      </c>
      <c r="I10" s="262">
        <v>1.06682954164215</v>
      </c>
      <c r="J10" s="262">
        <v>1.157035751388847</v>
      </c>
      <c r="K10" s="262">
        <v>0.78592084573740006</v>
      </c>
      <c r="L10" s="262">
        <v>0.78937136612289227</v>
      </c>
      <c r="M10" s="262">
        <v>0.97086072704725623</v>
      </c>
      <c r="N10" s="262">
        <v>0.82155732825955941</v>
      </c>
      <c r="O10" s="262">
        <v>0.75266531947979975</v>
      </c>
      <c r="P10" s="262">
        <v>0.91574293986239264</v>
      </c>
      <c r="Q10" s="262">
        <v>0.9466452212291121</v>
      </c>
      <c r="R10" s="262">
        <v>1.0766521854700719</v>
      </c>
      <c r="S10" s="262">
        <v>1.131090967875314</v>
      </c>
      <c r="T10" s="262">
        <v>1.2174981146627351</v>
      </c>
      <c r="U10" s="262">
        <v>1.383405605285642</v>
      </c>
      <c r="V10" s="262">
        <v>1.447665665864629</v>
      </c>
      <c r="W10" s="262">
        <v>1.567604035195163</v>
      </c>
      <c r="DA10" s="68" t="s">
        <v>1586</v>
      </c>
    </row>
    <row r="11" spans="1:105" ht="12" customHeight="1" x14ac:dyDescent="0.25">
      <c r="A11" s="37" t="s">
        <v>160</v>
      </c>
      <c r="B11" s="228">
        <v>1.610291918878352E-2</v>
      </c>
      <c r="C11" s="228">
        <v>1.188020662924731E-2</v>
      </c>
      <c r="D11" s="228">
        <v>1.4101939325818271E-2</v>
      </c>
      <c r="E11" s="228">
        <v>3.6414730521112152E-3</v>
      </c>
      <c r="F11" s="228">
        <v>4.2637113442378326E-3</v>
      </c>
      <c r="G11" s="228">
        <v>4.1942913124100199E-3</v>
      </c>
      <c r="H11" s="228">
        <v>1.8502658832265401E-3</v>
      </c>
      <c r="I11" s="228">
        <v>9.6044314533980557E-4</v>
      </c>
      <c r="J11" s="228">
        <v>1.0231206784269979E-3</v>
      </c>
      <c r="K11" s="228">
        <v>1.931220273818503E-3</v>
      </c>
      <c r="L11" s="228">
        <v>8.8227032425007297E-4</v>
      </c>
      <c r="M11" s="228">
        <v>9.7511823905975384E-4</v>
      </c>
      <c r="N11" s="228">
        <v>0</v>
      </c>
      <c r="O11" s="228">
        <v>0</v>
      </c>
      <c r="P11" s="228">
        <v>0</v>
      </c>
      <c r="Q11" s="228">
        <v>1.624247080064255E-3</v>
      </c>
      <c r="R11" s="228">
        <v>4.9744083574558649E-3</v>
      </c>
      <c r="S11" s="228">
        <v>0</v>
      </c>
      <c r="T11" s="228">
        <v>0</v>
      </c>
      <c r="U11" s="228">
        <v>0</v>
      </c>
      <c r="V11" s="228">
        <v>8.8060015795525743E-4</v>
      </c>
      <c r="W11" s="228">
        <v>8.6621900309635932E-4</v>
      </c>
      <c r="DA11" s="69" t="s">
        <v>1587</v>
      </c>
    </row>
    <row r="12" spans="1:105" ht="12" customHeight="1" x14ac:dyDescent="0.25">
      <c r="A12" s="37" t="s">
        <v>162</v>
      </c>
      <c r="B12" s="228">
        <v>0.65322695059102509</v>
      </c>
      <c r="C12" s="228">
        <v>0.52670047387548369</v>
      </c>
      <c r="D12" s="228">
        <v>0.52317675380610684</v>
      </c>
      <c r="E12" s="228">
        <v>0.51717297382435834</v>
      </c>
      <c r="F12" s="228">
        <v>0.60578793655184371</v>
      </c>
      <c r="G12" s="228">
        <v>0.57967035085109575</v>
      </c>
      <c r="H12" s="228">
        <v>0.63131486865094599</v>
      </c>
      <c r="I12" s="228">
        <v>0.66045086504271266</v>
      </c>
      <c r="J12" s="228">
        <v>0.72092758888067976</v>
      </c>
      <c r="K12" s="228">
        <v>0.50085997107525149</v>
      </c>
      <c r="L12" s="228">
        <v>0.50764071311486769</v>
      </c>
      <c r="M12" s="228">
        <v>0.50360053508945035</v>
      </c>
      <c r="N12" s="228">
        <v>0.44688778813585239</v>
      </c>
      <c r="O12" s="228">
        <v>0.40548180096430808</v>
      </c>
      <c r="P12" s="228">
        <v>0.44022432288079871</v>
      </c>
      <c r="Q12" s="228">
        <v>0.44639456500005958</v>
      </c>
      <c r="R12" s="228">
        <v>0.47228380161264483</v>
      </c>
      <c r="S12" s="228">
        <v>0.48859820352883632</v>
      </c>
      <c r="T12" s="228">
        <v>0.47155276380860311</v>
      </c>
      <c r="U12" s="228">
        <v>0.50018841352192656</v>
      </c>
      <c r="V12" s="228">
        <v>0.48281836777346909</v>
      </c>
      <c r="W12" s="228">
        <v>0.47205535473043841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2.5696224297475528E-3</v>
      </c>
      <c r="C14" s="228">
        <v>3.9895013010877202E-3</v>
      </c>
      <c r="D14" s="228">
        <v>8.3092201095522379E-3</v>
      </c>
      <c r="E14" s="228">
        <v>1.3185494645585339E-2</v>
      </c>
      <c r="F14" s="228">
        <v>2.1031381789568631E-2</v>
      </c>
      <c r="G14" s="228">
        <v>2.7520635103431289E-2</v>
      </c>
      <c r="H14" s="228">
        <v>4.1179826354388709E-2</v>
      </c>
      <c r="I14" s="228">
        <v>1.0204677071522479E-2</v>
      </c>
      <c r="J14" s="228">
        <v>2.2650638110402119E-2</v>
      </c>
      <c r="K14" s="228">
        <v>3.2572746666948788E-2</v>
      </c>
      <c r="L14" s="228">
        <v>5.45064313369489E-2</v>
      </c>
      <c r="M14" s="228">
        <v>0.1010496851100804</v>
      </c>
      <c r="N14" s="228">
        <v>0.1091698886086258</v>
      </c>
      <c r="O14" s="228">
        <v>0.13182810921672</v>
      </c>
      <c r="P14" s="228">
        <v>0.18380361367567591</v>
      </c>
      <c r="Q14" s="228">
        <v>0.2201114570648027</v>
      </c>
      <c r="R14" s="228">
        <v>0.29750829322362299</v>
      </c>
      <c r="S14" s="228">
        <v>0.33035257852732741</v>
      </c>
      <c r="T14" s="228">
        <v>0.4104544824301386</v>
      </c>
      <c r="U14" s="228">
        <v>0.53285476176261926</v>
      </c>
      <c r="V14" s="228">
        <v>0.63558327869913089</v>
      </c>
      <c r="W14" s="228">
        <v>0.71585054696984296</v>
      </c>
      <c r="DA14" s="69" t="s">
        <v>1590</v>
      </c>
    </row>
    <row r="15" spans="1:105" ht="12" customHeight="1" x14ac:dyDescent="0.25">
      <c r="A15" s="37" t="s">
        <v>38</v>
      </c>
      <c r="B15" s="228">
        <v>0.1814934283618527</v>
      </c>
      <c r="C15" s="228">
        <v>0.19994047428838951</v>
      </c>
      <c r="D15" s="228">
        <v>0.17659834938740721</v>
      </c>
      <c r="E15" s="228">
        <v>0.24160427483753599</v>
      </c>
      <c r="F15" s="228">
        <v>0.26994059355589001</v>
      </c>
      <c r="G15" s="228">
        <v>0.33537526806158569</v>
      </c>
      <c r="H15" s="228">
        <v>0.32679583992800559</v>
      </c>
      <c r="I15" s="228">
        <v>0.39521355638257499</v>
      </c>
      <c r="J15" s="228">
        <v>0.41243440371933843</v>
      </c>
      <c r="K15" s="228">
        <v>0.25055690772138128</v>
      </c>
      <c r="L15" s="228">
        <v>0.22634195134682561</v>
      </c>
      <c r="M15" s="228">
        <v>0.36523538860866572</v>
      </c>
      <c r="N15" s="228">
        <v>0.26549965151508131</v>
      </c>
      <c r="O15" s="228">
        <v>0.21535540929877159</v>
      </c>
      <c r="P15" s="228">
        <v>0.2917150033059181</v>
      </c>
      <c r="Q15" s="228">
        <v>0.27851495208418547</v>
      </c>
      <c r="R15" s="228">
        <v>0.30188568227634849</v>
      </c>
      <c r="S15" s="228">
        <v>0.31214018581915071</v>
      </c>
      <c r="T15" s="228">
        <v>0.33549086842399328</v>
      </c>
      <c r="U15" s="228">
        <v>0.35036243000109663</v>
      </c>
      <c r="V15" s="228">
        <v>0.32838341923407383</v>
      </c>
      <c r="W15" s="228">
        <v>0.37883191449178522</v>
      </c>
      <c r="DA15" s="69" t="s">
        <v>1591</v>
      </c>
    </row>
    <row r="16" spans="1:105" ht="12" customHeight="1" x14ac:dyDescent="0.25">
      <c r="A16" s="57" t="s">
        <v>1452</v>
      </c>
      <c r="B16" s="263">
        <v>5.6814386758485016</v>
      </c>
      <c r="C16" s="263">
        <v>5.3014218335692664</v>
      </c>
      <c r="D16" s="263">
        <v>5.0409600542233486</v>
      </c>
      <c r="E16" s="263">
        <v>5.9268191537782808</v>
      </c>
      <c r="F16" s="263">
        <v>6.6978346441236214</v>
      </c>
      <c r="G16" s="263">
        <v>7.4028395075375686</v>
      </c>
      <c r="H16" s="263">
        <v>7.5897134998950788</v>
      </c>
      <c r="I16" s="263">
        <v>8.3603837069015423</v>
      </c>
      <c r="J16" s="263">
        <v>9.0584336111405612</v>
      </c>
      <c r="K16" s="263">
        <v>5.7891268399280644</v>
      </c>
      <c r="L16" s="263">
        <v>5.6015965106304817</v>
      </c>
      <c r="M16" s="263">
        <v>7.3210543547865452</v>
      </c>
      <c r="N16" s="263">
        <v>5.7568064875577729</v>
      </c>
      <c r="O16" s="263">
        <v>5.1035023882046904</v>
      </c>
      <c r="P16" s="263">
        <v>6.3515696237119226</v>
      </c>
      <c r="Q16" s="263">
        <v>6.3378007923427706</v>
      </c>
      <c r="R16" s="263">
        <v>6.9973967203388927</v>
      </c>
      <c r="S16" s="263">
        <v>7.2414265608760351</v>
      </c>
      <c r="T16" s="263">
        <v>7.4959448084280167</v>
      </c>
      <c r="U16" s="263">
        <v>8.2057700838384289</v>
      </c>
      <c r="V16" s="263">
        <v>8.2235861337122973</v>
      </c>
      <c r="W16" s="263">
        <v>8.931098742964565</v>
      </c>
      <c r="DA16" s="70" t="s">
        <v>1592</v>
      </c>
    </row>
    <row r="17" spans="1:105" ht="12" customHeight="1" x14ac:dyDescent="0.25">
      <c r="A17" s="57" t="s">
        <v>1454</v>
      </c>
      <c r="B17" s="263">
        <v>72.552117967501829</v>
      </c>
      <c r="C17" s="263">
        <v>61.216835950164651</v>
      </c>
      <c r="D17" s="263">
        <v>60.402051171045613</v>
      </c>
      <c r="E17" s="263">
        <v>61.927213779116713</v>
      </c>
      <c r="F17" s="263">
        <v>72.633518296675859</v>
      </c>
      <c r="G17" s="263">
        <v>73.251081274393897</v>
      </c>
      <c r="H17" s="263">
        <v>78.3068935022945</v>
      </c>
      <c r="I17" s="263">
        <v>82.600115166080869</v>
      </c>
      <c r="J17" s="263">
        <v>89.725575574855085</v>
      </c>
      <c r="K17" s="263">
        <v>62.657434340269418</v>
      </c>
      <c r="L17" s="263">
        <v>62.80282647454959</v>
      </c>
      <c r="M17" s="263">
        <v>68.589137086624191</v>
      </c>
      <c r="N17" s="263">
        <v>60.040988448379167</v>
      </c>
      <c r="O17" s="263">
        <v>54.473942136894927</v>
      </c>
      <c r="P17" s="263">
        <v>62.802529652007109</v>
      </c>
      <c r="Q17" s="263">
        <v>64.548311324567834</v>
      </c>
      <c r="R17" s="263">
        <v>70.518509062886537</v>
      </c>
      <c r="S17" s="263">
        <v>72.48581440971742</v>
      </c>
      <c r="T17" s="263">
        <v>74.556947304199397</v>
      </c>
      <c r="U17" s="263">
        <v>80.027521340239659</v>
      </c>
      <c r="V17" s="263">
        <v>80.134417668193493</v>
      </c>
      <c r="W17" s="263">
        <v>82.326315526356609</v>
      </c>
      <c r="DA17" s="70" t="s">
        <v>1593</v>
      </c>
    </row>
    <row r="18" spans="1:105" ht="12" customHeight="1" x14ac:dyDescent="0.25">
      <c r="A18" s="18" t="s">
        <v>30</v>
      </c>
      <c r="B18" s="232">
        <v>14.83552685544201</v>
      </c>
      <c r="C18" s="232">
        <v>13.046969750324321</v>
      </c>
      <c r="D18" s="232">
        <v>11.78291836923928</v>
      </c>
      <c r="E18" s="232">
        <v>9.3129672067238118</v>
      </c>
      <c r="F18" s="232">
        <v>10.30503479757733</v>
      </c>
      <c r="G18" s="232">
        <v>9.4086493578369836</v>
      </c>
      <c r="H18" s="232">
        <v>11.315411638672581</v>
      </c>
      <c r="I18" s="232">
        <v>14.81827960347292</v>
      </c>
      <c r="J18" s="232">
        <v>15.1626014695699</v>
      </c>
      <c r="K18" s="232">
        <v>9.1141465263583932</v>
      </c>
      <c r="L18" s="232">
        <v>9.6548851027359586</v>
      </c>
      <c r="M18" s="232">
        <v>13.6411549259807</v>
      </c>
      <c r="N18" s="232">
        <v>11.91970117003522</v>
      </c>
      <c r="O18" s="232">
        <v>8.4870966956970708</v>
      </c>
      <c r="P18" s="232">
        <v>9.1119374350709137</v>
      </c>
      <c r="Q18" s="232">
        <v>8.3694658654930869</v>
      </c>
      <c r="R18" s="232">
        <v>8.9162126116403737</v>
      </c>
      <c r="S18" s="232">
        <v>10.794000128611829</v>
      </c>
      <c r="T18" s="232">
        <v>10.60309977581448</v>
      </c>
      <c r="U18" s="232">
        <v>11.661783408632431</v>
      </c>
      <c r="V18" s="232">
        <v>9.5068111801423996</v>
      </c>
      <c r="W18" s="232">
        <v>10.35901282181961</v>
      </c>
      <c r="DA18" s="71" t="s">
        <v>1594</v>
      </c>
    </row>
    <row r="19" spans="1:105" ht="12" customHeight="1" x14ac:dyDescent="0.25">
      <c r="A19" s="18" t="s">
        <v>33</v>
      </c>
      <c r="B19" s="232">
        <v>0.16591124814646421</v>
      </c>
      <c r="C19" s="232">
        <v>0.13349610134063969</v>
      </c>
      <c r="D19" s="232">
        <v>0.20800922787132201</v>
      </c>
      <c r="E19" s="232">
        <v>0.14388709319473789</v>
      </c>
      <c r="F19" s="232">
        <v>7.9582199021965699E-2</v>
      </c>
      <c r="G19" s="232">
        <v>8.1307223151293476E-2</v>
      </c>
      <c r="H19" s="232">
        <v>8.9242862819976052E-2</v>
      </c>
      <c r="I19" s="232">
        <v>8.8425017992715141E-2</v>
      </c>
      <c r="J19" s="232">
        <v>0.18159724855145201</v>
      </c>
      <c r="K19" s="232">
        <v>7.769090778122574E-2</v>
      </c>
      <c r="L19" s="232">
        <v>7.1995962697066804E-2</v>
      </c>
      <c r="M19" s="232">
        <v>8.31646096878281E-2</v>
      </c>
      <c r="N19" s="232">
        <v>7.1155014658021029E-2</v>
      </c>
      <c r="O19" s="232">
        <v>6.9407627643697428E-2</v>
      </c>
      <c r="P19" s="232">
        <v>7.5332475589172124E-2</v>
      </c>
      <c r="Q19" s="232">
        <v>0.14419080220965591</v>
      </c>
      <c r="R19" s="232">
        <v>0.14874283427205201</v>
      </c>
      <c r="S19" s="232">
        <v>0.15138127841315319</v>
      </c>
      <c r="T19" s="232">
        <v>0.1495869023168197</v>
      </c>
      <c r="U19" s="232">
        <v>0.16327468469316911</v>
      </c>
      <c r="V19" s="232">
        <v>0.1657567417948182</v>
      </c>
      <c r="W19" s="232">
        <v>0.1714493138545102</v>
      </c>
      <c r="DA19" s="71" t="s">
        <v>1595</v>
      </c>
    </row>
    <row r="20" spans="1:105" ht="12" customHeight="1" x14ac:dyDescent="0.25">
      <c r="A20" s="18" t="s">
        <v>160</v>
      </c>
      <c r="B20" s="297">
        <v>1.1647897264348559</v>
      </c>
      <c r="C20" s="297">
        <v>0.89563059446117987</v>
      </c>
      <c r="D20" s="297">
        <v>1.1170733772525649</v>
      </c>
      <c r="E20" s="297">
        <v>0.32204604304681522</v>
      </c>
      <c r="F20" s="297">
        <v>0.35594040959833478</v>
      </c>
      <c r="G20" s="297">
        <v>0.36346458779294932</v>
      </c>
      <c r="H20" s="297">
        <v>0.15796782896178371</v>
      </c>
      <c r="I20" s="297">
        <v>7.8168643592289325E-2</v>
      </c>
      <c r="J20" s="297">
        <v>8.4148083939663512E-2</v>
      </c>
      <c r="K20" s="297">
        <v>0.14428843196118329</v>
      </c>
      <c r="L20" s="297">
        <v>6.6936332354866304E-2</v>
      </c>
      <c r="M20" s="297">
        <v>7.7280149417177479E-2</v>
      </c>
      <c r="N20" s="297">
        <v>0</v>
      </c>
      <c r="O20" s="297">
        <v>0</v>
      </c>
      <c r="P20" s="297">
        <v>0</v>
      </c>
      <c r="Q20" s="297">
        <v>0.1339927014721925</v>
      </c>
      <c r="R20" s="297">
        <v>0.41488624135096142</v>
      </c>
      <c r="S20" s="297">
        <v>0</v>
      </c>
      <c r="T20" s="297">
        <v>0</v>
      </c>
      <c r="U20" s="297">
        <v>0</v>
      </c>
      <c r="V20" s="297">
        <v>7.7249595109144031E-2</v>
      </c>
      <c r="W20" s="297">
        <v>8.0266637713021491E-2</v>
      </c>
      <c r="DA20" s="122" t="s">
        <v>1596</v>
      </c>
    </row>
    <row r="21" spans="1:105" ht="12" customHeight="1" x14ac:dyDescent="0.25">
      <c r="A21" s="18" t="s">
        <v>70</v>
      </c>
      <c r="B21" s="297">
        <v>6.011042059918716</v>
      </c>
      <c r="C21" s="297">
        <v>3.4995468294592542</v>
      </c>
      <c r="D21" s="297">
        <v>2.432236877157393</v>
      </c>
      <c r="E21" s="297">
        <v>2.6126969121572898</v>
      </c>
      <c r="F21" s="297">
        <v>3.582485531667603</v>
      </c>
      <c r="G21" s="297">
        <v>3.0480160933701761</v>
      </c>
      <c r="H21" s="297">
        <v>2.2705072539528541</v>
      </c>
      <c r="I21" s="297">
        <v>3.002884071934429</v>
      </c>
      <c r="J21" s="297">
        <v>1.8327721478264629</v>
      </c>
      <c r="K21" s="297">
        <v>1.568107039541728</v>
      </c>
      <c r="L21" s="297">
        <v>0.7537110807219598</v>
      </c>
      <c r="M21" s="297">
        <v>0.73455607560753422</v>
      </c>
      <c r="N21" s="297">
        <v>0.51473675989600853</v>
      </c>
      <c r="O21" s="297">
        <v>0.44592020655819398</v>
      </c>
      <c r="P21" s="297">
        <v>0.30268255167867658</v>
      </c>
      <c r="Q21" s="297">
        <v>0.28968803437902679</v>
      </c>
      <c r="R21" s="297">
        <v>0.29883334184925259</v>
      </c>
      <c r="S21" s="297">
        <v>0.24330841718993559</v>
      </c>
      <c r="T21" s="297">
        <v>0.78137791764470599</v>
      </c>
      <c r="U21" s="297">
        <v>0.26242416180063832</v>
      </c>
      <c r="V21" s="297">
        <v>0.66604883075255394</v>
      </c>
      <c r="W21" s="297">
        <v>0.62001491219440263</v>
      </c>
      <c r="DA21" s="122" t="s">
        <v>1597</v>
      </c>
    </row>
    <row r="22" spans="1:105" ht="12" customHeight="1" x14ac:dyDescent="0.25">
      <c r="A22" s="18" t="s">
        <v>34</v>
      </c>
      <c r="B22" s="297">
        <v>0.40756506500027528</v>
      </c>
      <c r="C22" s="297">
        <v>0.4461147482278241</v>
      </c>
      <c r="D22" s="297">
        <v>0.48406939922357001</v>
      </c>
      <c r="E22" s="297">
        <v>0.1974236532247082</v>
      </c>
      <c r="F22" s="297">
        <v>0.2306768701996465</v>
      </c>
      <c r="G22" s="297">
        <v>0.23413646486199061</v>
      </c>
      <c r="H22" s="297">
        <v>0.48833650592758238</v>
      </c>
      <c r="I22" s="297">
        <v>0.46205034936212852</v>
      </c>
      <c r="J22" s="297">
        <v>0.876192987234514</v>
      </c>
      <c r="K22" s="297">
        <v>1.0497956143167719</v>
      </c>
      <c r="L22" s="297">
        <v>1.713622957392184</v>
      </c>
      <c r="M22" s="297">
        <v>1.2454162802741451</v>
      </c>
      <c r="N22" s="297">
        <v>0.76584765857479364</v>
      </c>
      <c r="O22" s="297">
        <v>0.54127762862896955</v>
      </c>
      <c r="P22" s="297">
        <v>0.57186747935794668</v>
      </c>
      <c r="Q22" s="297">
        <v>0.5558295641816986</v>
      </c>
      <c r="R22" s="297">
        <v>0.1115954661864417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1598</v>
      </c>
    </row>
    <row r="23" spans="1:105" ht="12" customHeight="1" x14ac:dyDescent="0.25">
      <c r="A23" s="18" t="s">
        <v>162</v>
      </c>
      <c r="B23" s="297">
        <v>46.119145848940342</v>
      </c>
      <c r="C23" s="297">
        <v>38.756350804311047</v>
      </c>
      <c r="D23" s="297">
        <v>40.450653437981352</v>
      </c>
      <c r="E23" s="297">
        <v>44.642749199449987</v>
      </c>
      <c r="F23" s="297">
        <v>49.361047172213873</v>
      </c>
      <c r="G23" s="297">
        <v>49.029655720004108</v>
      </c>
      <c r="H23" s="297">
        <v>52.608360708995399</v>
      </c>
      <c r="I23" s="297">
        <v>52.46572408055335</v>
      </c>
      <c r="J23" s="297">
        <v>57.873967727661963</v>
      </c>
      <c r="K23" s="297">
        <v>36.525003721153674</v>
      </c>
      <c r="L23" s="297">
        <v>37.591610237836427</v>
      </c>
      <c r="M23" s="297">
        <v>38.955707760255322</v>
      </c>
      <c r="N23" s="297">
        <v>32.970047414422282</v>
      </c>
      <c r="O23" s="297">
        <v>32.020133611568767</v>
      </c>
      <c r="P23" s="297">
        <v>35.530507024925328</v>
      </c>
      <c r="Q23" s="297">
        <v>35.943651076956513</v>
      </c>
      <c r="R23" s="297">
        <v>38.447215485616447</v>
      </c>
      <c r="S23" s="297">
        <v>39.874783080316952</v>
      </c>
      <c r="T23" s="297">
        <v>37.03010535318878</v>
      </c>
      <c r="U23" s="297">
        <v>40.824077330075383</v>
      </c>
      <c r="V23" s="297">
        <v>41.34047661093836</v>
      </c>
      <c r="W23" s="297">
        <v>42.694755959063457</v>
      </c>
      <c r="DA23" s="122" t="s">
        <v>1599</v>
      </c>
    </row>
    <row r="24" spans="1:105" ht="12" customHeight="1" x14ac:dyDescent="0.25">
      <c r="A24" s="18" t="s">
        <v>73</v>
      </c>
      <c r="B24" s="297">
        <v>3.8481371636191719</v>
      </c>
      <c r="C24" s="297">
        <v>4.4387271220403797</v>
      </c>
      <c r="D24" s="297">
        <v>3.9270904823201231</v>
      </c>
      <c r="E24" s="297">
        <v>4.6954436713193441</v>
      </c>
      <c r="F24" s="297">
        <v>8.7187513163971087</v>
      </c>
      <c r="G24" s="297">
        <v>11.085851827376381</v>
      </c>
      <c r="H24" s="297">
        <v>11.37706670296433</v>
      </c>
      <c r="I24" s="297">
        <v>11.684583399173039</v>
      </c>
      <c r="J24" s="297">
        <v>13.714295910071129</v>
      </c>
      <c r="K24" s="297">
        <v>14.17840209915644</v>
      </c>
      <c r="L24" s="297">
        <v>12.95006480081112</v>
      </c>
      <c r="M24" s="297">
        <v>13.851857285401501</v>
      </c>
      <c r="N24" s="297">
        <v>13.79950043079284</v>
      </c>
      <c r="O24" s="297">
        <v>12.91010636679823</v>
      </c>
      <c r="P24" s="297">
        <v>17.21020268538506</v>
      </c>
      <c r="Q24" s="297">
        <v>19.11149327987566</v>
      </c>
      <c r="R24" s="297">
        <v>22.181023081970999</v>
      </c>
      <c r="S24" s="297">
        <v>21.42234150518555</v>
      </c>
      <c r="T24" s="297">
        <v>25.992777355234612</v>
      </c>
      <c r="U24" s="297">
        <v>27.11596175503804</v>
      </c>
      <c r="V24" s="297">
        <v>28.378074709456211</v>
      </c>
      <c r="W24" s="297">
        <v>28.400815881711591</v>
      </c>
      <c r="DA24" s="122" t="s">
        <v>1600</v>
      </c>
    </row>
    <row r="25" spans="1:105" ht="12" customHeight="1" x14ac:dyDescent="0.25">
      <c r="A25" s="57" t="s">
        <v>1463</v>
      </c>
      <c r="B25" s="263">
        <v>70.05536802474677</v>
      </c>
      <c r="C25" s="263">
        <v>59.378828079635568</v>
      </c>
      <c r="D25" s="263">
        <v>58.163732000402483</v>
      </c>
      <c r="E25" s="263">
        <v>59.078859153581519</v>
      </c>
      <c r="F25" s="263">
        <v>69.953326143020462</v>
      </c>
      <c r="G25" s="263">
        <v>70.818800957618649</v>
      </c>
      <c r="H25" s="263">
        <v>75.784580598009072</v>
      </c>
      <c r="I25" s="263">
        <v>80.580599783106393</v>
      </c>
      <c r="J25" s="263">
        <v>87.441597176809196</v>
      </c>
      <c r="K25" s="263">
        <v>61.84744291498285</v>
      </c>
      <c r="L25" s="263">
        <v>61.736509930186187</v>
      </c>
      <c r="M25" s="263">
        <v>68.070960126246888</v>
      </c>
      <c r="N25" s="263">
        <v>59.964838953230057</v>
      </c>
      <c r="O25" s="263">
        <v>53.952149040861528</v>
      </c>
      <c r="P25" s="263">
        <v>62.581302069736523</v>
      </c>
      <c r="Q25" s="263">
        <v>64.440700886202507</v>
      </c>
      <c r="R25" s="263">
        <v>70.679975643745024</v>
      </c>
      <c r="S25" s="263">
        <v>72.660061700663221</v>
      </c>
      <c r="T25" s="263">
        <v>75.609181864886637</v>
      </c>
      <c r="U25" s="263">
        <v>80.987087726250934</v>
      </c>
      <c r="V25" s="263">
        <v>80.92146190748943</v>
      </c>
      <c r="W25" s="263">
        <v>83.088084515077711</v>
      </c>
      <c r="DA25" s="70" t="s">
        <v>1601</v>
      </c>
    </row>
    <row r="26" spans="1:105" ht="12" customHeight="1" x14ac:dyDescent="0.25">
      <c r="A26" s="18" t="s">
        <v>30</v>
      </c>
      <c r="B26" s="232">
        <v>16.770101044600541</v>
      </c>
      <c r="C26" s="232">
        <v>14.74831350249791</v>
      </c>
      <c r="D26" s="232">
        <v>13.31942799051577</v>
      </c>
      <c r="E26" s="232">
        <v>10.527391619025609</v>
      </c>
      <c r="F26" s="232">
        <v>11.64882626059914</v>
      </c>
      <c r="G26" s="232">
        <v>10.63555086122631</v>
      </c>
      <c r="H26" s="232">
        <v>12.79095770516432</v>
      </c>
      <c r="I26" s="232">
        <v>16.750604725994421</v>
      </c>
      <c r="J26" s="232">
        <v>17.139826662133061</v>
      </c>
      <c r="K26" s="232">
        <v>10.30264443397628</v>
      </c>
      <c r="L26" s="232">
        <v>10.91389610389853</v>
      </c>
      <c r="M26" s="232">
        <v>15.41998128565492</v>
      </c>
      <c r="N26" s="232">
        <v>13.47404746664647</v>
      </c>
      <c r="O26" s="232">
        <v>9.5938263972017648</v>
      </c>
      <c r="P26" s="232">
        <v>10.300147273985351</v>
      </c>
      <c r="Q26" s="232">
        <v>9.4608563363671951</v>
      </c>
      <c r="R26" s="232">
        <v>10.078899650099141</v>
      </c>
      <c r="S26" s="232">
        <v>12.20155337899919</v>
      </c>
      <c r="T26" s="232">
        <v>11.985759343704309</v>
      </c>
      <c r="U26" s="232">
        <v>13.18249685559854</v>
      </c>
      <c r="V26" s="232">
        <v>10.74651312733417</v>
      </c>
      <c r="W26" s="232">
        <v>11.70984309738231</v>
      </c>
      <c r="DA26" s="71" t="s">
        <v>1602</v>
      </c>
    </row>
    <row r="27" spans="1:105" ht="12" customHeight="1" x14ac:dyDescent="0.25">
      <c r="A27" s="18" t="s">
        <v>33</v>
      </c>
      <c r="B27" s="297">
        <v>0.1552819024859434</v>
      </c>
      <c r="C27" s="297">
        <v>0.1249434792530226</v>
      </c>
      <c r="D27" s="297">
        <v>0.1946828138498298</v>
      </c>
      <c r="E27" s="297">
        <v>0.13466875708587869</v>
      </c>
      <c r="F27" s="297">
        <v>7.4483649578940089E-2</v>
      </c>
      <c r="G27" s="297">
        <v>7.6098157525982452E-2</v>
      </c>
      <c r="H27" s="297">
        <v>8.3525388885896765E-2</v>
      </c>
      <c r="I27" s="297">
        <v>8.2759940478183899E-2</v>
      </c>
      <c r="J27" s="297">
        <v>0.16996295643794271</v>
      </c>
      <c r="K27" s="297">
        <v>7.2713526665044367E-2</v>
      </c>
      <c r="L27" s="297">
        <v>6.738343652889818E-2</v>
      </c>
      <c r="M27" s="297">
        <v>7.7836547889909194E-2</v>
      </c>
      <c r="N27" s="297">
        <v>6.6596365050299144E-2</v>
      </c>
      <c r="O27" s="297">
        <v>6.4960926929046064E-2</v>
      </c>
      <c r="P27" s="297">
        <v>7.050619086498526E-2</v>
      </c>
      <c r="Q27" s="297">
        <v>0.13495300854059</v>
      </c>
      <c r="R27" s="297">
        <v>0.13921340804166471</v>
      </c>
      <c r="S27" s="297">
        <v>0.1416828164175899</v>
      </c>
      <c r="T27" s="297">
        <v>0.14000339963827679</v>
      </c>
      <c r="U27" s="297">
        <v>0.1528142543088219</v>
      </c>
      <c r="V27" s="297">
        <v>0.15513729480865929</v>
      </c>
      <c r="W27" s="297">
        <v>0.1604651639516059</v>
      </c>
      <c r="DA27" s="122" t="s">
        <v>1603</v>
      </c>
    </row>
    <row r="28" spans="1:105" ht="12" customHeight="1" x14ac:dyDescent="0.25">
      <c r="A28" s="18" t="s">
        <v>160</v>
      </c>
      <c r="B28" s="297">
        <v>1.1479723778775279</v>
      </c>
      <c r="C28" s="297">
        <v>0.88269939190691116</v>
      </c>
      <c r="D28" s="297">
        <v>1.100944962034766</v>
      </c>
      <c r="E28" s="297">
        <v>0.31739631062343299</v>
      </c>
      <c r="F28" s="297">
        <v>0.35080130697920808</v>
      </c>
      <c r="G28" s="297">
        <v>0.35821685034949802</v>
      </c>
      <c r="H28" s="297">
        <v>0.15568707392059189</v>
      </c>
      <c r="I28" s="297">
        <v>7.7040037032915967E-2</v>
      </c>
      <c r="J28" s="297">
        <v>8.2933145632836214E-2</v>
      </c>
      <c r="K28" s="297">
        <v>0.14220518139843269</v>
      </c>
      <c r="L28" s="297">
        <v>6.5969899009161601E-2</v>
      </c>
      <c r="M28" s="297">
        <v>7.616437102403445E-2</v>
      </c>
      <c r="N28" s="297">
        <v>0</v>
      </c>
      <c r="O28" s="297">
        <v>0</v>
      </c>
      <c r="P28" s="297">
        <v>0</v>
      </c>
      <c r="Q28" s="297">
        <v>0.1320581016782082</v>
      </c>
      <c r="R28" s="297">
        <v>0.40889607301921072</v>
      </c>
      <c r="S28" s="297">
        <v>0</v>
      </c>
      <c r="T28" s="297">
        <v>0</v>
      </c>
      <c r="U28" s="297">
        <v>0</v>
      </c>
      <c r="V28" s="297">
        <v>7.6134257862103497E-2</v>
      </c>
      <c r="W28" s="297">
        <v>7.9107740108321403E-2</v>
      </c>
      <c r="DA28" s="122" t="s">
        <v>1604</v>
      </c>
    </row>
    <row r="29" spans="1:105" ht="12" customHeight="1" x14ac:dyDescent="0.25">
      <c r="A29" s="18" t="s">
        <v>70</v>
      </c>
      <c r="B29" s="297">
        <v>5.8939486732750206</v>
      </c>
      <c r="C29" s="297">
        <v>3.431376654322412</v>
      </c>
      <c r="D29" s="297">
        <v>2.3848575957903462</v>
      </c>
      <c r="E29" s="297">
        <v>2.56180232072564</v>
      </c>
      <c r="F29" s="297">
        <v>3.5126997342428772</v>
      </c>
      <c r="G29" s="297">
        <v>2.988641608320902</v>
      </c>
      <c r="H29" s="297">
        <v>2.2262784195653569</v>
      </c>
      <c r="I29" s="297">
        <v>2.9443887458035771</v>
      </c>
      <c r="J29" s="297">
        <v>1.797070268585554</v>
      </c>
      <c r="K29" s="297">
        <v>1.537560761201058</v>
      </c>
      <c r="L29" s="297">
        <v>0.73902900361904111</v>
      </c>
      <c r="M29" s="297">
        <v>0.72024713254654493</v>
      </c>
      <c r="N29" s="297">
        <v>0.50470983447352336</v>
      </c>
      <c r="O29" s="297">
        <v>0.4372338079873177</v>
      </c>
      <c r="P29" s="297">
        <v>0.29678638181316558</v>
      </c>
      <c r="Q29" s="297">
        <v>0.28404499400807748</v>
      </c>
      <c r="R29" s="297">
        <v>0.29301215349449089</v>
      </c>
      <c r="S29" s="297">
        <v>0.23856883854721489</v>
      </c>
      <c r="T29" s="297">
        <v>0.76615689844144763</v>
      </c>
      <c r="U29" s="297">
        <v>0.25731221389941428</v>
      </c>
      <c r="V29" s="297">
        <v>0.65307438930205686</v>
      </c>
      <c r="W29" s="297">
        <v>0.60793719836130089</v>
      </c>
      <c r="DA29" s="122" t="s">
        <v>1605</v>
      </c>
    </row>
    <row r="30" spans="1:105" ht="12" customHeight="1" x14ac:dyDescent="0.25">
      <c r="A30" s="18" t="s">
        <v>34</v>
      </c>
      <c r="B30" s="297">
        <v>0.36610997037325371</v>
      </c>
      <c r="C30" s="297">
        <v>0.40073860907742381</v>
      </c>
      <c r="D30" s="297">
        <v>0.43483273868976058</v>
      </c>
      <c r="E30" s="297">
        <v>0.17734289329491129</v>
      </c>
      <c r="F30" s="297">
        <v>0.2072137907956621</v>
      </c>
      <c r="G30" s="297">
        <v>0.2103214960631225</v>
      </c>
      <c r="H30" s="297">
        <v>0.43866582067627552</v>
      </c>
      <c r="I30" s="297">
        <v>0.41505333563318553</v>
      </c>
      <c r="J30" s="297">
        <v>0.78707184728274937</v>
      </c>
      <c r="K30" s="297">
        <v>0.94301664755104875</v>
      </c>
      <c r="L30" s="297">
        <v>1.53932342106249</v>
      </c>
      <c r="M30" s="297">
        <v>1.118739942721114</v>
      </c>
      <c r="N30" s="297">
        <v>0.68795018923188112</v>
      </c>
      <c r="O30" s="297">
        <v>0.48622208721673221</v>
      </c>
      <c r="P30" s="297">
        <v>0.51370052024705215</v>
      </c>
      <c r="Q30" s="297">
        <v>0.49929388642523281</v>
      </c>
      <c r="R30" s="297">
        <v>0.1002446390229251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1606</v>
      </c>
    </row>
    <row r="31" spans="1:105" ht="12" customHeight="1" x14ac:dyDescent="0.25">
      <c r="A31" s="18" t="s">
        <v>162</v>
      </c>
      <c r="B31" s="297">
        <v>41.352446255977313</v>
      </c>
      <c r="C31" s="297">
        <v>34.750641717487483</v>
      </c>
      <c r="D31" s="297">
        <v>36.269827671834939</v>
      </c>
      <c r="E31" s="297">
        <v>40.028644351654791</v>
      </c>
      <c r="F31" s="297">
        <v>44.259276982568707</v>
      </c>
      <c r="G31" s="297">
        <v>43.96213689107438</v>
      </c>
      <c r="H31" s="297">
        <v>47.17096053685443</v>
      </c>
      <c r="I31" s="297">
        <v>47.043066288094863</v>
      </c>
      <c r="J31" s="297">
        <v>51.892334431282492</v>
      </c>
      <c r="K31" s="297">
        <v>32.749918186376853</v>
      </c>
      <c r="L31" s="297">
        <v>33.706284308201127</v>
      </c>
      <c r="M31" s="297">
        <v>34.929393896321017</v>
      </c>
      <c r="N31" s="297">
        <v>29.562388649338921</v>
      </c>
      <c r="O31" s="297">
        <v>28.71065432604999</v>
      </c>
      <c r="P31" s="297">
        <v>31.85820888809041</v>
      </c>
      <c r="Q31" s="297">
        <v>32.228651941471213</v>
      </c>
      <c r="R31" s="297">
        <v>34.473457450154889</v>
      </c>
      <c r="S31" s="297">
        <v>35.753477085166921</v>
      </c>
      <c r="T31" s="297">
        <v>33.202814433869229</v>
      </c>
      <c r="U31" s="297">
        <v>36.60465589001344</v>
      </c>
      <c r="V31" s="297">
        <v>37.067682104298839</v>
      </c>
      <c r="W31" s="297">
        <v>38.281988287296173</v>
      </c>
      <c r="DA31" s="122" t="s">
        <v>1607</v>
      </c>
    </row>
    <row r="32" spans="1:105" ht="12" customHeight="1" x14ac:dyDescent="0.25">
      <c r="A32" s="18" t="s">
        <v>73</v>
      </c>
      <c r="B32" s="297">
        <v>4.3695078001571854</v>
      </c>
      <c r="C32" s="297">
        <v>5.0401147250904259</v>
      </c>
      <c r="D32" s="297">
        <v>4.4591582276870696</v>
      </c>
      <c r="E32" s="297">
        <v>5.3316129011712583</v>
      </c>
      <c r="F32" s="297">
        <v>9.9000244182559207</v>
      </c>
      <c r="G32" s="297">
        <v>12.587835093058461</v>
      </c>
      <c r="H32" s="297">
        <v>12.918505652942191</v>
      </c>
      <c r="I32" s="297">
        <v>13.26768671006926</v>
      </c>
      <c r="J32" s="297">
        <v>15.57239786545456</v>
      </c>
      <c r="K32" s="297">
        <v>16.09938417781413</v>
      </c>
      <c r="L32" s="297">
        <v>14.704623757866941</v>
      </c>
      <c r="M32" s="297">
        <v>15.72859695008934</v>
      </c>
      <c r="N32" s="297">
        <v>15.669146448488959</v>
      </c>
      <c r="O32" s="297">
        <v>14.659251495476679</v>
      </c>
      <c r="P32" s="297">
        <v>19.541952814735549</v>
      </c>
      <c r="Q32" s="297">
        <v>21.700842617711999</v>
      </c>
      <c r="R32" s="297">
        <v>25.18625226991271</v>
      </c>
      <c r="S32" s="297">
        <v>24.324779581532301</v>
      </c>
      <c r="T32" s="297">
        <v>29.51444778923338</v>
      </c>
      <c r="U32" s="297">
        <v>30.789808512430731</v>
      </c>
      <c r="V32" s="297">
        <v>32.222920733883591</v>
      </c>
      <c r="W32" s="297">
        <v>32.248743027978009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14.819908439356858</v>
      </c>
      <c r="C33" s="263">
        <f t="shared" si="0"/>
        <v>14.617335278085314</v>
      </c>
      <c r="D33" s="263">
        <f t="shared" si="0"/>
        <v>13.961948881382803</v>
      </c>
      <c r="E33" s="263">
        <f t="shared" si="0"/>
        <v>15.311931660246472</v>
      </c>
      <c r="F33" s="263">
        <f t="shared" si="0"/>
        <v>17.684806468918019</v>
      </c>
      <c r="G33" s="263">
        <f t="shared" si="0"/>
        <v>17.661240165299752</v>
      </c>
      <c r="H33" s="263">
        <f t="shared" si="0"/>
        <v>21.467798082439014</v>
      </c>
      <c r="I33" s="263">
        <f t="shared" si="0"/>
        <v>20.613057094246717</v>
      </c>
      <c r="J33" s="263">
        <f t="shared" si="0"/>
        <v>19.116962237798816</v>
      </c>
      <c r="K33" s="263">
        <f t="shared" si="0"/>
        <v>12.539585365577562</v>
      </c>
      <c r="L33" s="263">
        <f t="shared" si="0"/>
        <v>12.876172190612174</v>
      </c>
      <c r="M33" s="263">
        <f t="shared" si="0"/>
        <v>15.008740054308898</v>
      </c>
      <c r="N33" s="263">
        <f t="shared" si="0"/>
        <v>12.472412041597053</v>
      </c>
      <c r="O33" s="263">
        <f t="shared" si="0"/>
        <v>10.931924104872483</v>
      </c>
      <c r="P33" s="263">
        <f t="shared" si="0"/>
        <v>12.835216163332053</v>
      </c>
      <c r="Q33" s="263">
        <f t="shared" si="0"/>
        <v>12.91793737203152</v>
      </c>
      <c r="R33" s="263">
        <f t="shared" si="0"/>
        <v>14.143376708031692</v>
      </c>
      <c r="S33" s="263">
        <f t="shared" si="0"/>
        <v>14.705251448566585</v>
      </c>
      <c r="T33" s="263">
        <f t="shared" si="0"/>
        <v>15.371256521936971</v>
      </c>
      <c r="U33" s="263">
        <f t="shared" si="0"/>
        <v>16.690079946175196</v>
      </c>
      <c r="V33" s="263">
        <f t="shared" si="0"/>
        <v>16.379266454635509</v>
      </c>
      <c r="W33" s="263">
        <f t="shared" si="0"/>
        <v>17.331707348100686</v>
      </c>
      <c r="DA33" s="70"/>
    </row>
    <row r="34" spans="1:105" ht="12" customHeight="1" x14ac:dyDescent="0.25">
      <c r="A34" s="60" t="s">
        <v>1473</v>
      </c>
      <c r="B34" s="264">
        <v>7.2814028298038176</v>
      </c>
      <c r="C34" s="264">
        <v>6.7943684942036162</v>
      </c>
      <c r="D34" s="264">
        <v>6.4605574217991686</v>
      </c>
      <c r="E34" s="264">
        <v>7.5958855177841906</v>
      </c>
      <c r="F34" s="264">
        <v>8.5840286085629902</v>
      </c>
      <c r="G34" s="264">
        <v>9.4875716546772892</v>
      </c>
      <c r="H34" s="264">
        <v>9.7270716993672046</v>
      </c>
      <c r="I34" s="264">
        <v>10.714772270702561</v>
      </c>
      <c r="J34" s="264">
        <v>11.60940175419535</v>
      </c>
      <c r="K34" s="264">
        <v>7.4194173270822192</v>
      </c>
      <c r="L34" s="264">
        <v>7.179076112765137</v>
      </c>
      <c r="M34" s="264">
        <v>9.3827547805273142</v>
      </c>
      <c r="N34" s="264">
        <v>7.3779951594524382</v>
      </c>
      <c r="O34" s="264">
        <v>6.5407124588622567</v>
      </c>
      <c r="P34" s="264">
        <v>8.1402510297948343</v>
      </c>
      <c r="Q34" s="264">
        <v>8.1226047233899781</v>
      </c>
      <c r="R34" s="264">
        <v>8.9679511102223142</v>
      </c>
      <c r="S34" s="264">
        <v>9.2807028044361672</v>
      </c>
      <c r="T34" s="264">
        <v>9.6068965721942785</v>
      </c>
      <c r="U34" s="264">
        <v>10.516617518582519</v>
      </c>
      <c r="V34" s="264">
        <v>10.53945079081671</v>
      </c>
      <c r="W34" s="264">
        <v>11.446207795346369</v>
      </c>
      <c r="DA34" s="72" t="s">
        <v>1609</v>
      </c>
    </row>
    <row r="35" spans="1:105" ht="12" customHeight="1" x14ac:dyDescent="0.25">
      <c r="A35" s="60" t="s">
        <v>1475</v>
      </c>
      <c r="B35" s="264">
        <v>7.5385056095530416</v>
      </c>
      <c r="C35" s="264">
        <v>7.8229667838816983</v>
      </c>
      <c r="D35" s="264">
        <v>7.5013914595836342</v>
      </c>
      <c r="E35" s="264">
        <v>7.7160461424622824</v>
      </c>
      <c r="F35" s="264">
        <v>9.1007778603550289</v>
      </c>
      <c r="G35" s="264">
        <v>8.1736685106224627</v>
      </c>
      <c r="H35" s="264">
        <v>11.740726383071809</v>
      </c>
      <c r="I35" s="264">
        <v>9.8982848235441558</v>
      </c>
      <c r="J35" s="264">
        <v>7.5075604836034664</v>
      </c>
      <c r="K35" s="264">
        <v>5.1201680384953434</v>
      </c>
      <c r="L35" s="264">
        <v>5.6970960778470356</v>
      </c>
      <c r="M35" s="264">
        <v>5.6259852737815841</v>
      </c>
      <c r="N35" s="264">
        <v>5.0944168821446159</v>
      </c>
      <c r="O35" s="264">
        <v>4.3912116460102251</v>
      </c>
      <c r="P35" s="264">
        <v>4.6949651335372176</v>
      </c>
      <c r="Q35" s="264">
        <v>4.7953326486415433</v>
      </c>
      <c r="R35" s="264">
        <v>5.1754255978093786</v>
      </c>
      <c r="S35" s="264">
        <v>5.4245486441304172</v>
      </c>
      <c r="T35" s="264">
        <v>5.7643599497426914</v>
      </c>
      <c r="U35" s="264">
        <v>6.1734624275926766</v>
      </c>
      <c r="V35" s="264">
        <v>5.8398156638187988</v>
      </c>
      <c r="W35" s="264">
        <v>5.8854995527543181</v>
      </c>
      <c r="DA35" s="72" t="s">
        <v>1610</v>
      </c>
    </row>
    <row r="36" spans="1:105" ht="12" customHeight="1" x14ac:dyDescent="0.25">
      <c r="A36" s="64" t="s">
        <v>30</v>
      </c>
      <c r="B36" s="231">
        <v>0.36934769967496112</v>
      </c>
      <c r="C36" s="231">
        <v>0.26517362990428262</v>
      </c>
      <c r="D36" s="231">
        <v>0.24534933933207961</v>
      </c>
      <c r="E36" s="231">
        <v>0.19211476745421391</v>
      </c>
      <c r="F36" s="231">
        <v>0.21357149514121959</v>
      </c>
      <c r="G36" s="231">
        <v>0.21909550795776439</v>
      </c>
      <c r="H36" s="231">
        <v>0.19652737766052769</v>
      </c>
      <c r="I36" s="231">
        <v>0.32030540653292422</v>
      </c>
      <c r="J36" s="231">
        <v>0.4616074193426295</v>
      </c>
      <c r="K36" s="231">
        <v>0.28855831179489289</v>
      </c>
      <c r="L36" s="231">
        <v>0.27694366095737488</v>
      </c>
      <c r="M36" s="231">
        <v>0.43005258182473799</v>
      </c>
      <c r="N36" s="231">
        <v>0.36557774165058549</v>
      </c>
      <c r="O36" s="231">
        <v>0.2711785135881441</v>
      </c>
      <c r="P36" s="231">
        <v>0.31307356292763772</v>
      </c>
      <c r="Q36" s="231">
        <v>0.2895741510162107</v>
      </c>
      <c r="R36" s="231">
        <v>0.31277524240758492</v>
      </c>
      <c r="S36" s="231">
        <v>0.3723199117969262</v>
      </c>
      <c r="T36" s="231">
        <v>0.3567340045328995</v>
      </c>
      <c r="U36" s="231">
        <v>0.39080713330332623</v>
      </c>
      <c r="V36" s="231">
        <v>0.33692874677027318</v>
      </c>
      <c r="W36" s="231">
        <v>0.37247275021625231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4.1717252858184733E-3</v>
      </c>
      <c r="C38" s="231">
        <v>2.740291146394284E-3</v>
      </c>
      <c r="D38" s="231">
        <v>4.3744360565050426E-3</v>
      </c>
      <c r="E38" s="231">
        <v>2.9977952116893459E-3</v>
      </c>
      <c r="F38" s="231">
        <v>1.665778328161097E-3</v>
      </c>
      <c r="G38" s="231">
        <v>1.9122416172224371E-3</v>
      </c>
      <c r="H38" s="231">
        <v>1.565429962348754E-3</v>
      </c>
      <c r="I38" s="231">
        <v>1.930407907030813E-3</v>
      </c>
      <c r="J38" s="231">
        <v>5.583618932688497E-3</v>
      </c>
      <c r="K38" s="231">
        <v>2.484249578961486E-3</v>
      </c>
      <c r="L38" s="231">
        <v>2.0857387467028768E-3</v>
      </c>
      <c r="M38" s="231">
        <v>2.6479904734911862E-3</v>
      </c>
      <c r="N38" s="231">
        <v>2.204079916099055E-3</v>
      </c>
      <c r="O38" s="231">
        <v>2.2398079040175591E-3</v>
      </c>
      <c r="P38" s="231">
        <v>2.6141189957413881E-3</v>
      </c>
      <c r="Q38" s="231">
        <v>5.0385671875218278E-3</v>
      </c>
      <c r="R38" s="231">
        <v>5.2698160137878208E-3</v>
      </c>
      <c r="S38" s="231">
        <v>5.2736761824007878E-3</v>
      </c>
      <c r="T38" s="231">
        <v>5.0829130016261052E-3</v>
      </c>
      <c r="U38" s="231">
        <v>5.5261645376659587E-3</v>
      </c>
      <c r="V38" s="231">
        <v>5.9331024354327567E-3</v>
      </c>
      <c r="W38" s="231">
        <v>6.226146469268402E-3</v>
      </c>
      <c r="DA38" s="73" t="s">
        <v>1613</v>
      </c>
    </row>
    <row r="39" spans="1:105" ht="12" customHeight="1" x14ac:dyDescent="0.25">
      <c r="A39" s="64" t="s">
        <v>160</v>
      </c>
      <c r="B39" s="231">
        <v>2.9844806384558029E-2</v>
      </c>
      <c r="C39" s="231">
        <v>1.8734340464744949E-2</v>
      </c>
      <c r="D39" s="231">
        <v>2.3938808762226892E-2</v>
      </c>
      <c r="E39" s="231">
        <v>6.8372184041343579E-3</v>
      </c>
      <c r="F39" s="231">
        <v>7.5920652347726374E-3</v>
      </c>
      <c r="G39" s="231">
        <v>8.7107811753046067E-3</v>
      </c>
      <c r="H39" s="231">
        <v>2.8236454314663258E-3</v>
      </c>
      <c r="I39" s="231">
        <v>1.7389531035528049E-3</v>
      </c>
      <c r="J39" s="231">
        <v>2.6365262622680291E-3</v>
      </c>
      <c r="K39" s="231">
        <v>4.7015158628802012E-3</v>
      </c>
      <c r="L39" s="231">
        <v>1.976036859169849E-3</v>
      </c>
      <c r="M39" s="231">
        <v>2.507420550127106E-3</v>
      </c>
      <c r="N39" s="231">
        <v>0</v>
      </c>
      <c r="O39" s="231">
        <v>0</v>
      </c>
      <c r="P39" s="231">
        <v>0</v>
      </c>
      <c r="Q39" s="231">
        <v>4.7712481250984842E-3</v>
      </c>
      <c r="R39" s="231">
        <v>1.497855077977448E-2</v>
      </c>
      <c r="S39" s="231">
        <v>0</v>
      </c>
      <c r="T39" s="231">
        <v>0</v>
      </c>
      <c r="U39" s="231">
        <v>0</v>
      </c>
      <c r="V39" s="231">
        <v>2.817657620908208E-3</v>
      </c>
      <c r="W39" s="231">
        <v>2.9702979539847872E-3</v>
      </c>
      <c r="DA39" s="73" t="s">
        <v>1614</v>
      </c>
    </row>
    <row r="40" spans="1:105" ht="12" customHeight="1" x14ac:dyDescent="0.25">
      <c r="A40" s="64" t="s">
        <v>70</v>
      </c>
      <c r="B40" s="231">
        <v>0.14931670265897259</v>
      </c>
      <c r="C40" s="231">
        <v>7.0967366132796E-2</v>
      </c>
      <c r="D40" s="231">
        <v>5.0531721328312323E-2</v>
      </c>
      <c r="E40" s="231">
        <v>5.3775927221177022E-2</v>
      </c>
      <c r="F40" s="231">
        <v>7.4080596413307775E-2</v>
      </c>
      <c r="G40" s="231">
        <v>7.0818976401546094E-2</v>
      </c>
      <c r="H40" s="231">
        <v>3.934610938726428E-2</v>
      </c>
      <c r="I40" s="231">
        <v>6.4763640016432533E-2</v>
      </c>
      <c r="J40" s="231">
        <v>5.5671604259118643E-2</v>
      </c>
      <c r="K40" s="231">
        <v>4.953583478669589E-2</v>
      </c>
      <c r="L40" s="231">
        <v>2.1571255299122169E-2</v>
      </c>
      <c r="M40" s="231">
        <v>2.3105829950064528E-2</v>
      </c>
      <c r="N40" s="231">
        <v>1.575163943993561E-2</v>
      </c>
      <c r="O40" s="231">
        <v>1.4216067530826441E-2</v>
      </c>
      <c r="P40" s="231">
        <v>1.037646087275567E-2</v>
      </c>
      <c r="Q40" s="231">
        <v>1.000043303047341E-2</v>
      </c>
      <c r="R40" s="231">
        <v>1.0459410417174899E-2</v>
      </c>
      <c r="S40" s="231">
        <v>8.3736957518282685E-3</v>
      </c>
      <c r="T40" s="231">
        <v>2.6230042488036238E-2</v>
      </c>
      <c r="U40" s="231">
        <v>8.7746040736030734E-3</v>
      </c>
      <c r="V40" s="231">
        <v>2.355241625210892E-2</v>
      </c>
      <c r="W40" s="231">
        <v>2.224356890849025E-2</v>
      </c>
      <c r="DA40" s="73" t="s">
        <v>1615</v>
      </c>
    </row>
    <row r="41" spans="1:105" ht="12" customHeight="1" x14ac:dyDescent="0.25">
      <c r="A41" s="64" t="s">
        <v>34</v>
      </c>
      <c r="B41" s="231">
        <v>9.5067796076305933E-3</v>
      </c>
      <c r="C41" s="231">
        <v>8.4951550485126547E-3</v>
      </c>
      <c r="D41" s="231">
        <v>9.443733086508645E-3</v>
      </c>
      <c r="E41" s="231">
        <v>3.815714834370969E-3</v>
      </c>
      <c r="F41" s="231">
        <v>4.4792151806826441E-3</v>
      </c>
      <c r="G41" s="231">
        <v>5.1083341443968894E-3</v>
      </c>
      <c r="H41" s="231">
        <v>7.9465010256336271E-3</v>
      </c>
      <c r="I41" s="231">
        <v>9.3575000431576506E-3</v>
      </c>
      <c r="J41" s="231">
        <v>2.4992107709410519E-2</v>
      </c>
      <c r="K41" s="231">
        <v>3.1140557753952691E-2</v>
      </c>
      <c r="L41" s="231">
        <v>4.6053606035652388E-2</v>
      </c>
      <c r="M41" s="231">
        <v>3.6786545550109628E-2</v>
      </c>
      <c r="N41" s="231">
        <v>2.2006998689987289E-2</v>
      </c>
      <c r="O41" s="231">
        <v>1.6203926109351129E-2</v>
      </c>
      <c r="P41" s="231">
        <v>1.8409208535879341E-2</v>
      </c>
      <c r="Q41" s="231">
        <v>1.801804813613251E-2</v>
      </c>
      <c r="R41" s="231">
        <v>3.6677738929531082E-3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1616</v>
      </c>
    </row>
    <row r="42" spans="1:105" ht="12" customHeight="1" x14ac:dyDescent="0.25">
      <c r="A42" s="64" t="s">
        <v>162</v>
      </c>
      <c r="B42" s="231">
        <v>1.1568486234334101</v>
      </c>
      <c r="C42" s="231">
        <v>0.79364523070204418</v>
      </c>
      <c r="D42" s="231">
        <v>0.84863398495664855</v>
      </c>
      <c r="E42" s="231">
        <v>0.92786856501283554</v>
      </c>
      <c r="F42" s="231">
        <v>1.030720809446716</v>
      </c>
      <c r="G42" s="231">
        <v>1.150344414096881</v>
      </c>
      <c r="H42" s="231">
        <v>0.92059863207151138</v>
      </c>
      <c r="I42" s="231">
        <v>1.1426283873772849</v>
      </c>
      <c r="J42" s="231">
        <v>1.7751913475147381</v>
      </c>
      <c r="K42" s="231">
        <v>1.1651201288802331</v>
      </c>
      <c r="L42" s="231">
        <v>1.086420876880843</v>
      </c>
      <c r="M42" s="231">
        <v>1.2373836449176741</v>
      </c>
      <c r="N42" s="231">
        <v>1.01881845689948</v>
      </c>
      <c r="O42" s="231">
        <v>1.0308182996453239</v>
      </c>
      <c r="P42" s="231">
        <v>1.2299853138559069</v>
      </c>
      <c r="Q42" s="231">
        <v>1.2529885238560139</v>
      </c>
      <c r="R42" s="231">
        <v>1.358875597013673</v>
      </c>
      <c r="S42" s="231">
        <v>1.3857823702104941</v>
      </c>
      <c r="T42" s="231">
        <v>1.255247782589717</v>
      </c>
      <c r="U42" s="231">
        <v>1.3784046939636141</v>
      </c>
      <c r="V42" s="231">
        <v>1.476187528634159</v>
      </c>
      <c r="W42" s="231">
        <v>1.546726494666953</v>
      </c>
      <c r="DA42" s="73" t="s">
        <v>1617</v>
      </c>
    </row>
    <row r="43" spans="1:105" ht="12" customHeight="1" x14ac:dyDescent="0.25">
      <c r="A43" s="64" t="s">
        <v>36</v>
      </c>
      <c r="B43" s="231">
        <v>0.5049356754102976</v>
      </c>
      <c r="C43" s="231">
        <v>0.43221932995480378</v>
      </c>
      <c r="D43" s="231">
        <v>0.4657966370227451</v>
      </c>
      <c r="E43" s="231">
        <v>0.46408734566336879</v>
      </c>
      <c r="F43" s="231">
        <v>0.58616149462900291</v>
      </c>
      <c r="G43" s="231">
        <v>0.58470538440852948</v>
      </c>
      <c r="H43" s="231">
        <v>0.71227218349050436</v>
      </c>
      <c r="I43" s="231">
        <v>1.075541892221713</v>
      </c>
      <c r="J43" s="231">
        <v>1.245693513221154</v>
      </c>
      <c r="K43" s="231">
        <v>0.47239406537205508</v>
      </c>
      <c r="L43" s="231">
        <v>0.43726089075727248</v>
      </c>
      <c r="M43" s="231">
        <v>0.53002005967445376</v>
      </c>
      <c r="N43" s="231">
        <v>0.53999558125349556</v>
      </c>
      <c r="O43" s="231">
        <v>0.57172098795859305</v>
      </c>
      <c r="P43" s="231">
        <v>0.5640699662637223</v>
      </c>
      <c r="Q43" s="231">
        <v>0.58363679412098757</v>
      </c>
      <c r="R43" s="231">
        <v>0.57701852420713373</v>
      </c>
      <c r="S43" s="231">
        <v>0.53767291734059508</v>
      </c>
      <c r="T43" s="231">
        <v>0.56058109327744909</v>
      </c>
      <c r="U43" s="231">
        <v>0.64579568135281595</v>
      </c>
      <c r="V43" s="231">
        <v>0.59929678084484028</v>
      </c>
      <c r="W43" s="231">
        <v>0.52591185334731205</v>
      </c>
      <c r="DA43" s="73" t="s">
        <v>1618</v>
      </c>
    </row>
    <row r="44" spans="1:105" ht="12" customHeight="1" x14ac:dyDescent="0.25">
      <c r="A44" s="64" t="s">
        <v>73</v>
      </c>
      <c r="B44" s="231">
        <v>0.1008930813632912</v>
      </c>
      <c r="C44" s="231">
        <v>9.5007423977785443E-2</v>
      </c>
      <c r="D44" s="231">
        <v>8.6115504355026601E-2</v>
      </c>
      <c r="E44" s="231">
        <v>0.1020064722701217</v>
      </c>
      <c r="F44" s="231">
        <v>0.19029463033889241</v>
      </c>
      <c r="G44" s="231">
        <v>0.27186523619957748</v>
      </c>
      <c r="H44" s="231">
        <v>0.208094893831128</v>
      </c>
      <c r="I44" s="231">
        <v>0.26598560572984908</v>
      </c>
      <c r="J44" s="231">
        <v>0.43969446032345633</v>
      </c>
      <c r="K44" s="231">
        <v>0.47274102083249758</v>
      </c>
      <c r="L44" s="231">
        <v>0.39119624588279739</v>
      </c>
      <c r="M44" s="231">
        <v>0.45989304753236138</v>
      </c>
      <c r="N44" s="231">
        <v>0.44571388151240771</v>
      </c>
      <c r="O44" s="231">
        <v>0.43441455110214899</v>
      </c>
      <c r="P44" s="231">
        <v>0.6227304031479356</v>
      </c>
      <c r="Q44" s="231">
        <v>0.69636204039136151</v>
      </c>
      <c r="R44" s="231">
        <v>0.81943016077913333</v>
      </c>
      <c r="S44" s="231">
        <v>0.77817845094079818</v>
      </c>
      <c r="T44" s="231">
        <v>0.92096423599101918</v>
      </c>
      <c r="U44" s="231">
        <v>0.95697576931874806</v>
      </c>
      <c r="V44" s="231">
        <v>1.059167250366664</v>
      </c>
      <c r="W44" s="231">
        <v>1.0754379782711061</v>
      </c>
      <c r="DA44" s="73" t="s">
        <v>1619</v>
      </c>
    </row>
    <row r="45" spans="1:105" ht="12" customHeight="1" x14ac:dyDescent="0.25">
      <c r="A45" s="146" t="s">
        <v>79</v>
      </c>
      <c r="B45" s="327">
        <v>5.2136405157341024</v>
      </c>
      <c r="C45" s="327">
        <v>6.135984016550335</v>
      </c>
      <c r="D45" s="327">
        <v>5.7672072946835824</v>
      </c>
      <c r="E45" s="327">
        <v>5.9625423363903707</v>
      </c>
      <c r="F45" s="327">
        <v>6.9922117756422741</v>
      </c>
      <c r="G45" s="327">
        <v>5.8611076346212396</v>
      </c>
      <c r="H45" s="327">
        <v>9.651551610211424</v>
      </c>
      <c r="I45" s="327">
        <v>7.0160330306122107</v>
      </c>
      <c r="J45" s="327">
        <v>3.4964898860380029</v>
      </c>
      <c r="K45" s="327">
        <v>2.6334923536331738</v>
      </c>
      <c r="L45" s="327">
        <v>3.4335877664281012</v>
      </c>
      <c r="M45" s="327">
        <v>2.9035881533085641</v>
      </c>
      <c r="N45" s="327">
        <v>2.6843485027826248</v>
      </c>
      <c r="O45" s="327">
        <v>2.05041949217182</v>
      </c>
      <c r="P45" s="327">
        <v>1.933706098937638</v>
      </c>
      <c r="Q45" s="327">
        <v>1.934942842777744</v>
      </c>
      <c r="R45" s="327">
        <v>2.0729505222981648</v>
      </c>
      <c r="S45" s="327">
        <v>2.3369476219073748</v>
      </c>
      <c r="T45" s="327">
        <v>2.639519877861944</v>
      </c>
      <c r="U45" s="327">
        <v>2.7871783810429029</v>
      </c>
      <c r="V45" s="327">
        <v>2.3359321808944129</v>
      </c>
      <c r="W45" s="327">
        <v>2.3335104629209509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252.38430764169439</v>
      </c>
      <c r="C48" s="225">
        <v>293.02304887496427</v>
      </c>
      <c r="D48" s="225">
        <v>249.1443622578947</v>
      </c>
      <c r="E48" s="225">
        <v>250.47705769738911</v>
      </c>
      <c r="F48" s="225">
        <v>222.6143308050022</v>
      </c>
      <c r="G48" s="225">
        <v>220.57150160904879</v>
      </c>
      <c r="H48" s="225">
        <v>202.9684783259884</v>
      </c>
      <c r="I48" s="225">
        <v>245.31968854799621</v>
      </c>
      <c r="J48" s="225">
        <v>227.75260587484101</v>
      </c>
      <c r="K48" s="225">
        <v>182.41341822876441</v>
      </c>
      <c r="L48" s="225">
        <v>212.2589517662984</v>
      </c>
      <c r="M48" s="225">
        <v>219.1623379541864</v>
      </c>
      <c r="N48" s="225">
        <v>203.39801772715589</v>
      </c>
      <c r="O48" s="225">
        <v>184.37878665908261</v>
      </c>
      <c r="P48" s="225">
        <v>191.41383322118111</v>
      </c>
      <c r="Q48" s="225">
        <v>202.15232664451969</v>
      </c>
      <c r="R48" s="225">
        <v>224.83078287761381</v>
      </c>
      <c r="S48" s="225">
        <v>235.70835689558109</v>
      </c>
      <c r="T48" s="225">
        <v>253.03063574472631</v>
      </c>
      <c r="U48" s="225">
        <v>275.79266439868718</v>
      </c>
      <c r="V48" s="225">
        <v>275.95952380045031</v>
      </c>
      <c r="W48" s="225">
        <v>283.78018314898878</v>
      </c>
      <c r="DA48" s="89" t="s">
        <v>1621</v>
      </c>
    </row>
    <row r="49" spans="1:105" ht="12" customHeight="1" x14ac:dyDescent="0.25">
      <c r="A49" s="55" t="s">
        <v>92</v>
      </c>
      <c r="B49" s="261">
        <v>1.612204487404246</v>
      </c>
      <c r="C49" s="261">
        <v>1.864153869781072</v>
      </c>
      <c r="D49" s="261">
        <v>1.5842419938430869</v>
      </c>
      <c r="E49" s="261">
        <v>1.58939898020431</v>
      </c>
      <c r="F49" s="261">
        <v>1.4130519299532669</v>
      </c>
      <c r="G49" s="261">
        <v>1.39764536189116</v>
      </c>
      <c r="H49" s="261">
        <v>1.284383246717824</v>
      </c>
      <c r="I49" s="261">
        <v>1.5544843505241679</v>
      </c>
      <c r="J49" s="261">
        <v>1.4438502274348211</v>
      </c>
      <c r="K49" s="261">
        <v>1.1567918468822189</v>
      </c>
      <c r="L49" s="261">
        <v>1.345624613580805</v>
      </c>
      <c r="M49" s="261">
        <v>1.386685729293077</v>
      </c>
      <c r="N49" s="261">
        <v>1.2871877453106479</v>
      </c>
      <c r="O49" s="261">
        <v>1.16659347606314</v>
      </c>
      <c r="P49" s="261">
        <v>1.209100758436974</v>
      </c>
      <c r="Q49" s="261">
        <v>1.2765818693162969</v>
      </c>
      <c r="R49" s="261">
        <v>1.418711408216986</v>
      </c>
      <c r="S49" s="261">
        <v>1.487487566388128</v>
      </c>
      <c r="T49" s="261">
        <v>1.595678384092748</v>
      </c>
      <c r="U49" s="261">
        <v>1.738316592839654</v>
      </c>
      <c r="V49" s="261">
        <v>1.7158870875247461</v>
      </c>
      <c r="W49" s="261">
        <v>1.7868013375380409</v>
      </c>
      <c r="DA49" s="67" t="s">
        <v>1622</v>
      </c>
    </row>
    <row r="50" spans="1:105" ht="12" customHeight="1" x14ac:dyDescent="0.25">
      <c r="A50" s="202" t="s">
        <v>93</v>
      </c>
      <c r="B50" s="226">
        <v>0.46858202321272058</v>
      </c>
      <c r="C50" s="226">
        <v>0.54181029683662751</v>
      </c>
      <c r="D50" s="226">
        <v>0.46045481484099782</v>
      </c>
      <c r="E50" s="226">
        <v>0.46195367625820732</v>
      </c>
      <c r="F50" s="226">
        <v>0.41069897610086348</v>
      </c>
      <c r="G50" s="226">
        <v>0.40622110689152408</v>
      </c>
      <c r="H50" s="226">
        <v>0.37330183920810239</v>
      </c>
      <c r="I50" s="226">
        <v>0.45180585199455892</v>
      </c>
      <c r="J50" s="226">
        <v>0.41965040171601559</v>
      </c>
      <c r="K50" s="226">
        <v>0.33621781125345251</v>
      </c>
      <c r="L50" s="226">
        <v>0.39110144453929158</v>
      </c>
      <c r="M50" s="226">
        <v>0.40303572510118629</v>
      </c>
      <c r="N50" s="226">
        <v>0.37411695765926012</v>
      </c>
      <c r="O50" s="226">
        <v>0.33906662309355079</v>
      </c>
      <c r="P50" s="226">
        <v>0.35142122732125342</v>
      </c>
      <c r="Q50" s="226">
        <v>0.37103439408236671</v>
      </c>
      <c r="R50" s="226">
        <v>0.41234388516535331</v>
      </c>
      <c r="S50" s="226">
        <v>0.43233345323591421</v>
      </c>
      <c r="T50" s="226">
        <v>0.46377876470176582</v>
      </c>
      <c r="U50" s="226">
        <v>0.50523609903140543</v>
      </c>
      <c r="V50" s="226">
        <v>0.50604061817649526</v>
      </c>
      <c r="W50" s="226">
        <v>0.51932803336307454</v>
      </c>
      <c r="DA50" s="174" t="s">
        <v>1623</v>
      </c>
    </row>
    <row r="51" spans="1:105" ht="12" customHeight="1" x14ac:dyDescent="0.25">
      <c r="A51" s="202" t="s">
        <v>94</v>
      </c>
      <c r="B51" s="226">
        <v>2.754037923717108</v>
      </c>
      <c r="C51" s="226">
        <v>3.4375397036987851</v>
      </c>
      <c r="D51" s="226">
        <v>2.8503729575168428</v>
      </c>
      <c r="E51" s="226">
        <v>3.2358369095436088</v>
      </c>
      <c r="F51" s="226">
        <v>2.771232822983793</v>
      </c>
      <c r="G51" s="226">
        <v>2.9759761823402342</v>
      </c>
      <c r="H51" s="226">
        <v>2.597959655866656</v>
      </c>
      <c r="I51" s="226">
        <v>3.2879236538323928</v>
      </c>
      <c r="J51" s="226">
        <v>3.0938956628451</v>
      </c>
      <c r="K51" s="226">
        <v>2.287906826618638</v>
      </c>
      <c r="L51" s="226">
        <v>2.5800511104589892</v>
      </c>
      <c r="M51" s="226">
        <v>3.0824462516250319</v>
      </c>
      <c r="N51" s="226">
        <v>2.6068859503963711</v>
      </c>
      <c r="O51" s="226">
        <v>2.334168819510122</v>
      </c>
      <c r="P51" s="226">
        <v>2.5791238206751039</v>
      </c>
      <c r="Q51" s="226">
        <v>2.6558947393506949</v>
      </c>
      <c r="R51" s="226">
        <v>2.97110034714016</v>
      </c>
      <c r="S51" s="226">
        <v>3.1277484803562152</v>
      </c>
      <c r="T51" s="226">
        <v>3.3552825671092039</v>
      </c>
      <c r="U51" s="226">
        <v>3.726658070548889</v>
      </c>
      <c r="V51" s="226">
        <v>3.6626375976971399</v>
      </c>
      <c r="W51" s="226">
        <v>4.0255674180188441</v>
      </c>
      <c r="DA51" s="174" t="s">
        <v>1624</v>
      </c>
    </row>
    <row r="52" spans="1:105" ht="12" customHeight="1" x14ac:dyDescent="0.25">
      <c r="A52" s="202" t="s">
        <v>95</v>
      </c>
      <c r="B52" s="226">
        <v>1.3149875749876321</v>
      </c>
      <c r="C52" s="226">
        <v>1.520488992419341</v>
      </c>
      <c r="D52" s="226">
        <v>1.2921800887872941</v>
      </c>
      <c r="E52" s="226">
        <v>1.2963863622733001</v>
      </c>
      <c r="F52" s="226">
        <v>1.152549658072578</v>
      </c>
      <c r="G52" s="226">
        <v>1.1399833578711129</v>
      </c>
      <c r="H52" s="226">
        <v>1.0476016064658951</v>
      </c>
      <c r="I52" s="226">
        <v>1.2679083964982489</v>
      </c>
      <c r="J52" s="226">
        <v>1.177670155401191</v>
      </c>
      <c r="K52" s="226">
        <v>0.94353223637672079</v>
      </c>
      <c r="L52" s="226">
        <v>1.097552860868952</v>
      </c>
      <c r="M52" s="226">
        <v>1.131044181230987</v>
      </c>
      <c r="N52" s="226">
        <v>1.049889083539955</v>
      </c>
      <c r="O52" s="226">
        <v>0.95152689256844236</v>
      </c>
      <c r="P52" s="226">
        <v>0.98619777247529583</v>
      </c>
      <c r="Q52" s="226">
        <v>1.0412384469343681</v>
      </c>
      <c r="R52" s="226">
        <v>1.1571657868923699</v>
      </c>
      <c r="S52" s="226">
        <v>1.2132627610398909</v>
      </c>
      <c r="T52" s="226">
        <v>1.3015081307314189</v>
      </c>
      <c r="U52" s="226">
        <v>1.4178503650361189</v>
      </c>
      <c r="V52" s="226">
        <v>1.4201080971453861</v>
      </c>
      <c r="W52" s="226">
        <v>1.457396736078344</v>
      </c>
      <c r="DA52" s="174" t="s">
        <v>1625</v>
      </c>
    </row>
    <row r="53" spans="1:105" ht="12" customHeight="1" x14ac:dyDescent="0.25">
      <c r="A53" s="56" t="s">
        <v>96</v>
      </c>
      <c r="B53" s="262">
        <v>2.616209841076607</v>
      </c>
      <c r="C53" s="262">
        <v>3.0448787103667141</v>
      </c>
      <c r="D53" s="262">
        <v>2.582555136798657</v>
      </c>
      <c r="E53" s="262">
        <v>2.6780399805536441</v>
      </c>
      <c r="F53" s="262">
        <v>2.3576900818232791</v>
      </c>
      <c r="G53" s="262">
        <v>2.4070394846343821</v>
      </c>
      <c r="H53" s="262">
        <v>2.167275530590171</v>
      </c>
      <c r="I53" s="262">
        <v>2.6479999034299211</v>
      </c>
      <c r="J53" s="262">
        <v>2.499259103089424</v>
      </c>
      <c r="K53" s="262">
        <v>1.964337119445315</v>
      </c>
      <c r="L53" s="262">
        <v>2.2993749796776308</v>
      </c>
      <c r="M53" s="262">
        <v>2.5851798432255211</v>
      </c>
      <c r="N53" s="262">
        <v>2.3528282201372668</v>
      </c>
      <c r="O53" s="262">
        <v>2.1770970672373071</v>
      </c>
      <c r="P53" s="262">
        <v>2.351671493976744</v>
      </c>
      <c r="Q53" s="262">
        <v>2.50883134671012</v>
      </c>
      <c r="R53" s="262">
        <v>2.8911338297785178</v>
      </c>
      <c r="S53" s="262">
        <v>3.0897061106188541</v>
      </c>
      <c r="T53" s="262">
        <v>3.4372031578928852</v>
      </c>
      <c r="U53" s="262">
        <v>3.9458146011899888</v>
      </c>
      <c r="V53" s="262">
        <v>4.147119117060635</v>
      </c>
      <c r="W53" s="262">
        <v>4.4414215731818718</v>
      </c>
      <c r="DA53" s="68" t="s">
        <v>1626</v>
      </c>
    </row>
    <row r="54" spans="1:105" ht="12" customHeight="1" x14ac:dyDescent="0.25">
      <c r="A54" s="37" t="s">
        <v>160</v>
      </c>
      <c r="B54" s="228">
        <v>4.9366024296930697E-2</v>
      </c>
      <c r="C54" s="228">
        <v>4.8718207534469357E-2</v>
      </c>
      <c r="D54" s="228">
        <v>5.0428868187194928E-2</v>
      </c>
      <c r="E54" s="228">
        <v>1.257343657495183E-2</v>
      </c>
      <c r="F54" s="228">
        <v>1.1156766247594971E-2</v>
      </c>
      <c r="G54" s="228">
        <v>1.066354618265875E-2</v>
      </c>
      <c r="H54" s="228">
        <v>4.00546653430962E-3</v>
      </c>
      <c r="I54" s="228">
        <v>2.383936005554321E-3</v>
      </c>
      <c r="J54" s="228">
        <v>2.209995383503369E-3</v>
      </c>
      <c r="K54" s="228">
        <v>4.8269080662031146E-3</v>
      </c>
      <c r="L54" s="228">
        <v>2.569982135096674E-3</v>
      </c>
      <c r="M54" s="228">
        <v>2.596516622982257E-3</v>
      </c>
      <c r="N54" s="228">
        <v>0</v>
      </c>
      <c r="O54" s="228">
        <v>0</v>
      </c>
      <c r="P54" s="228">
        <v>0</v>
      </c>
      <c r="Q54" s="228">
        <v>4.3046348282165369E-3</v>
      </c>
      <c r="R54" s="228">
        <v>1.335777745075075E-2</v>
      </c>
      <c r="S54" s="228">
        <v>0</v>
      </c>
      <c r="T54" s="228">
        <v>0</v>
      </c>
      <c r="U54" s="228">
        <v>0</v>
      </c>
      <c r="V54" s="228">
        <v>2.5226499706765561E-3</v>
      </c>
      <c r="W54" s="228">
        <v>2.45421910193877E-3</v>
      </c>
      <c r="DA54" s="69" t="s">
        <v>1627</v>
      </c>
    </row>
    <row r="55" spans="1:105" ht="12" customHeight="1" x14ac:dyDescent="0.25">
      <c r="A55" s="37" t="s">
        <v>162</v>
      </c>
      <c r="B55" s="228">
        <v>2.0025696667935988</v>
      </c>
      <c r="C55" s="228">
        <v>2.1598869275218062</v>
      </c>
      <c r="D55" s="228">
        <v>1.8708924316522539</v>
      </c>
      <c r="E55" s="228">
        <v>1.785717343394801</v>
      </c>
      <c r="F55" s="228">
        <v>1.585152900384714</v>
      </c>
      <c r="G55" s="228">
        <v>1.473751128999881</v>
      </c>
      <c r="H55" s="228">
        <v>1.3666741639227591</v>
      </c>
      <c r="I55" s="228">
        <v>1.639318896401484</v>
      </c>
      <c r="J55" s="228">
        <v>1.557242148322191</v>
      </c>
      <c r="K55" s="228">
        <v>1.2518535908082531</v>
      </c>
      <c r="L55" s="228">
        <v>1.4787163615209149</v>
      </c>
      <c r="M55" s="228">
        <v>1.340972928537735</v>
      </c>
      <c r="N55" s="228">
        <v>1.279825719999623</v>
      </c>
      <c r="O55" s="228">
        <v>1.172862913768393</v>
      </c>
      <c r="P55" s="228">
        <v>1.1305170326833811</v>
      </c>
      <c r="Q55" s="228">
        <v>1.183050051442796</v>
      </c>
      <c r="R55" s="228">
        <v>1.2682235679506531</v>
      </c>
      <c r="S55" s="228">
        <v>1.3346626380689599</v>
      </c>
      <c r="T55" s="228">
        <v>1.3312732310267601</v>
      </c>
      <c r="U55" s="228">
        <v>1.426660943023546</v>
      </c>
      <c r="V55" s="228">
        <v>1.3831268712624161</v>
      </c>
      <c r="W55" s="228">
        <v>1.337453074350353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7.8775805686967862E-3</v>
      </c>
      <c r="C57" s="228">
        <v>1.6360098642302919E-2</v>
      </c>
      <c r="D57" s="228">
        <v>2.9713967416937891E-2</v>
      </c>
      <c r="E57" s="228">
        <v>4.5527449541200408E-2</v>
      </c>
      <c r="F57" s="228">
        <v>5.5032386469419083E-2</v>
      </c>
      <c r="G57" s="228">
        <v>6.9968331129797917E-2</v>
      </c>
      <c r="H57" s="228">
        <v>8.9146331803703308E-2</v>
      </c>
      <c r="I57" s="228">
        <v>2.5329242250201119E-2</v>
      </c>
      <c r="J57" s="228">
        <v>4.8926589710175467E-2</v>
      </c>
      <c r="K57" s="228">
        <v>8.1412594801633653E-2</v>
      </c>
      <c r="L57" s="228">
        <v>0.15877282838783019</v>
      </c>
      <c r="M57" s="228">
        <v>0.26907217671206768</v>
      </c>
      <c r="N57" s="228">
        <v>0.3126476824834139</v>
      </c>
      <c r="O57" s="228">
        <v>0.38131501814580843</v>
      </c>
      <c r="P57" s="228">
        <v>0.47201643600545151</v>
      </c>
      <c r="Q57" s="228">
        <v>0.58334686624965715</v>
      </c>
      <c r="R57" s="228">
        <v>0.79889894135397443</v>
      </c>
      <c r="S57" s="228">
        <v>0.90239636733364326</v>
      </c>
      <c r="T57" s="228">
        <v>1.1587824458939551</v>
      </c>
      <c r="U57" s="228">
        <v>1.5198334394795421</v>
      </c>
      <c r="V57" s="228">
        <v>1.820751591841455</v>
      </c>
      <c r="W57" s="228">
        <v>2.0281869599104958</v>
      </c>
      <c r="DA57" s="69" t="s">
        <v>1630</v>
      </c>
    </row>
    <row r="58" spans="1:105" ht="12" customHeight="1" x14ac:dyDescent="0.25">
      <c r="A58" s="37" t="s">
        <v>38</v>
      </c>
      <c r="B58" s="228">
        <v>0.55639656941738114</v>
      </c>
      <c r="C58" s="228">
        <v>0.81991347666813585</v>
      </c>
      <c r="D58" s="228">
        <v>0.63151986954226957</v>
      </c>
      <c r="E58" s="228">
        <v>0.83422175104269125</v>
      </c>
      <c r="F58" s="228">
        <v>0.70634802872155056</v>
      </c>
      <c r="G58" s="228">
        <v>0.85265647832204483</v>
      </c>
      <c r="H58" s="228">
        <v>0.70744956832939909</v>
      </c>
      <c r="I58" s="228">
        <v>0.98096782877268107</v>
      </c>
      <c r="J58" s="228">
        <v>0.89088036967355466</v>
      </c>
      <c r="K58" s="228">
        <v>0.62624402576922533</v>
      </c>
      <c r="L58" s="228">
        <v>0.65931580763378972</v>
      </c>
      <c r="M58" s="228">
        <v>0.97253822135273627</v>
      </c>
      <c r="N58" s="228">
        <v>0.76035481765422952</v>
      </c>
      <c r="O58" s="228">
        <v>0.62291913532310528</v>
      </c>
      <c r="P58" s="228">
        <v>0.74913802528791129</v>
      </c>
      <c r="Q58" s="228">
        <v>0.73812979418945102</v>
      </c>
      <c r="R58" s="228">
        <v>0.81065354302314019</v>
      </c>
      <c r="S58" s="228">
        <v>0.8526471052162512</v>
      </c>
      <c r="T58" s="228">
        <v>0.94714748097217061</v>
      </c>
      <c r="U58" s="228">
        <v>0.99932021868690124</v>
      </c>
      <c r="V58" s="228">
        <v>0.94071800398608751</v>
      </c>
      <c r="W58" s="228">
        <v>1.073327319819084</v>
      </c>
      <c r="DA58" s="69" t="s">
        <v>1631</v>
      </c>
    </row>
    <row r="59" spans="1:105" ht="12" customHeight="1" x14ac:dyDescent="0.25">
      <c r="A59" s="57" t="s">
        <v>1498</v>
      </c>
      <c r="B59" s="263">
        <v>9.9742817016273921</v>
      </c>
      <c r="C59" s="263">
        <v>12.44971576823586</v>
      </c>
      <c r="D59" s="263">
        <v>10.323177683262051</v>
      </c>
      <c r="E59" s="263">
        <v>11.719210036421639</v>
      </c>
      <c r="F59" s="263">
        <v>10.03655635937268</v>
      </c>
      <c r="G59" s="263">
        <v>10.77807408691449</v>
      </c>
      <c r="H59" s="263">
        <v>9.4090140277017902</v>
      </c>
      <c r="I59" s="263">
        <v>11.907852268245289</v>
      </c>
      <c r="J59" s="263">
        <v>11.205142322444679</v>
      </c>
      <c r="K59" s="263">
        <v>8.2860976601841223</v>
      </c>
      <c r="L59" s="263">
        <v>9.344154762248623</v>
      </c>
      <c r="M59" s="263">
        <v>11.16367606236043</v>
      </c>
      <c r="N59" s="263">
        <v>9.4413423320524075</v>
      </c>
      <c r="O59" s="263">
        <v>8.4536444267716941</v>
      </c>
      <c r="P59" s="263">
        <v>9.340796402712666</v>
      </c>
      <c r="Q59" s="263">
        <v>9.6188371525399443</v>
      </c>
      <c r="R59" s="263">
        <v>10.760415305458549</v>
      </c>
      <c r="S59" s="263">
        <v>11.3277468571687</v>
      </c>
      <c r="T59" s="263">
        <v>12.15180561774442</v>
      </c>
      <c r="U59" s="263">
        <v>13.49681392590583</v>
      </c>
      <c r="V59" s="263">
        <v>13.307943676615229</v>
      </c>
      <c r="W59" s="263">
        <v>14.579372016061299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35.739060137357448</v>
      </c>
      <c r="C60" s="263">
        <f t="shared" si="1"/>
        <v>43.494887875339018</v>
      </c>
      <c r="D60" s="263">
        <f t="shared" si="1"/>
        <v>36.995208614059365</v>
      </c>
      <c r="E60" s="263">
        <f t="shared" si="1"/>
        <v>36.705577652103109</v>
      </c>
      <c r="F60" s="263">
        <f t="shared" si="1"/>
        <v>32.622180516328591</v>
      </c>
      <c r="G60" s="263">
        <f t="shared" si="1"/>
        <v>30.5964209491631</v>
      </c>
      <c r="H60" s="263">
        <f t="shared" si="1"/>
        <v>31.276072995800341</v>
      </c>
      <c r="I60" s="263">
        <f t="shared" si="1"/>
        <v>34.632654118836761</v>
      </c>
      <c r="J60" s="263">
        <f t="shared" si="1"/>
        <v>28.966767028936488</v>
      </c>
      <c r="K60" s="263">
        <f t="shared" si="1"/>
        <v>23.05067192333739</v>
      </c>
      <c r="L60" s="263">
        <f t="shared" si="1"/>
        <v>27.798524451900661</v>
      </c>
      <c r="M60" s="263">
        <f t="shared" si="1"/>
        <v>27.068468346352496</v>
      </c>
      <c r="N60" s="263">
        <f t="shared" si="1"/>
        <v>25.53961613733383</v>
      </c>
      <c r="O60" s="263">
        <f t="shared" si="1"/>
        <v>23.060228860492636</v>
      </c>
      <c r="P60" s="263">
        <f t="shared" si="1"/>
        <v>23.091866253243722</v>
      </c>
      <c r="Q60" s="263">
        <f t="shared" si="1"/>
        <v>24.379447691404323</v>
      </c>
      <c r="R60" s="263">
        <f t="shared" si="1"/>
        <v>26.942978729736001</v>
      </c>
      <c r="S60" s="263">
        <f t="shared" si="1"/>
        <v>28.400216670342626</v>
      </c>
      <c r="T60" s="263">
        <f t="shared" si="1"/>
        <v>30.317589564208081</v>
      </c>
      <c r="U60" s="263">
        <f t="shared" si="1"/>
        <v>33.176815565066065</v>
      </c>
      <c r="V60" s="263">
        <f t="shared" si="1"/>
        <v>32.725619108994806</v>
      </c>
      <c r="W60" s="263">
        <f t="shared" si="1"/>
        <v>33.238620986469833</v>
      </c>
      <c r="DA60" s="70"/>
    </row>
    <row r="61" spans="1:105" ht="12" customHeight="1" x14ac:dyDescent="0.25">
      <c r="A61" s="60" t="s">
        <v>1501</v>
      </c>
      <c r="B61" s="264">
        <v>23.461876134039279</v>
      </c>
      <c r="C61" s="264">
        <v>26.45184520120252</v>
      </c>
      <c r="D61" s="264">
        <v>22.744138740495121</v>
      </c>
      <c r="E61" s="264">
        <v>22.551624637585711</v>
      </c>
      <c r="F61" s="264">
        <v>19.970907952034018</v>
      </c>
      <c r="G61" s="264">
        <v>19.556776329207199</v>
      </c>
      <c r="H61" s="264">
        <v>17.773089381795788</v>
      </c>
      <c r="I61" s="264">
        <v>21.530893562492199</v>
      </c>
      <c r="J61" s="264">
        <v>20.352693837011039</v>
      </c>
      <c r="K61" s="264">
        <v>16.25274840949243</v>
      </c>
      <c r="L61" s="264">
        <v>18.982874738245751</v>
      </c>
      <c r="M61" s="264">
        <v>19.110767426096981</v>
      </c>
      <c r="N61" s="264">
        <v>17.789572199158869</v>
      </c>
      <c r="O61" s="264">
        <v>16.313306543000881</v>
      </c>
      <c r="P61" s="264">
        <v>16.68759100278919</v>
      </c>
      <c r="Q61" s="264">
        <v>17.628949194953101</v>
      </c>
      <c r="R61" s="264">
        <v>19.56102810931025</v>
      </c>
      <c r="S61" s="264">
        <v>20.529368399148989</v>
      </c>
      <c r="T61" s="264">
        <v>21.649569908788308</v>
      </c>
      <c r="U61" s="264">
        <v>23.768230474192649</v>
      </c>
      <c r="V61" s="264">
        <v>23.901893180441711</v>
      </c>
      <c r="W61" s="264">
        <v>24.34881264873745</v>
      </c>
      <c r="DA61" s="72" t="s">
        <v>1633</v>
      </c>
    </row>
    <row r="62" spans="1:105" ht="12" customHeight="1" x14ac:dyDescent="0.25">
      <c r="A62" s="59" t="s">
        <v>30</v>
      </c>
      <c r="B62" s="232">
        <v>5.0964503729795521</v>
      </c>
      <c r="C62" s="232">
        <v>6.1264727055617314</v>
      </c>
      <c r="D62" s="232">
        <v>4.7863558515660616</v>
      </c>
      <c r="E62" s="232">
        <v>3.682387083640231</v>
      </c>
      <c r="F62" s="232">
        <v>3.231590512311532</v>
      </c>
      <c r="G62" s="232">
        <v>2.9710900000452831</v>
      </c>
      <c r="H62" s="232">
        <v>3.0268710343167839</v>
      </c>
      <c r="I62" s="232">
        <v>4.5285313727898808</v>
      </c>
      <c r="J62" s="232">
        <v>4.1072659809013059</v>
      </c>
      <c r="K62" s="232">
        <v>3.1231776219746918</v>
      </c>
      <c r="L62" s="232">
        <v>3.8072445707292499</v>
      </c>
      <c r="M62" s="232">
        <v>4.8735063999346631</v>
      </c>
      <c r="N62" s="232">
        <v>4.6628564849823064</v>
      </c>
      <c r="O62" s="232">
        <v>3.3750359882369452</v>
      </c>
      <c r="P62" s="232">
        <v>3.3774929641151892</v>
      </c>
      <c r="Q62" s="232">
        <v>3.2874696731722608</v>
      </c>
      <c r="R62" s="232">
        <v>3.6165280446530228</v>
      </c>
      <c r="S62" s="232">
        <v>4.3395795964568542</v>
      </c>
      <c r="T62" s="232">
        <v>4.7267882903709832</v>
      </c>
      <c r="U62" s="232">
        <v>5.2385519907074078</v>
      </c>
      <c r="V62" s="232">
        <v>4.390394922136446</v>
      </c>
      <c r="W62" s="232">
        <v>4.6773727473362818</v>
      </c>
      <c r="DA62" s="71" t="s">
        <v>1634</v>
      </c>
    </row>
    <row r="63" spans="1:105" ht="12" customHeight="1" x14ac:dyDescent="0.25">
      <c r="A63" s="59" t="s">
        <v>33</v>
      </c>
      <c r="B63" s="297">
        <v>5.6995511567381939E-2</v>
      </c>
      <c r="C63" s="297">
        <v>6.2685837157091764E-2</v>
      </c>
      <c r="D63" s="297">
        <v>8.4495721161982201E-2</v>
      </c>
      <c r="E63" s="297">
        <v>5.6893572340757231E-2</v>
      </c>
      <c r="F63" s="297">
        <v>2.495644938227027E-2</v>
      </c>
      <c r="G63" s="297">
        <v>2.5675425711878641E-2</v>
      </c>
      <c r="H63" s="297">
        <v>2.387245335079834E-2</v>
      </c>
      <c r="I63" s="297">
        <v>2.7023074124318119E-2</v>
      </c>
      <c r="J63" s="297">
        <v>4.9191308147058702E-2</v>
      </c>
      <c r="K63" s="297">
        <v>2.662262493931758E-2</v>
      </c>
      <c r="L63" s="297">
        <v>2.8390419479477621E-2</v>
      </c>
      <c r="M63" s="297">
        <v>2.971179931325061E-2</v>
      </c>
      <c r="N63" s="297">
        <v>2.7835062037564851E-2</v>
      </c>
      <c r="O63" s="297">
        <v>2.760110430630467E-2</v>
      </c>
      <c r="P63" s="297">
        <v>2.792324992185679E-2</v>
      </c>
      <c r="Q63" s="297">
        <v>5.6637173391075983E-2</v>
      </c>
      <c r="R63" s="297">
        <v>6.0331965489894869E-2</v>
      </c>
      <c r="S63" s="297">
        <v>6.0860765171378457E-2</v>
      </c>
      <c r="T63" s="297">
        <v>6.6684802860840581E-2</v>
      </c>
      <c r="U63" s="297">
        <v>7.3344092799595931E-2</v>
      </c>
      <c r="V63" s="297">
        <v>7.6549070313496143E-2</v>
      </c>
      <c r="W63" s="297">
        <v>7.7413973895605906E-2</v>
      </c>
      <c r="DA63" s="122" t="s">
        <v>1635</v>
      </c>
    </row>
    <row r="64" spans="1:105" ht="12" customHeight="1" x14ac:dyDescent="0.25">
      <c r="A64" s="59" t="s">
        <v>160</v>
      </c>
      <c r="B64" s="297">
        <v>0.40014035858484542</v>
      </c>
      <c r="C64" s="297">
        <v>0.4205617469984595</v>
      </c>
      <c r="D64" s="297">
        <v>0.45376794850753671</v>
      </c>
      <c r="E64" s="297">
        <v>0.1273383834527882</v>
      </c>
      <c r="F64" s="297">
        <v>0.1116205498769087</v>
      </c>
      <c r="G64" s="297">
        <v>0.11477587920339651</v>
      </c>
      <c r="H64" s="297">
        <v>4.225637220339102E-2</v>
      </c>
      <c r="I64" s="297">
        <v>2.3888681031038798E-2</v>
      </c>
      <c r="J64" s="297">
        <v>2.279414671796498E-2</v>
      </c>
      <c r="K64" s="297">
        <v>4.9443839914985507E-2</v>
      </c>
      <c r="L64" s="297">
        <v>2.63952377714342E-2</v>
      </c>
      <c r="M64" s="297">
        <v>2.7609487966096479E-2</v>
      </c>
      <c r="N64" s="297">
        <v>0</v>
      </c>
      <c r="O64" s="297">
        <v>0</v>
      </c>
      <c r="P64" s="297">
        <v>0</v>
      </c>
      <c r="Q64" s="297">
        <v>5.2631428288919292E-2</v>
      </c>
      <c r="R64" s="297">
        <v>0.16828308078113299</v>
      </c>
      <c r="S64" s="297">
        <v>0</v>
      </c>
      <c r="T64" s="297">
        <v>0</v>
      </c>
      <c r="U64" s="297">
        <v>0</v>
      </c>
      <c r="V64" s="297">
        <v>3.5675077970697897E-2</v>
      </c>
      <c r="W64" s="297">
        <v>3.6242544556794383E-2</v>
      </c>
      <c r="DA64" s="122" t="s">
        <v>1636</v>
      </c>
    </row>
    <row r="65" spans="1:105" ht="12" customHeight="1" x14ac:dyDescent="0.25">
      <c r="A65" s="59" t="s">
        <v>70</v>
      </c>
      <c r="B65" s="297">
        <v>2.064974021265102</v>
      </c>
      <c r="C65" s="297">
        <v>1.643284114457632</v>
      </c>
      <c r="D65" s="297">
        <v>0.98800236448796253</v>
      </c>
      <c r="E65" s="297">
        <v>1.0330715387732221</v>
      </c>
      <c r="F65" s="297">
        <v>1.1234436837954289</v>
      </c>
      <c r="G65" s="297">
        <v>0.96251117355606708</v>
      </c>
      <c r="H65" s="297">
        <v>0.60736037359063855</v>
      </c>
      <c r="I65" s="297">
        <v>0.91769456998361698</v>
      </c>
      <c r="J65" s="297">
        <v>0.49646379670523538</v>
      </c>
      <c r="K65" s="297">
        <v>0.53734892242450316</v>
      </c>
      <c r="L65" s="297">
        <v>0.29721352345912372</v>
      </c>
      <c r="M65" s="297">
        <v>0.2624311324817567</v>
      </c>
      <c r="N65" s="297">
        <v>0.20135938013056681</v>
      </c>
      <c r="O65" s="297">
        <v>0.17732763028126999</v>
      </c>
      <c r="P65" s="297">
        <v>0.1121943819236952</v>
      </c>
      <c r="Q65" s="297">
        <v>0.1137875036480392</v>
      </c>
      <c r="R65" s="297">
        <v>0.1212105642326507</v>
      </c>
      <c r="S65" s="297">
        <v>9.78188095518807E-2</v>
      </c>
      <c r="T65" s="297">
        <v>0.34833285261561631</v>
      </c>
      <c r="U65" s="297">
        <v>0.1178827085909383</v>
      </c>
      <c r="V65" s="297">
        <v>0.3075918253787312</v>
      </c>
      <c r="W65" s="297">
        <v>0.27995339933663571</v>
      </c>
      <c r="DA65" s="122" t="s">
        <v>1637</v>
      </c>
    </row>
    <row r="66" spans="1:105" ht="12" customHeight="1" x14ac:dyDescent="0.25">
      <c r="A66" s="59" t="s">
        <v>162</v>
      </c>
      <c r="B66" s="297">
        <v>15.843315869642399</v>
      </c>
      <c r="C66" s="297">
        <v>18.1988407970276</v>
      </c>
      <c r="D66" s="297">
        <v>16.43151685477158</v>
      </c>
      <c r="E66" s="297">
        <v>17.651934059378711</v>
      </c>
      <c r="F66" s="297">
        <v>15.47929675666788</v>
      </c>
      <c r="G66" s="297">
        <v>15.48272385069057</v>
      </c>
      <c r="H66" s="297">
        <v>14.072729148334179</v>
      </c>
      <c r="I66" s="297">
        <v>16.033755864563339</v>
      </c>
      <c r="J66" s="297">
        <v>15.676978604539469</v>
      </c>
      <c r="K66" s="297">
        <v>12.516155400238929</v>
      </c>
      <c r="L66" s="297">
        <v>14.823630986806471</v>
      </c>
      <c r="M66" s="297">
        <v>13.917508606401221</v>
      </c>
      <c r="N66" s="297">
        <v>12.897521272008429</v>
      </c>
      <c r="O66" s="297">
        <v>12.73334182017636</v>
      </c>
      <c r="P66" s="297">
        <v>13.169980406828451</v>
      </c>
      <c r="Q66" s="297">
        <v>14.11842341645281</v>
      </c>
      <c r="R66" s="297">
        <v>15.59467445415355</v>
      </c>
      <c r="S66" s="297">
        <v>16.03110922796888</v>
      </c>
      <c r="T66" s="297">
        <v>16.507763962940871</v>
      </c>
      <c r="U66" s="297">
        <v>18.338451682094711</v>
      </c>
      <c r="V66" s="297">
        <v>19.091682284642339</v>
      </c>
      <c r="W66" s="297">
        <v>19.277829983612129</v>
      </c>
      <c r="DA66" s="122" t="s">
        <v>1638</v>
      </c>
    </row>
    <row r="67" spans="1:105" ht="12" customHeight="1" x14ac:dyDescent="0.25">
      <c r="A67" s="60" t="s">
        <v>1508</v>
      </c>
      <c r="B67" s="264">
        <v>12.277184003318171</v>
      </c>
      <c r="C67" s="264">
        <v>17.043042674136501</v>
      </c>
      <c r="D67" s="264">
        <v>14.251069873564241</v>
      </c>
      <c r="E67" s="264">
        <v>14.1539530145174</v>
      </c>
      <c r="F67" s="264">
        <v>12.651272564294571</v>
      </c>
      <c r="G67" s="264">
        <v>11.039644619955901</v>
      </c>
      <c r="H67" s="264">
        <v>13.502983614004551</v>
      </c>
      <c r="I67" s="264">
        <v>13.10176055634456</v>
      </c>
      <c r="J67" s="264">
        <v>8.6140731919254492</v>
      </c>
      <c r="K67" s="264">
        <v>6.7979235138449603</v>
      </c>
      <c r="L67" s="264">
        <v>8.8156497136549099</v>
      </c>
      <c r="M67" s="264">
        <v>7.9577009202555136</v>
      </c>
      <c r="N67" s="264">
        <v>7.7500439381749606</v>
      </c>
      <c r="O67" s="264">
        <v>6.7469223174917552</v>
      </c>
      <c r="P67" s="264">
        <v>6.4042752504545337</v>
      </c>
      <c r="Q67" s="264">
        <v>6.75049849645122</v>
      </c>
      <c r="R67" s="264">
        <v>7.3819506204257506</v>
      </c>
      <c r="S67" s="264">
        <v>7.8708482711936361</v>
      </c>
      <c r="T67" s="264">
        <v>8.6680196554197728</v>
      </c>
      <c r="U67" s="264">
        <v>9.4085850908734194</v>
      </c>
      <c r="V67" s="264">
        <v>8.8237259285530971</v>
      </c>
      <c r="W67" s="264">
        <v>8.8898083377323829</v>
      </c>
      <c r="DA67" s="72" t="s">
        <v>1639</v>
      </c>
    </row>
    <row r="68" spans="1:105" ht="12" customHeight="1" x14ac:dyDescent="0.25">
      <c r="A68" s="147" t="s">
        <v>30</v>
      </c>
      <c r="B68" s="231">
        <v>0.60132860955225842</v>
      </c>
      <c r="C68" s="231">
        <v>0.57749811318366973</v>
      </c>
      <c r="D68" s="231">
        <v>0.46594880399522409</v>
      </c>
      <c r="E68" s="231">
        <v>0.35228209757746443</v>
      </c>
      <c r="F68" s="231">
        <v>0.29678828631442089</v>
      </c>
      <c r="G68" s="231">
        <v>0.29582131678069301</v>
      </c>
      <c r="H68" s="231">
        <v>0.2259409523198955</v>
      </c>
      <c r="I68" s="231">
        <v>0.42222129178739731</v>
      </c>
      <c r="J68" s="231">
        <v>0.52952956615380586</v>
      </c>
      <c r="K68" s="231">
        <v>0.38302201170866329</v>
      </c>
      <c r="L68" s="231">
        <v>0.4284230125997367</v>
      </c>
      <c r="M68" s="231">
        <v>0.60814664614547054</v>
      </c>
      <c r="N68" s="231">
        <v>0.55601309681147926</v>
      </c>
      <c r="O68" s="231">
        <v>0.41656626111328787</v>
      </c>
      <c r="P68" s="231">
        <v>0.42697495429166998</v>
      </c>
      <c r="Q68" s="231">
        <v>0.40756505617104299</v>
      </c>
      <c r="R68" s="231">
        <v>0.44604437581764178</v>
      </c>
      <c r="S68" s="231">
        <v>0.54011822228649731</v>
      </c>
      <c r="T68" s="231">
        <v>0.53485288527842778</v>
      </c>
      <c r="U68" s="231">
        <v>0.59197389546445556</v>
      </c>
      <c r="V68" s="231">
        <v>0.51258893971070685</v>
      </c>
      <c r="W68" s="231">
        <v>0.56044507847857772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6.7919138734662656E-3</v>
      </c>
      <c r="C70" s="231">
        <v>5.967836874231575E-3</v>
      </c>
      <c r="D70" s="231">
        <v>8.3075962390235982E-3</v>
      </c>
      <c r="E70" s="231">
        <v>5.4970765614532537E-3</v>
      </c>
      <c r="F70" s="231">
        <v>2.314838387340654E-3</v>
      </c>
      <c r="G70" s="231">
        <v>2.5818960803095552E-3</v>
      </c>
      <c r="H70" s="231">
        <v>1.7997224645928539E-3</v>
      </c>
      <c r="I70" s="231">
        <v>2.5446317906575081E-3</v>
      </c>
      <c r="J70" s="231">
        <v>6.4052075142234759E-3</v>
      </c>
      <c r="K70" s="231">
        <v>3.2975042909059202E-3</v>
      </c>
      <c r="L70" s="231">
        <v>3.2265713332069331E-3</v>
      </c>
      <c r="M70" s="231">
        <v>3.7445805316316028E-3</v>
      </c>
      <c r="N70" s="231">
        <v>3.3522207731715129E-3</v>
      </c>
      <c r="O70" s="231">
        <v>3.4406428143699962E-3</v>
      </c>
      <c r="P70" s="231">
        <v>3.5651791492137251E-3</v>
      </c>
      <c r="Q70" s="231">
        <v>7.0915995491909354E-3</v>
      </c>
      <c r="R70" s="231">
        <v>7.5152105276948839E-3</v>
      </c>
      <c r="S70" s="231">
        <v>7.6504331740026698E-3</v>
      </c>
      <c r="T70" s="231">
        <v>7.6208341509205199E-3</v>
      </c>
      <c r="U70" s="231">
        <v>8.370740627706463E-3</v>
      </c>
      <c r="V70" s="231">
        <v>9.0263674908305953E-3</v>
      </c>
      <c r="W70" s="231">
        <v>9.3682373933726606E-3</v>
      </c>
      <c r="DA70" s="73" t="s">
        <v>1642</v>
      </c>
    </row>
    <row r="71" spans="1:105" ht="12" customHeight="1" x14ac:dyDescent="0.25">
      <c r="A71" s="147" t="s">
        <v>160</v>
      </c>
      <c r="B71" s="231">
        <v>4.8589813721261053E-2</v>
      </c>
      <c r="C71" s="231">
        <v>4.0799857338891271E-2</v>
      </c>
      <c r="D71" s="231">
        <v>4.5462764816059903E-2</v>
      </c>
      <c r="E71" s="231">
        <v>1.253745182070783E-2</v>
      </c>
      <c r="F71" s="231">
        <v>1.055026575117414E-2</v>
      </c>
      <c r="G71" s="231">
        <v>1.176123956847086E-2</v>
      </c>
      <c r="H71" s="231">
        <v>3.2462507025419951E-3</v>
      </c>
      <c r="I71" s="231">
        <v>2.2922592337332212E-3</v>
      </c>
      <c r="J71" s="231">
        <v>3.0244717682400002E-3</v>
      </c>
      <c r="K71" s="231">
        <v>6.2406244778717822E-3</v>
      </c>
      <c r="L71" s="231">
        <v>3.0568660112569538E-3</v>
      </c>
      <c r="M71" s="231">
        <v>3.5457975663484658E-3</v>
      </c>
      <c r="N71" s="231">
        <v>0</v>
      </c>
      <c r="O71" s="231">
        <v>0</v>
      </c>
      <c r="P71" s="231">
        <v>0</v>
      </c>
      <c r="Q71" s="231">
        <v>6.7153577185240076E-3</v>
      </c>
      <c r="R71" s="231">
        <v>2.1360700680110291E-2</v>
      </c>
      <c r="S71" s="231">
        <v>0</v>
      </c>
      <c r="T71" s="231">
        <v>0</v>
      </c>
      <c r="U71" s="231">
        <v>0</v>
      </c>
      <c r="V71" s="231">
        <v>4.2866634153775332E-3</v>
      </c>
      <c r="W71" s="231">
        <v>4.4692903546884122E-3</v>
      </c>
      <c r="DA71" s="73" t="s">
        <v>1643</v>
      </c>
    </row>
    <row r="72" spans="1:105" ht="12" customHeight="1" x14ac:dyDescent="0.25">
      <c r="A72" s="147" t="s">
        <v>70</v>
      </c>
      <c r="B72" s="231">
        <v>0.24309994423104539</v>
      </c>
      <c r="C72" s="231">
        <v>0.1545535280189731</v>
      </c>
      <c r="D72" s="231">
        <v>9.5966001705342766E-2</v>
      </c>
      <c r="E72" s="231">
        <v>9.8609267219211746E-2</v>
      </c>
      <c r="F72" s="231">
        <v>0.1029456353438829</v>
      </c>
      <c r="G72" s="231">
        <v>9.5619317107152726E-2</v>
      </c>
      <c r="H72" s="231">
        <v>4.5234905848065957E-2</v>
      </c>
      <c r="I72" s="231">
        <v>8.5370359634505136E-2</v>
      </c>
      <c r="J72" s="231">
        <v>6.386327258864101E-2</v>
      </c>
      <c r="K72" s="231">
        <v>6.5752100411352765E-2</v>
      </c>
      <c r="L72" s="231">
        <v>3.3370044105217322E-2</v>
      </c>
      <c r="M72" s="231">
        <v>3.2674453274799543E-2</v>
      </c>
      <c r="N72" s="231">
        <v>2.3956923048196219E-2</v>
      </c>
      <c r="O72" s="231">
        <v>2.1837770333251381E-2</v>
      </c>
      <c r="P72" s="231">
        <v>1.415159065308301E-2</v>
      </c>
      <c r="Q72" s="231">
        <v>1.407524475336018E-2</v>
      </c>
      <c r="R72" s="231">
        <v>1.491601814465154E-2</v>
      </c>
      <c r="S72" s="231">
        <v>1.2147579326652639E-2</v>
      </c>
      <c r="T72" s="231">
        <v>3.9326819780109011E-2</v>
      </c>
      <c r="U72" s="231">
        <v>1.329130435952787E-2</v>
      </c>
      <c r="V72" s="231">
        <v>3.583163559067052E-2</v>
      </c>
      <c r="W72" s="231">
        <v>3.3469022137390503E-2</v>
      </c>
      <c r="DA72" s="73" t="s">
        <v>1644</v>
      </c>
    </row>
    <row r="73" spans="1:105" ht="12" customHeight="1" x14ac:dyDescent="0.25">
      <c r="A73" s="147" t="s">
        <v>34</v>
      </c>
      <c r="B73" s="231">
        <v>1.547782365453248E-2</v>
      </c>
      <c r="C73" s="231">
        <v>1.8500844195893981E-2</v>
      </c>
      <c r="D73" s="231">
        <v>1.793481958780839E-2</v>
      </c>
      <c r="E73" s="231">
        <v>6.9969010889806404E-3</v>
      </c>
      <c r="F73" s="231">
        <v>6.2245132321114196E-3</v>
      </c>
      <c r="G73" s="231">
        <v>6.8972392325020683E-3</v>
      </c>
      <c r="H73" s="231">
        <v>9.1358264213144257E-3</v>
      </c>
      <c r="I73" s="231">
        <v>1.2334901864094919E-2</v>
      </c>
      <c r="J73" s="231">
        <v>2.8669513092921761E-2</v>
      </c>
      <c r="K73" s="231">
        <v>4.1334865741544977E-2</v>
      </c>
      <c r="L73" s="231">
        <v>7.1243460026017252E-2</v>
      </c>
      <c r="M73" s="231">
        <v>5.2020648741725253E-2</v>
      </c>
      <c r="N73" s="231">
        <v>3.3470800048984332E-2</v>
      </c>
      <c r="O73" s="231">
        <v>2.4891385476727139E-2</v>
      </c>
      <c r="P73" s="231">
        <v>2.5106786084552558E-2</v>
      </c>
      <c r="Q73" s="231">
        <v>2.535974559512497E-2</v>
      </c>
      <c r="R73" s="231">
        <v>5.230560782654956E-3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1645</v>
      </c>
    </row>
    <row r="74" spans="1:105" ht="12" customHeight="1" x14ac:dyDescent="0.25">
      <c r="A74" s="147" t="s">
        <v>162</v>
      </c>
      <c r="B74" s="231">
        <v>1.8834452598563609</v>
      </c>
      <c r="C74" s="231">
        <v>1.728409508264783</v>
      </c>
      <c r="D74" s="231">
        <v>1.611661117151213</v>
      </c>
      <c r="E74" s="231">
        <v>1.7014386176055709</v>
      </c>
      <c r="F74" s="231">
        <v>1.432334696641187</v>
      </c>
      <c r="G74" s="231">
        <v>1.5531874774678349</v>
      </c>
      <c r="H74" s="231">
        <v>1.0583814535699021</v>
      </c>
      <c r="I74" s="231">
        <v>1.5061938509670389</v>
      </c>
      <c r="J74" s="231">
        <v>2.036397736908425</v>
      </c>
      <c r="K74" s="231">
        <v>1.5465389053259011</v>
      </c>
      <c r="L74" s="231">
        <v>1.680658453836849</v>
      </c>
      <c r="M74" s="231">
        <v>1.749810942789821</v>
      </c>
      <c r="N74" s="231">
        <v>1.549537460217705</v>
      </c>
      <c r="O74" s="231">
        <v>1.5834739975843819</v>
      </c>
      <c r="P74" s="231">
        <v>1.677474515101224</v>
      </c>
      <c r="Q74" s="231">
        <v>1.7635356481748281</v>
      </c>
      <c r="R74" s="231">
        <v>1.937873384153407</v>
      </c>
      <c r="S74" s="231">
        <v>2.0103311334106291</v>
      </c>
      <c r="T74" s="231">
        <v>1.8819986032353191</v>
      </c>
      <c r="U74" s="231">
        <v>2.0879342434591801</v>
      </c>
      <c r="V74" s="231">
        <v>2.245808371562533</v>
      </c>
      <c r="W74" s="231">
        <v>2.3272984431350539</v>
      </c>
      <c r="DA74" s="73" t="s">
        <v>1646</v>
      </c>
    </row>
    <row r="75" spans="1:105" ht="12" customHeight="1" x14ac:dyDescent="0.25">
      <c r="A75" s="147" t="s">
        <v>36</v>
      </c>
      <c r="B75" s="231">
        <v>0.82207705063551728</v>
      </c>
      <c r="C75" s="231">
        <v>0.94129211724599915</v>
      </c>
      <c r="D75" s="231">
        <v>0.88460554455370322</v>
      </c>
      <c r="E75" s="231">
        <v>0.85099998170839886</v>
      </c>
      <c r="F75" s="231">
        <v>0.81455563805183917</v>
      </c>
      <c r="G75" s="231">
        <v>0.78946537223317237</v>
      </c>
      <c r="H75" s="231">
        <v>0.81887550408778897</v>
      </c>
      <c r="I75" s="231">
        <v>1.4177615420882219</v>
      </c>
      <c r="J75" s="231">
        <v>1.4289881790807919</v>
      </c>
      <c r="K75" s="231">
        <v>0.62703903454580956</v>
      </c>
      <c r="L75" s="231">
        <v>0.67642865506536332</v>
      </c>
      <c r="M75" s="231">
        <v>0.74951281611466358</v>
      </c>
      <c r="N75" s="231">
        <v>0.8212880085140436</v>
      </c>
      <c r="O75" s="231">
        <v>0.87823947112422873</v>
      </c>
      <c r="P75" s="231">
        <v>0.76928804147676966</v>
      </c>
      <c r="Q75" s="231">
        <v>0.82144750125190402</v>
      </c>
      <c r="R75" s="231">
        <v>0.82287800493427521</v>
      </c>
      <c r="S75" s="231">
        <v>0.77999304115648016</v>
      </c>
      <c r="T75" s="231">
        <v>0.84048173530462444</v>
      </c>
      <c r="U75" s="231">
        <v>0.97821700932933053</v>
      </c>
      <c r="V75" s="231">
        <v>0.91174441008664842</v>
      </c>
      <c r="W75" s="231">
        <v>0.79131885420053971</v>
      </c>
      <c r="DA75" s="73" t="s">
        <v>1647</v>
      </c>
    </row>
    <row r="76" spans="1:105" ht="12" customHeight="1" x14ac:dyDescent="0.25">
      <c r="A76" s="147" t="s">
        <v>73</v>
      </c>
      <c r="B76" s="231">
        <v>0.16426228289230549</v>
      </c>
      <c r="C76" s="231">
        <v>0.2069082363333668</v>
      </c>
      <c r="D76" s="231">
        <v>0.16354401592808249</v>
      </c>
      <c r="E76" s="231">
        <v>0.18704993111141341</v>
      </c>
      <c r="F76" s="231">
        <v>0.26444173739464488</v>
      </c>
      <c r="G76" s="231">
        <v>0.36707065749132822</v>
      </c>
      <c r="H76" s="231">
        <v>0.23923973873160739</v>
      </c>
      <c r="I76" s="231">
        <v>0.3506178283524114</v>
      </c>
      <c r="J76" s="231">
        <v>0.50439227590163993</v>
      </c>
      <c r="K76" s="231">
        <v>0.62749957084991159</v>
      </c>
      <c r="L76" s="231">
        <v>0.60516811830768291</v>
      </c>
      <c r="M76" s="231">
        <v>0.65034469332963041</v>
      </c>
      <c r="N76" s="231">
        <v>0.67789344732164891</v>
      </c>
      <c r="O76" s="231">
        <v>0.66731852362266664</v>
      </c>
      <c r="P76" s="231">
        <v>0.84929012508660651</v>
      </c>
      <c r="Q76" s="231">
        <v>0.98010417404832184</v>
      </c>
      <c r="R76" s="231">
        <v>1.1685778317280751</v>
      </c>
      <c r="S76" s="231">
        <v>1.128890366124313</v>
      </c>
      <c r="T76" s="231">
        <v>1.3808057897452599</v>
      </c>
      <c r="U76" s="231">
        <v>1.449576084347004</v>
      </c>
      <c r="V76" s="231">
        <v>1.611371612087253</v>
      </c>
      <c r="W76" s="231">
        <v>1.6181691728618</v>
      </c>
      <c r="DA76" s="73" t="s">
        <v>1648</v>
      </c>
    </row>
    <row r="77" spans="1:105" ht="12" customHeight="1" x14ac:dyDescent="0.25">
      <c r="A77" s="147" t="s">
        <v>79</v>
      </c>
      <c r="B77" s="231">
        <v>8.4921113049014245</v>
      </c>
      <c r="C77" s="231">
        <v>13.36911263268069</v>
      </c>
      <c r="D77" s="231">
        <v>10.95763920958778</v>
      </c>
      <c r="E77" s="231">
        <v>10.9385416898242</v>
      </c>
      <c r="F77" s="231">
        <v>9.7211169531779671</v>
      </c>
      <c r="G77" s="231">
        <v>7.9172401039944393</v>
      </c>
      <c r="H77" s="231">
        <v>11.10112925985884</v>
      </c>
      <c r="I77" s="231">
        <v>9.3024238906264962</v>
      </c>
      <c r="J77" s="231">
        <v>4.0128029689167599</v>
      </c>
      <c r="K77" s="231">
        <v>3.497198896492999</v>
      </c>
      <c r="L77" s="231">
        <v>5.3140745323695793</v>
      </c>
      <c r="M77" s="231">
        <v>4.1079003417614226</v>
      </c>
      <c r="N77" s="231">
        <v>4.0845319814397323</v>
      </c>
      <c r="O77" s="231">
        <v>3.151154265422841</v>
      </c>
      <c r="P77" s="231">
        <v>2.6384240586114149</v>
      </c>
      <c r="Q77" s="231">
        <v>2.7246041691889231</v>
      </c>
      <c r="R77" s="231">
        <v>2.9575545336572402</v>
      </c>
      <c r="S77" s="231">
        <v>3.3917174957150609</v>
      </c>
      <c r="T77" s="231">
        <v>3.9829329879251119</v>
      </c>
      <c r="U77" s="231">
        <v>4.2792218132862141</v>
      </c>
      <c r="V77" s="231">
        <v>3.4930679286090758</v>
      </c>
      <c r="W77" s="231">
        <v>3.545270239170959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174.65746462305864</v>
      </c>
      <c r="C79" s="263">
        <f t="shared" si="2"/>
        <v>199.25054377311565</v>
      </c>
      <c r="D79" s="263">
        <f t="shared" si="2"/>
        <v>169.86335344402423</v>
      </c>
      <c r="E79" s="263">
        <f t="shared" si="2"/>
        <v>168.30508693996333</v>
      </c>
      <c r="F79" s="263">
        <f t="shared" si="2"/>
        <v>150.50968821089637</v>
      </c>
      <c r="G79" s="263">
        <f t="shared" si="2"/>
        <v>149.01873470840317</v>
      </c>
      <c r="H79" s="263">
        <f t="shared" si="2"/>
        <v>135.34194311897079</v>
      </c>
      <c r="I79" s="263">
        <f t="shared" si="2"/>
        <v>165.46994220584949</v>
      </c>
      <c r="J79" s="263">
        <f t="shared" si="2"/>
        <v>156.21728034418018</v>
      </c>
      <c r="K79" s="263">
        <f t="shared" si="2"/>
        <v>126.901777796956</v>
      </c>
      <c r="L79" s="263">
        <f t="shared" si="2"/>
        <v>147.31428899128849</v>
      </c>
      <c r="M79" s="263">
        <f t="shared" si="2"/>
        <v>150.3549252142459</v>
      </c>
      <c r="N79" s="263">
        <f t="shared" si="2"/>
        <v>141.23347534272921</v>
      </c>
      <c r="O79" s="263">
        <f t="shared" si="2"/>
        <v>128.20802876123008</v>
      </c>
      <c r="P79" s="263">
        <f t="shared" si="2"/>
        <v>132.71355301289012</v>
      </c>
      <c r="Q79" s="263">
        <f t="shared" si="2"/>
        <v>140.70022406371766</v>
      </c>
      <c r="R79" s="263">
        <f t="shared" si="2"/>
        <v>156.44085476295106</v>
      </c>
      <c r="S79" s="263">
        <f t="shared" si="2"/>
        <v>163.67802799247406</v>
      </c>
      <c r="T79" s="263">
        <f t="shared" si="2"/>
        <v>175.99684204197919</v>
      </c>
      <c r="U79" s="263">
        <f t="shared" si="2"/>
        <v>190.82891118095193</v>
      </c>
      <c r="V79" s="263">
        <f t="shared" si="2"/>
        <v>191.44850799012508</v>
      </c>
      <c r="W79" s="263">
        <f t="shared" si="2"/>
        <v>195.36123017187222</v>
      </c>
      <c r="DA79" s="70"/>
    </row>
    <row r="80" spans="1:105" ht="12" customHeight="1" x14ac:dyDescent="0.25">
      <c r="A80" s="60" t="s">
        <v>1523</v>
      </c>
      <c r="B80" s="264">
        <v>163.9479472166876</v>
      </c>
      <c r="C80" s="264">
        <v>185.88312026205321</v>
      </c>
      <c r="D80" s="264">
        <v>158.77922183483599</v>
      </c>
      <c r="E80" s="264">
        <v>155.72201703794741</v>
      </c>
      <c r="F80" s="264">
        <v>139.73330568570779</v>
      </c>
      <c r="G80" s="264">
        <v>137.446174849568</v>
      </c>
      <c r="H80" s="264">
        <v>125.2393610463168</v>
      </c>
      <c r="I80" s="264">
        <v>152.68432465922851</v>
      </c>
      <c r="J80" s="264">
        <v>144.18617170569979</v>
      </c>
      <c r="K80" s="264">
        <v>118.0048857923765</v>
      </c>
      <c r="L80" s="264">
        <v>137.28134716473079</v>
      </c>
      <c r="M80" s="264">
        <v>138.3683394444225</v>
      </c>
      <c r="N80" s="264">
        <v>131.09618194463661</v>
      </c>
      <c r="O80" s="264">
        <v>119.1312395904358</v>
      </c>
      <c r="P80" s="264">
        <v>122.6842171011224</v>
      </c>
      <c r="Q80" s="264">
        <v>130.37235214313941</v>
      </c>
      <c r="R80" s="264">
        <v>144.88725536994539</v>
      </c>
      <c r="S80" s="264">
        <v>151.51527725303791</v>
      </c>
      <c r="T80" s="264">
        <v>162.94928857646619</v>
      </c>
      <c r="U80" s="264">
        <v>176.3372046105975</v>
      </c>
      <c r="V80" s="264">
        <v>176.9632071482595</v>
      </c>
      <c r="W80" s="264">
        <v>179.70716674648369</v>
      </c>
      <c r="DA80" s="72" t="s">
        <v>1651</v>
      </c>
    </row>
    <row r="81" spans="1:105" ht="12" customHeight="1" x14ac:dyDescent="0.25">
      <c r="A81" s="59" t="s">
        <v>30</v>
      </c>
      <c r="B81" s="232">
        <v>39.246437759165921</v>
      </c>
      <c r="C81" s="232">
        <v>46.169023894688237</v>
      </c>
      <c r="D81" s="232">
        <v>36.360259888491903</v>
      </c>
      <c r="E81" s="232">
        <v>27.74844810055323</v>
      </c>
      <c r="F81" s="232">
        <v>23.268786353690839</v>
      </c>
      <c r="G81" s="232">
        <v>20.641634192146292</v>
      </c>
      <c r="H81" s="232">
        <v>21.137959166951251</v>
      </c>
      <c r="I81" s="232">
        <v>31.73908828063011</v>
      </c>
      <c r="J81" s="232">
        <v>28.262589773093492</v>
      </c>
      <c r="K81" s="232">
        <v>19.657439701461129</v>
      </c>
      <c r="L81" s="232">
        <v>24.268854226670701</v>
      </c>
      <c r="M81" s="232">
        <v>31.34430895058658</v>
      </c>
      <c r="N81" s="232">
        <v>29.45719873601039</v>
      </c>
      <c r="O81" s="232">
        <v>21.184039031484701</v>
      </c>
      <c r="P81" s="232">
        <v>20.192381151274329</v>
      </c>
      <c r="Q81" s="232">
        <v>19.140606431929839</v>
      </c>
      <c r="R81" s="232">
        <v>20.660789624666482</v>
      </c>
      <c r="S81" s="232">
        <v>25.443437562067579</v>
      </c>
      <c r="T81" s="232">
        <v>25.831134657633001</v>
      </c>
      <c r="U81" s="232">
        <v>28.702904506970668</v>
      </c>
      <c r="V81" s="232">
        <v>23.50102659845691</v>
      </c>
      <c r="W81" s="232">
        <v>25.326648680829511</v>
      </c>
      <c r="DA81" s="71" t="s">
        <v>1652</v>
      </c>
    </row>
    <row r="82" spans="1:105" ht="12" customHeight="1" x14ac:dyDescent="0.25">
      <c r="A82" s="59" t="s">
        <v>33</v>
      </c>
      <c r="B82" s="297">
        <v>0.36340040556891068</v>
      </c>
      <c r="C82" s="297">
        <v>0.39113072000681831</v>
      </c>
      <c r="D82" s="297">
        <v>0.53145808607120182</v>
      </c>
      <c r="E82" s="297">
        <v>0.35496437788161128</v>
      </c>
      <c r="F82" s="297">
        <v>0.1487827262698303</v>
      </c>
      <c r="G82" s="297">
        <v>0.14769242805036401</v>
      </c>
      <c r="H82" s="297">
        <v>0.1380315923459719</v>
      </c>
      <c r="I82" s="297">
        <v>0.1568137449306824</v>
      </c>
      <c r="J82" s="297">
        <v>0.28025915367279008</v>
      </c>
      <c r="K82" s="297">
        <v>0.13873736738743639</v>
      </c>
      <c r="L82" s="297">
        <v>0.14983822301806579</v>
      </c>
      <c r="M82" s="297">
        <v>0.158218921249801</v>
      </c>
      <c r="N82" s="297">
        <v>0.14559414053116829</v>
      </c>
      <c r="O82" s="297">
        <v>0.14343961987760331</v>
      </c>
      <c r="P82" s="297">
        <v>0.13822014788720799</v>
      </c>
      <c r="Q82" s="297">
        <v>0.27302839525752282</v>
      </c>
      <c r="R82" s="297">
        <v>0.28537430040325851</v>
      </c>
      <c r="S82" s="297">
        <v>0.29544581588631458</v>
      </c>
      <c r="T82" s="297">
        <v>0.30172862351706781</v>
      </c>
      <c r="U82" s="297">
        <v>0.33273005840826297</v>
      </c>
      <c r="V82" s="297">
        <v>0.33926220053995948</v>
      </c>
      <c r="W82" s="297">
        <v>0.34706227906866938</v>
      </c>
      <c r="DA82" s="122" t="s">
        <v>1653</v>
      </c>
    </row>
    <row r="83" spans="1:105" ht="12" customHeight="1" x14ac:dyDescent="0.25">
      <c r="A83" s="59" t="s">
        <v>160</v>
      </c>
      <c r="B83" s="297">
        <v>2.6865566497059392</v>
      </c>
      <c r="C83" s="297">
        <v>2.7632562401032921</v>
      </c>
      <c r="D83" s="297">
        <v>3.005432738629179</v>
      </c>
      <c r="E83" s="297">
        <v>0.83660372591483212</v>
      </c>
      <c r="F83" s="297">
        <v>0.70073331699556796</v>
      </c>
      <c r="G83" s="297">
        <v>0.6952325538053592</v>
      </c>
      <c r="H83" s="297">
        <v>0.25728386311737222</v>
      </c>
      <c r="I83" s="297">
        <v>0.14597565738842741</v>
      </c>
      <c r="J83" s="297">
        <v>0.136751994043875</v>
      </c>
      <c r="K83" s="297">
        <v>0.27132740496763491</v>
      </c>
      <c r="L83" s="297">
        <v>0.14669498840378711</v>
      </c>
      <c r="M83" s="297">
        <v>0.15481987508151801</v>
      </c>
      <c r="N83" s="297">
        <v>0</v>
      </c>
      <c r="O83" s="297">
        <v>0</v>
      </c>
      <c r="P83" s="297">
        <v>0</v>
      </c>
      <c r="Q83" s="297">
        <v>0.26717160270725993</v>
      </c>
      <c r="R83" s="297">
        <v>0.83819821967560504</v>
      </c>
      <c r="S83" s="297">
        <v>0</v>
      </c>
      <c r="T83" s="297">
        <v>0</v>
      </c>
      <c r="U83" s="297">
        <v>0</v>
      </c>
      <c r="V83" s="297">
        <v>0.1664943035820696</v>
      </c>
      <c r="W83" s="297">
        <v>0.171098273904772</v>
      </c>
      <c r="DA83" s="122" t="s">
        <v>1654</v>
      </c>
    </row>
    <row r="84" spans="1:105" ht="12" customHeight="1" x14ac:dyDescent="0.25">
      <c r="A84" s="59" t="s">
        <v>70</v>
      </c>
      <c r="B84" s="297">
        <v>13.793386762918971</v>
      </c>
      <c r="C84" s="297">
        <v>10.74179164405848</v>
      </c>
      <c r="D84" s="297">
        <v>6.5103427896247918</v>
      </c>
      <c r="E84" s="297">
        <v>6.752483550822042</v>
      </c>
      <c r="F84" s="297">
        <v>7.0166948851514723</v>
      </c>
      <c r="G84" s="297">
        <v>5.8003997738650988</v>
      </c>
      <c r="H84" s="297">
        <v>3.6790820055668978</v>
      </c>
      <c r="I84" s="297">
        <v>5.579035256591645</v>
      </c>
      <c r="J84" s="297">
        <v>2.9632656616455919</v>
      </c>
      <c r="K84" s="297">
        <v>2.9336650550578458</v>
      </c>
      <c r="L84" s="297">
        <v>1.6433532981595409</v>
      </c>
      <c r="M84" s="297">
        <v>1.464051624000019</v>
      </c>
      <c r="N84" s="297">
        <v>1.1034054863550069</v>
      </c>
      <c r="O84" s="297">
        <v>0.96545191363787741</v>
      </c>
      <c r="P84" s="297">
        <v>0.5818192286643219</v>
      </c>
      <c r="Q84" s="297">
        <v>0.57466187477867536</v>
      </c>
      <c r="R84" s="297">
        <v>0.60064716099843418</v>
      </c>
      <c r="S84" s="297">
        <v>0.497478571726654</v>
      </c>
      <c r="T84" s="297">
        <v>1.6511846638161349</v>
      </c>
      <c r="U84" s="297">
        <v>0.56025865091676263</v>
      </c>
      <c r="V84" s="297">
        <v>1.4281766012754991</v>
      </c>
      <c r="W84" s="297">
        <v>1.3148777242238521</v>
      </c>
      <c r="DA84" s="122" t="s">
        <v>1655</v>
      </c>
    </row>
    <row r="85" spans="1:105" ht="12" customHeight="1" x14ac:dyDescent="0.25">
      <c r="A85" s="59" t="s">
        <v>34</v>
      </c>
      <c r="B85" s="297">
        <v>0.85679341627402983</v>
      </c>
      <c r="C85" s="297">
        <v>1.2544966863422109</v>
      </c>
      <c r="D85" s="297">
        <v>1.187035313982139</v>
      </c>
      <c r="E85" s="297">
        <v>0.46744628191681808</v>
      </c>
      <c r="F85" s="297">
        <v>0.41391409912870142</v>
      </c>
      <c r="G85" s="297">
        <v>0.40819506588108578</v>
      </c>
      <c r="H85" s="297">
        <v>0.7249261876339812</v>
      </c>
      <c r="I85" s="297">
        <v>0.78644411209754794</v>
      </c>
      <c r="J85" s="297">
        <v>1.297836272221371</v>
      </c>
      <c r="K85" s="297">
        <v>1.799275225453387</v>
      </c>
      <c r="L85" s="297">
        <v>3.4229403833266461</v>
      </c>
      <c r="M85" s="297">
        <v>2.27407087923212</v>
      </c>
      <c r="N85" s="297">
        <v>1.5040087616466751</v>
      </c>
      <c r="O85" s="297">
        <v>1.073622478365198</v>
      </c>
      <c r="P85" s="297">
        <v>1.00705712515729</v>
      </c>
      <c r="Q85" s="297">
        <v>1.0101398260533889</v>
      </c>
      <c r="R85" s="297">
        <v>0.2054920149773409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1656</v>
      </c>
    </row>
    <row r="86" spans="1:105" ht="12" customHeight="1" x14ac:dyDescent="0.25">
      <c r="A86" s="59" t="s">
        <v>162</v>
      </c>
      <c r="B86" s="297">
        <v>96.775577192899689</v>
      </c>
      <c r="C86" s="297">
        <v>108.78553724388171</v>
      </c>
      <c r="D86" s="297">
        <v>99.011786481955838</v>
      </c>
      <c r="E86" s="297">
        <v>105.5088288270787</v>
      </c>
      <c r="F86" s="297">
        <v>88.408878048048848</v>
      </c>
      <c r="G86" s="297">
        <v>85.32236457247177</v>
      </c>
      <c r="H86" s="297">
        <v>77.953337089944597</v>
      </c>
      <c r="I86" s="297">
        <v>89.137321209204146</v>
      </c>
      <c r="J86" s="297">
        <v>85.567479141413401</v>
      </c>
      <c r="K86" s="297">
        <v>62.486825212895653</v>
      </c>
      <c r="L86" s="297">
        <v>74.951501517982294</v>
      </c>
      <c r="M86" s="297">
        <v>71.00123492118226</v>
      </c>
      <c r="N86" s="297">
        <v>64.629812215697442</v>
      </c>
      <c r="O86" s="297">
        <v>63.395729366116583</v>
      </c>
      <c r="P86" s="297">
        <v>62.454747447153039</v>
      </c>
      <c r="Q86" s="297">
        <v>65.202971138257652</v>
      </c>
      <c r="R86" s="297">
        <v>70.667322499389684</v>
      </c>
      <c r="S86" s="297">
        <v>74.555372876455422</v>
      </c>
      <c r="T86" s="297">
        <v>71.557115912241159</v>
      </c>
      <c r="U86" s="297">
        <v>79.701133558425056</v>
      </c>
      <c r="V86" s="297">
        <v>81.061510161889032</v>
      </c>
      <c r="W86" s="297">
        <v>82.798245893894247</v>
      </c>
      <c r="DA86" s="122" t="s">
        <v>1657</v>
      </c>
    </row>
    <row r="87" spans="1:105" ht="12" customHeight="1" x14ac:dyDescent="0.25">
      <c r="A87" s="59" t="s">
        <v>73</v>
      </c>
      <c r="B87" s="297">
        <v>10.22579503015414</v>
      </c>
      <c r="C87" s="297">
        <v>15.77788383297238</v>
      </c>
      <c r="D87" s="297">
        <v>12.172906536080941</v>
      </c>
      <c r="E87" s="297">
        <v>14.05324217378018</v>
      </c>
      <c r="F87" s="297">
        <v>19.775516256422488</v>
      </c>
      <c r="G87" s="297">
        <v>24.430656263347991</v>
      </c>
      <c r="H87" s="297">
        <v>21.34874114075674</v>
      </c>
      <c r="I87" s="297">
        <v>25.139646398385889</v>
      </c>
      <c r="J87" s="297">
        <v>25.67798970960926</v>
      </c>
      <c r="K87" s="297">
        <v>30.717615825153409</v>
      </c>
      <c r="L87" s="297">
        <v>32.698164527169801</v>
      </c>
      <c r="M87" s="297">
        <v>31.971634273090181</v>
      </c>
      <c r="N87" s="297">
        <v>34.256162604395954</v>
      </c>
      <c r="O87" s="297">
        <v>32.368957180953842</v>
      </c>
      <c r="P87" s="297">
        <v>38.309992000986163</v>
      </c>
      <c r="Q87" s="297">
        <v>43.903772874155017</v>
      </c>
      <c r="R87" s="297">
        <v>51.629431549834578</v>
      </c>
      <c r="S87" s="297">
        <v>50.723542426901901</v>
      </c>
      <c r="T87" s="297">
        <v>63.608124719258868</v>
      </c>
      <c r="U87" s="297">
        <v>67.040177835876719</v>
      </c>
      <c r="V87" s="297">
        <v>70.466737282516036</v>
      </c>
      <c r="W87" s="297">
        <v>69.749233894562693</v>
      </c>
      <c r="DA87" s="122" t="s">
        <v>1658</v>
      </c>
    </row>
    <row r="88" spans="1:105" ht="12" customHeight="1" x14ac:dyDescent="0.25">
      <c r="A88" s="60" t="s">
        <v>1532</v>
      </c>
      <c r="B88" s="264">
        <v>10.709517406371051</v>
      </c>
      <c r="C88" s="264">
        <v>13.36742351106245</v>
      </c>
      <c r="D88" s="264">
        <v>11.08413160918824</v>
      </c>
      <c r="E88" s="264">
        <v>12.58306990201593</v>
      </c>
      <c r="F88" s="264">
        <v>10.776382525188581</v>
      </c>
      <c r="G88" s="264">
        <v>11.572559858835181</v>
      </c>
      <c r="H88" s="264">
        <v>10.102582072653989</v>
      </c>
      <c r="I88" s="264">
        <v>12.78561754662099</v>
      </c>
      <c r="J88" s="264">
        <v>12.03110863848039</v>
      </c>
      <c r="K88" s="264">
        <v>8.8968920045794935</v>
      </c>
      <c r="L88" s="264">
        <v>10.0329418265577</v>
      </c>
      <c r="M88" s="264">
        <v>11.9865857698234</v>
      </c>
      <c r="N88" s="264">
        <v>10.13729339809259</v>
      </c>
      <c r="O88" s="264">
        <v>9.076789170794278</v>
      </c>
      <c r="P88" s="264">
        <v>10.029335911767729</v>
      </c>
      <c r="Q88" s="264">
        <v>10.32787192057825</v>
      </c>
      <c r="R88" s="264">
        <v>11.553599393005671</v>
      </c>
      <c r="S88" s="264">
        <v>12.162750739436159</v>
      </c>
      <c r="T88" s="264">
        <v>13.047553465512999</v>
      </c>
      <c r="U88" s="264">
        <v>14.491706570354429</v>
      </c>
      <c r="V88" s="264">
        <v>14.48530084186558</v>
      </c>
      <c r="W88" s="264">
        <v>15.65406342538853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23.24747932925262</v>
      </c>
      <c r="C89" s="263">
        <f t="shared" si="3"/>
        <v>27.41902988517133</v>
      </c>
      <c r="D89" s="263">
        <f t="shared" si="3"/>
        <v>23.19281752476212</v>
      </c>
      <c r="E89" s="263">
        <f t="shared" si="3"/>
        <v>24.485567160067951</v>
      </c>
      <c r="F89" s="263">
        <f t="shared" si="3"/>
        <v>21.340682249470838</v>
      </c>
      <c r="G89" s="263">
        <f t="shared" si="3"/>
        <v>21.85140637093961</v>
      </c>
      <c r="H89" s="263">
        <f t="shared" si="3"/>
        <v>19.470926304666879</v>
      </c>
      <c r="I89" s="263">
        <f t="shared" si="3"/>
        <v>24.099117798785461</v>
      </c>
      <c r="J89" s="263">
        <f t="shared" si="3"/>
        <v>22.729090628793131</v>
      </c>
      <c r="K89" s="263">
        <f t="shared" si="3"/>
        <v>17.486085007710571</v>
      </c>
      <c r="L89" s="263">
        <f t="shared" si="3"/>
        <v>20.088278551734934</v>
      </c>
      <c r="M89" s="263">
        <f t="shared" si="3"/>
        <v>21.986876600751813</v>
      </c>
      <c r="N89" s="263">
        <f t="shared" si="3"/>
        <v>19.512675957996983</v>
      </c>
      <c r="O89" s="263">
        <f t="shared" si="3"/>
        <v>17.688431732115603</v>
      </c>
      <c r="P89" s="263">
        <f t="shared" si="3"/>
        <v>18.790102479449207</v>
      </c>
      <c r="Q89" s="263">
        <f t="shared" si="3"/>
        <v>19.600236940464029</v>
      </c>
      <c r="R89" s="263">
        <f t="shared" si="3"/>
        <v>21.836078822274839</v>
      </c>
      <c r="S89" s="263">
        <f t="shared" si="3"/>
        <v>22.951827003956772</v>
      </c>
      <c r="T89" s="263">
        <f t="shared" si="3"/>
        <v>24.410947516266539</v>
      </c>
      <c r="U89" s="263">
        <f t="shared" si="3"/>
        <v>26.956247998117341</v>
      </c>
      <c r="V89" s="263">
        <f t="shared" si="3"/>
        <v>27.025660507110761</v>
      </c>
      <c r="W89" s="263">
        <f t="shared" si="3"/>
        <v>28.37044487640522</v>
      </c>
      <c r="DA89" s="70"/>
    </row>
    <row r="90" spans="1:105" ht="12" customHeight="1" x14ac:dyDescent="0.25">
      <c r="A90" s="60" t="s">
        <v>1535</v>
      </c>
      <c r="B90" s="264">
        <v>13.235205827142421</v>
      </c>
      <c r="C90" s="264">
        <v>14.92189344728892</v>
      </c>
      <c r="D90" s="264">
        <v>12.83031910456649</v>
      </c>
      <c r="E90" s="264">
        <v>12.72171893286338</v>
      </c>
      <c r="F90" s="264">
        <v>11.2658968869332</v>
      </c>
      <c r="G90" s="264">
        <v>11.032278857568141</v>
      </c>
      <c r="H90" s="264">
        <v>10.02607356753481</v>
      </c>
      <c r="I90" s="264">
        <v>12.1459088060073</v>
      </c>
      <c r="J90" s="264">
        <v>11.48126818719498</v>
      </c>
      <c r="K90" s="264">
        <v>9.16842579968732</v>
      </c>
      <c r="L90" s="264">
        <v>10.708532127447141</v>
      </c>
      <c r="M90" s="264">
        <v>10.780678363230971</v>
      </c>
      <c r="N90" s="264">
        <v>10.035371778776099</v>
      </c>
      <c r="O90" s="264">
        <v>9.2025875758774625</v>
      </c>
      <c r="P90" s="264">
        <v>9.4137272066085309</v>
      </c>
      <c r="Q90" s="264">
        <v>9.9447618672288769</v>
      </c>
      <c r="R90" s="264">
        <v>11.03467735223558</v>
      </c>
      <c r="S90" s="264">
        <v>11.580933029893711</v>
      </c>
      <c r="T90" s="264">
        <v>12.21285596151475</v>
      </c>
      <c r="U90" s="264">
        <v>13.40802503072204</v>
      </c>
      <c r="V90" s="264">
        <v>13.483426222788371</v>
      </c>
      <c r="W90" s="264">
        <v>13.73554038097666</v>
      </c>
      <c r="DA90" s="72" t="s">
        <v>1660</v>
      </c>
    </row>
    <row r="91" spans="1:105" ht="12" customHeight="1" x14ac:dyDescent="0.25">
      <c r="A91" s="59" t="s">
        <v>30</v>
      </c>
      <c r="B91" s="232">
        <v>2.8749861813624809</v>
      </c>
      <c r="C91" s="232">
        <v>3.4560376497273642</v>
      </c>
      <c r="D91" s="232">
        <v>2.700057083905425</v>
      </c>
      <c r="E91" s="232">
        <v>2.0772912919985842</v>
      </c>
      <c r="F91" s="232">
        <v>1.822990000251109</v>
      </c>
      <c r="G91" s="232">
        <v>1.6760376474971159</v>
      </c>
      <c r="H91" s="232">
        <v>1.707504588402285</v>
      </c>
      <c r="I91" s="232">
        <v>2.5546143228754281</v>
      </c>
      <c r="J91" s="232">
        <v>2.316972024465715</v>
      </c>
      <c r="K91" s="232">
        <v>1.7618326183893169</v>
      </c>
      <c r="L91" s="232">
        <v>2.1477253242661658</v>
      </c>
      <c r="M91" s="232">
        <v>2.7492200510533631</v>
      </c>
      <c r="N91" s="232">
        <v>2.630389188340744</v>
      </c>
      <c r="O91" s="232">
        <v>1.903909803424513</v>
      </c>
      <c r="P91" s="232">
        <v>1.905295821374446</v>
      </c>
      <c r="Q91" s="232">
        <v>1.8545122958771929</v>
      </c>
      <c r="R91" s="232">
        <v>2.0401391933516688</v>
      </c>
      <c r="S91" s="232">
        <v>2.448023714482285</v>
      </c>
      <c r="T91" s="232">
        <v>2.6664541048199641</v>
      </c>
      <c r="U91" s="232">
        <v>2.955147893420516</v>
      </c>
      <c r="V91" s="232">
        <v>2.47668942265926</v>
      </c>
      <c r="W91" s="232">
        <v>2.6385780356007849</v>
      </c>
      <c r="DA91" s="71" t="s">
        <v>1661</v>
      </c>
    </row>
    <row r="92" spans="1:105" ht="12" customHeight="1" x14ac:dyDescent="0.25">
      <c r="A92" s="59" t="s">
        <v>33</v>
      </c>
      <c r="B92" s="297">
        <v>3.215204626040729E-2</v>
      </c>
      <c r="C92" s="297">
        <v>3.5362046601940048E-2</v>
      </c>
      <c r="D92" s="297">
        <v>4.7665338215181118E-2</v>
      </c>
      <c r="E92" s="297">
        <v>3.2094540771991559E-2</v>
      </c>
      <c r="F92" s="297">
        <v>1.4078317624812309E-2</v>
      </c>
      <c r="G92" s="297">
        <v>1.448390325031155E-2</v>
      </c>
      <c r="H92" s="297">
        <v>1.346681876127848E-2</v>
      </c>
      <c r="I92" s="297">
        <v>1.5244132484297689E-2</v>
      </c>
      <c r="J92" s="297">
        <v>2.774957486405508E-2</v>
      </c>
      <c r="K92" s="297">
        <v>1.5018232928929049E-2</v>
      </c>
      <c r="L92" s="297">
        <v>1.6015473067162129E-2</v>
      </c>
      <c r="M92" s="297">
        <v>1.6760883791176979E-2</v>
      </c>
      <c r="N92" s="297">
        <v>1.5702187377247209E-2</v>
      </c>
      <c r="O92" s="297">
        <v>1.557020821622916E-2</v>
      </c>
      <c r="P92" s="297">
        <v>1.5751935521572748E-2</v>
      </c>
      <c r="Q92" s="297">
        <v>3.1949902173888517E-2</v>
      </c>
      <c r="R92" s="297">
        <v>3.4034191326085497E-2</v>
      </c>
      <c r="S92" s="297">
        <v>3.4332495374141091E-2</v>
      </c>
      <c r="T92" s="297">
        <v>3.7617924771376397E-2</v>
      </c>
      <c r="U92" s="297">
        <v>4.1374532831981323E-2</v>
      </c>
      <c r="V92" s="297">
        <v>4.3182510029776237E-2</v>
      </c>
      <c r="W92" s="297">
        <v>4.3670415466854573E-2</v>
      </c>
      <c r="DA92" s="122" t="s">
        <v>1662</v>
      </c>
    </row>
    <row r="93" spans="1:105" ht="12" customHeight="1" x14ac:dyDescent="0.25">
      <c r="A93" s="59" t="s">
        <v>160</v>
      </c>
      <c r="B93" s="297">
        <v>0.225725341629158</v>
      </c>
      <c r="C93" s="297">
        <v>0.2372453614854588</v>
      </c>
      <c r="D93" s="297">
        <v>0.25597749139695281</v>
      </c>
      <c r="E93" s="297">
        <v>7.1833544131966381E-2</v>
      </c>
      <c r="F93" s="297">
        <v>6.2966872031872859E-2</v>
      </c>
      <c r="G93" s="297">
        <v>6.4746841922170617E-2</v>
      </c>
      <c r="H93" s="297">
        <v>2.38374706449332E-2</v>
      </c>
      <c r="I93" s="297">
        <v>1.347597304573776E-2</v>
      </c>
      <c r="J93" s="297">
        <v>1.285852937517876E-2</v>
      </c>
      <c r="K93" s="297">
        <v>2.7892031925344989E-2</v>
      </c>
      <c r="L93" s="297">
        <v>1.4889960323950921E-2</v>
      </c>
      <c r="M93" s="297">
        <v>1.5574937567892921E-2</v>
      </c>
      <c r="N93" s="297">
        <v>0</v>
      </c>
      <c r="O93" s="297">
        <v>0</v>
      </c>
      <c r="P93" s="297">
        <v>0</v>
      </c>
      <c r="Q93" s="297">
        <v>2.9690199641353499E-2</v>
      </c>
      <c r="R93" s="297">
        <v>9.4931078769636204E-2</v>
      </c>
      <c r="S93" s="297">
        <v>0</v>
      </c>
      <c r="T93" s="297">
        <v>0</v>
      </c>
      <c r="U93" s="297">
        <v>0</v>
      </c>
      <c r="V93" s="297">
        <v>2.0124861163873659E-2</v>
      </c>
      <c r="W93" s="297">
        <v>2.044497780859994E-2</v>
      </c>
      <c r="DA93" s="122" t="s">
        <v>1663</v>
      </c>
    </row>
    <row r="94" spans="1:105" ht="12" customHeight="1" x14ac:dyDescent="0.25">
      <c r="A94" s="59" t="s">
        <v>70</v>
      </c>
      <c r="B94" s="297">
        <v>1.1648836624575729</v>
      </c>
      <c r="C94" s="297">
        <v>0.92700188864119715</v>
      </c>
      <c r="D94" s="297">
        <v>0.55734735692044124</v>
      </c>
      <c r="E94" s="297">
        <v>0.58277157255933254</v>
      </c>
      <c r="F94" s="297">
        <v>0.63375189201784066</v>
      </c>
      <c r="G94" s="297">
        <v>0.54296738334820271</v>
      </c>
      <c r="H94" s="297">
        <v>0.34262134493411778</v>
      </c>
      <c r="I94" s="297">
        <v>0.51768564674000994</v>
      </c>
      <c r="J94" s="297">
        <v>0.28006287722170892</v>
      </c>
      <c r="K94" s="297">
        <v>0.30312680659682062</v>
      </c>
      <c r="L94" s="297">
        <v>0.1676627280409432</v>
      </c>
      <c r="M94" s="297">
        <v>0.14804144536450381</v>
      </c>
      <c r="N94" s="297">
        <v>0.1135899288713466</v>
      </c>
      <c r="O94" s="297">
        <v>0.10003324850082911</v>
      </c>
      <c r="P94" s="297">
        <v>6.329057953105327E-2</v>
      </c>
      <c r="Q94" s="297">
        <v>6.4189284042530659E-2</v>
      </c>
      <c r="R94" s="297">
        <v>6.837674689261973E-2</v>
      </c>
      <c r="S94" s="297">
        <v>5.5181097657695917E-2</v>
      </c>
      <c r="T94" s="297">
        <v>0.19649992926331369</v>
      </c>
      <c r="U94" s="297">
        <v>6.6499452249623198E-2</v>
      </c>
      <c r="V94" s="297">
        <v>0.1735172880623794</v>
      </c>
      <c r="W94" s="297">
        <v>0.1579260260799383</v>
      </c>
      <c r="DA94" s="122" t="s">
        <v>1664</v>
      </c>
    </row>
    <row r="95" spans="1:105" ht="12" customHeight="1" x14ac:dyDescent="0.25">
      <c r="A95" s="59" t="s">
        <v>162</v>
      </c>
      <c r="B95" s="297">
        <v>8.9374585954328012</v>
      </c>
      <c r="C95" s="297">
        <v>10.26624650083296</v>
      </c>
      <c r="D95" s="297">
        <v>9.2692718341284923</v>
      </c>
      <c r="E95" s="297">
        <v>9.957727983401508</v>
      </c>
      <c r="F95" s="297">
        <v>8.7321098050075694</v>
      </c>
      <c r="G95" s="297">
        <v>8.7340430815503396</v>
      </c>
      <c r="H95" s="297">
        <v>7.9386433447921902</v>
      </c>
      <c r="I95" s="297">
        <v>9.0448887308618211</v>
      </c>
      <c r="J95" s="297">
        <v>8.8436251812683189</v>
      </c>
      <c r="K95" s="297">
        <v>7.0605561098469094</v>
      </c>
      <c r="L95" s="297">
        <v>8.3622386417489167</v>
      </c>
      <c r="M95" s="297">
        <v>7.851081045454035</v>
      </c>
      <c r="N95" s="297">
        <v>7.2756904741867654</v>
      </c>
      <c r="O95" s="297">
        <v>7.1830743157358912</v>
      </c>
      <c r="P95" s="297">
        <v>7.4293888701814597</v>
      </c>
      <c r="Q95" s="297">
        <v>7.9644201854939114</v>
      </c>
      <c r="R95" s="297">
        <v>8.7971961418955722</v>
      </c>
      <c r="S95" s="297">
        <v>9.0433957223795858</v>
      </c>
      <c r="T95" s="297">
        <v>9.3122840026600961</v>
      </c>
      <c r="U95" s="297">
        <v>10.34500315221992</v>
      </c>
      <c r="V95" s="297">
        <v>10.76991214087308</v>
      </c>
      <c r="W95" s="297">
        <v>10.874920926020479</v>
      </c>
      <c r="DA95" s="122" t="s">
        <v>1665</v>
      </c>
    </row>
    <row r="96" spans="1:105" ht="12" customHeight="1" x14ac:dyDescent="0.25">
      <c r="A96" s="61" t="s">
        <v>1542</v>
      </c>
      <c r="B96" s="265">
        <v>10.012273502110199</v>
      </c>
      <c r="C96" s="265">
        <v>12.497136437882411</v>
      </c>
      <c r="D96" s="265">
        <v>10.36249842019563</v>
      </c>
      <c r="E96" s="265">
        <v>11.763848227204569</v>
      </c>
      <c r="F96" s="265">
        <v>10.074785362537639</v>
      </c>
      <c r="G96" s="265">
        <v>10.81912751337147</v>
      </c>
      <c r="H96" s="265">
        <v>9.4448527371320683</v>
      </c>
      <c r="I96" s="265">
        <v>11.95320899277816</v>
      </c>
      <c r="J96" s="265">
        <v>11.247822441598149</v>
      </c>
      <c r="K96" s="265">
        <v>8.3176592080232492</v>
      </c>
      <c r="L96" s="265">
        <v>9.3797464242877933</v>
      </c>
      <c r="M96" s="265">
        <v>11.206198237520841</v>
      </c>
      <c r="N96" s="265">
        <v>9.4773041792208854</v>
      </c>
      <c r="O96" s="265">
        <v>8.485844156238139</v>
      </c>
      <c r="P96" s="265">
        <v>9.3763752728406757</v>
      </c>
      <c r="Q96" s="265">
        <v>9.6554750732351504</v>
      </c>
      <c r="R96" s="265">
        <v>10.801401470039259</v>
      </c>
      <c r="S96" s="265">
        <v>11.37089397406306</v>
      </c>
      <c r="T96" s="265">
        <v>12.198091554751789</v>
      </c>
      <c r="U96" s="265">
        <v>13.548222967395301</v>
      </c>
      <c r="V96" s="265">
        <v>13.54223428432239</v>
      </c>
      <c r="W96" s="265">
        <v>14.634904495428559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96.023767262497074</v>
      </c>
      <c r="C99" s="225">
        <v>93.917345734912814</v>
      </c>
      <c r="D99" s="225">
        <v>109.25260052341061</v>
      </c>
      <c r="E99" s="225">
        <v>107.07266181340241</v>
      </c>
      <c r="F99" s="225">
        <v>129.9607614482743</v>
      </c>
      <c r="G99" s="225">
        <v>123.9661014001841</v>
      </c>
      <c r="H99" s="225">
        <v>136.23004230093611</v>
      </c>
      <c r="I99" s="225">
        <v>126.4491627774821</v>
      </c>
      <c r="J99" s="225">
        <v>125.8100132475483</v>
      </c>
      <c r="K99" s="225">
        <v>105.59762373499881</v>
      </c>
      <c r="L99" s="225">
        <v>110.6023947502143</v>
      </c>
      <c r="M99" s="225">
        <v>86.030726557504295</v>
      </c>
      <c r="N99" s="225">
        <v>113.6698203699857</v>
      </c>
      <c r="O99" s="225">
        <v>108.44969039450039</v>
      </c>
      <c r="P99" s="225">
        <v>107.79390155584591</v>
      </c>
      <c r="Q99" s="225">
        <v>118.0105271512804</v>
      </c>
      <c r="R99" s="225">
        <v>118.21495385376819</v>
      </c>
      <c r="S99" s="225">
        <v>116.57963661148079</v>
      </c>
      <c r="T99" s="225">
        <v>114.484491394998</v>
      </c>
      <c r="U99" s="225">
        <v>90.1134886517345</v>
      </c>
      <c r="V99" s="225">
        <v>89.3820899743057</v>
      </c>
      <c r="W99" s="225">
        <v>88.272851187749595</v>
      </c>
      <c r="DA99" s="89" t="s">
        <v>1667</v>
      </c>
    </row>
    <row r="100" spans="1:105" ht="12" customHeight="1" x14ac:dyDescent="0.25">
      <c r="A100" s="55" t="s">
        <v>92</v>
      </c>
      <c r="B100" s="261">
        <v>0.80804714259686228</v>
      </c>
      <c r="C100" s="261">
        <v>0.78519696502116831</v>
      </c>
      <c r="D100" s="261">
        <v>0.91085513832706033</v>
      </c>
      <c r="E100" s="261">
        <v>0.87987244930565045</v>
      </c>
      <c r="F100" s="261">
        <v>1.0708301070652591</v>
      </c>
      <c r="G100" s="261">
        <v>1.0140885243125111</v>
      </c>
      <c r="H100" s="261">
        <v>1.1175804196210699</v>
      </c>
      <c r="I100" s="261">
        <v>1.041339020487053</v>
      </c>
      <c r="J100" s="261">
        <v>1.0331624580178389</v>
      </c>
      <c r="K100" s="261">
        <v>0.87056963063299109</v>
      </c>
      <c r="L100" s="261">
        <v>0.91268798793340322</v>
      </c>
      <c r="M100" s="261">
        <v>0.70787606770902478</v>
      </c>
      <c r="N100" s="261">
        <v>0.94102045639685161</v>
      </c>
      <c r="O100" s="261">
        <v>0.89214109850260392</v>
      </c>
      <c r="P100" s="261">
        <v>0.88184204332364102</v>
      </c>
      <c r="Q100" s="261">
        <v>0.96474859722991357</v>
      </c>
      <c r="R100" s="261">
        <v>0.96578457532633599</v>
      </c>
      <c r="S100" s="261">
        <v>0.95492428254037998</v>
      </c>
      <c r="T100" s="261">
        <v>0.93849411337124156</v>
      </c>
      <c r="U100" s="261">
        <v>0.73729691175267331</v>
      </c>
      <c r="V100" s="261">
        <v>0.72836807983005969</v>
      </c>
      <c r="W100" s="261">
        <v>0.7174498722960726</v>
      </c>
      <c r="DA100" s="67" t="s">
        <v>1668</v>
      </c>
    </row>
    <row r="101" spans="1:105" ht="12" customHeight="1" x14ac:dyDescent="0.25">
      <c r="A101" s="202" t="s">
        <v>93</v>
      </c>
      <c r="B101" s="226">
        <v>0.23515599416860289</v>
      </c>
      <c r="C101" s="226">
        <v>0.22850618880270221</v>
      </c>
      <c r="D101" s="226">
        <v>0.265074937222743</v>
      </c>
      <c r="E101" s="226">
        <v>0.25605842735002488</v>
      </c>
      <c r="F101" s="226">
        <v>0.31163047938433519</v>
      </c>
      <c r="G101" s="226">
        <v>0.29511767635648101</v>
      </c>
      <c r="H101" s="226">
        <v>0.32523564627029661</v>
      </c>
      <c r="I101" s="226">
        <v>0.3030480521745525</v>
      </c>
      <c r="J101" s="226">
        <v>0.30066852804165312</v>
      </c>
      <c r="K101" s="226">
        <v>0.25335114276448822</v>
      </c>
      <c r="L101" s="226">
        <v>0.26560832883892532</v>
      </c>
      <c r="M101" s="226">
        <v>0.20600444166575699</v>
      </c>
      <c r="N101" s="226">
        <v>0.27385357770814472</v>
      </c>
      <c r="O101" s="226">
        <v>0.25962882101510681</v>
      </c>
      <c r="P101" s="226">
        <v>0.25663161400584378</v>
      </c>
      <c r="Q101" s="226">
        <v>0.28075888589281223</v>
      </c>
      <c r="R101" s="226">
        <v>0.28106037382137322</v>
      </c>
      <c r="S101" s="226">
        <v>0.27789983675315688</v>
      </c>
      <c r="T101" s="226">
        <v>0.27311836725508992</v>
      </c>
      <c r="U101" s="226">
        <v>0.21456642705701681</v>
      </c>
      <c r="V101" s="226">
        <v>0.21196797922292299</v>
      </c>
      <c r="W101" s="226">
        <v>0.20879058793985669</v>
      </c>
      <c r="DA101" s="174" t="s">
        <v>1669</v>
      </c>
    </row>
    <row r="102" spans="1:105" ht="12" customHeight="1" x14ac:dyDescent="0.25">
      <c r="A102" s="202" t="s">
        <v>94</v>
      </c>
      <c r="B102" s="226">
        <v>2.0299138807308341</v>
      </c>
      <c r="C102" s="226">
        <v>2.1325973067927091</v>
      </c>
      <c r="D102" s="226">
        <v>2.419219094885265</v>
      </c>
      <c r="E102" s="226">
        <v>2.6017202615738348</v>
      </c>
      <c r="F102" s="226">
        <v>3.087154445627633</v>
      </c>
      <c r="G102" s="226">
        <v>3.1315921740763759</v>
      </c>
      <c r="H102" s="226">
        <v>3.350762305627847</v>
      </c>
      <c r="I102" s="226">
        <v>3.201387073028537</v>
      </c>
      <c r="J102" s="226">
        <v>3.1758694321705589</v>
      </c>
      <c r="K102" s="226">
        <v>2.5322665629541699</v>
      </c>
      <c r="L102" s="226">
        <v>2.589439256885953</v>
      </c>
      <c r="M102" s="226">
        <v>2.2547569236259828</v>
      </c>
      <c r="N102" s="226">
        <v>2.7971899039830102</v>
      </c>
      <c r="O102" s="226">
        <v>2.6262422295569618</v>
      </c>
      <c r="P102" s="226">
        <v>2.7462459937153731</v>
      </c>
      <c r="Q102" s="226">
        <v>2.9558349391679348</v>
      </c>
      <c r="R102" s="226">
        <v>2.9754211909571051</v>
      </c>
      <c r="S102" s="226">
        <v>2.9392917448113409</v>
      </c>
      <c r="T102" s="226">
        <v>2.916786919204541</v>
      </c>
      <c r="U102" s="226">
        <v>2.311888150571872</v>
      </c>
      <c r="V102" s="226">
        <v>2.2825303325862998</v>
      </c>
      <c r="W102" s="226">
        <v>2.340622444277991</v>
      </c>
      <c r="DA102" s="174" t="s">
        <v>1670</v>
      </c>
    </row>
    <row r="103" spans="1:105" ht="12" customHeight="1" x14ac:dyDescent="0.25">
      <c r="A103" s="202" t="s">
        <v>95</v>
      </c>
      <c r="B103" s="226">
        <v>0.71853683617568953</v>
      </c>
      <c r="C103" s="226">
        <v>0.69821785546804671</v>
      </c>
      <c r="D103" s="226">
        <v>0.80995641814232633</v>
      </c>
      <c r="E103" s="226">
        <v>0.78240579371450658</v>
      </c>
      <c r="F103" s="226">
        <v>0.95221038062158991</v>
      </c>
      <c r="G103" s="226">
        <v>0.90175426834609407</v>
      </c>
      <c r="H103" s="226">
        <v>0.9937819918596682</v>
      </c>
      <c r="I103" s="226">
        <v>0.9259861284360219</v>
      </c>
      <c r="J103" s="226">
        <v>0.9187153133836472</v>
      </c>
      <c r="K103" s="226">
        <v>0.77413348193442078</v>
      </c>
      <c r="L103" s="226">
        <v>0.81158623636443528</v>
      </c>
      <c r="M103" s="226">
        <v>0.62946207378632002</v>
      </c>
      <c r="N103" s="226">
        <v>0.83678021475701847</v>
      </c>
      <c r="O103" s="226">
        <v>0.79331540023795466</v>
      </c>
      <c r="P103" s="226">
        <v>0.78415720867488792</v>
      </c>
      <c r="Q103" s="226">
        <v>0.85787990355453914</v>
      </c>
      <c r="R103" s="226">
        <v>0.85880112260787111</v>
      </c>
      <c r="S103" s="226">
        <v>0.84914386375873518</v>
      </c>
      <c r="T103" s="226">
        <v>0.83453372389154412</v>
      </c>
      <c r="U103" s="226">
        <v>0.65562386445710064</v>
      </c>
      <c r="V103" s="226">
        <v>0.64768411156124739</v>
      </c>
      <c r="W103" s="226">
        <v>0.6379753533903213</v>
      </c>
      <c r="DA103" s="174" t="s">
        <v>1671</v>
      </c>
    </row>
    <row r="104" spans="1:105" ht="12" customHeight="1" x14ac:dyDescent="0.25">
      <c r="A104" s="56" t="s">
        <v>96</v>
      </c>
      <c r="B104" s="262">
        <v>1.1305634232294639</v>
      </c>
      <c r="C104" s="262">
        <v>1.107505240328158</v>
      </c>
      <c r="D104" s="262">
        <v>1.28510251575333</v>
      </c>
      <c r="E104" s="262">
        <v>1.2624253005907899</v>
      </c>
      <c r="F104" s="262">
        <v>1.5398794319672839</v>
      </c>
      <c r="G104" s="262">
        <v>1.4850245083820539</v>
      </c>
      <c r="H104" s="262">
        <v>1.638853017405776</v>
      </c>
      <c r="I104" s="262">
        <v>1.511642473571595</v>
      </c>
      <c r="J104" s="262">
        <v>1.5041214923787889</v>
      </c>
      <c r="K104" s="262">
        <v>1.2746817516642761</v>
      </c>
      <c r="L104" s="262">
        <v>1.3530127168866279</v>
      </c>
      <c r="M104" s="262">
        <v>1.1086887390336</v>
      </c>
      <c r="N104" s="262">
        <v>1.480146831637156</v>
      </c>
      <c r="O104" s="262">
        <v>1.436134014990798</v>
      </c>
      <c r="P104" s="262">
        <v>1.468109866559939</v>
      </c>
      <c r="Q104" s="262">
        <v>1.6370255048428659</v>
      </c>
      <c r="R104" s="262">
        <v>1.6975164279420709</v>
      </c>
      <c r="S104" s="262">
        <v>1.7023258880124761</v>
      </c>
      <c r="T104" s="262">
        <v>1.7518441374541489</v>
      </c>
      <c r="U104" s="262">
        <v>1.435154332133364</v>
      </c>
      <c r="V104" s="262">
        <v>1.4898762303418061</v>
      </c>
      <c r="W104" s="262">
        <v>1.514052439484477</v>
      </c>
      <c r="DA104" s="68" t="s">
        <v>1672</v>
      </c>
    </row>
    <row r="105" spans="1:105" ht="12" customHeight="1" x14ac:dyDescent="0.25">
      <c r="A105" s="37" t="s">
        <v>160</v>
      </c>
      <c r="B105" s="228">
        <v>2.1332930005874339E-2</v>
      </c>
      <c r="C105" s="228">
        <v>1.772013773820284E-2</v>
      </c>
      <c r="D105" s="228">
        <v>2.5093855480774498E-2</v>
      </c>
      <c r="E105" s="228">
        <v>5.92710510778532E-3</v>
      </c>
      <c r="F105" s="228">
        <v>7.2868249327546894E-3</v>
      </c>
      <c r="G105" s="228">
        <v>6.5788814552485367E-3</v>
      </c>
      <c r="H105" s="228">
        <v>3.028858501477028E-3</v>
      </c>
      <c r="I105" s="228">
        <v>1.3608984334194079E-3</v>
      </c>
      <c r="J105" s="228">
        <v>1.3300347892206449E-3</v>
      </c>
      <c r="K105" s="228">
        <v>3.1322381316541111E-3</v>
      </c>
      <c r="L105" s="228">
        <v>1.5122450847250459E-3</v>
      </c>
      <c r="M105" s="228">
        <v>1.1135506677253831E-3</v>
      </c>
      <c r="N105" s="228">
        <v>0</v>
      </c>
      <c r="O105" s="228">
        <v>0</v>
      </c>
      <c r="P105" s="228">
        <v>0</v>
      </c>
      <c r="Q105" s="228">
        <v>2.808796618419953E-3</v>
      </c>
      <c r="R105" s="228">
        <v>7.842959889954532E-3</v>
      </c>
      <c r="S105" s="228">
        <v>0</v>
      </c>
      <c r="T105" s="228">
        <v>0</v>
      </c>
      <c r="U105" s="228">
        <v>0</v>
      </c>
      <c r="V105" s="228">
        <v>9.0627641085152459E-4</v>
      </c>
      <c r="W105" s="228">
        <v>8.3662772314985559E-4</v>
      </c>
      <c r="DA105" s="69" t="s">
        <v>1673</v>
      </c>
    </row>
    <row r="106" spans="1:105" ht="12" customHeight="1" x14ac:dyDescent="0.25">
      <c r="A106" s="37" t="s">
        <v>162</v>
      </c>
      <c r="B106" s="228">
        <v>0.86538624776901607</v>
      </c>
      <c r="C106" s="228">
        <v>0.78560964763637198</v>
      </c>
      <c r="D106" s="228">
        <v>0.93097279371178943</v>
      </c>
      <c r="E106" s="228">
        <v>0.84178532448171983</v>
      </c>
      <c r="F106" s="228">
        <v>1.035311793795241</v>
      </c>
      <c r="G106" s="228">
        <v>0.90923167641887503</v>
      </c>
      <c r="H106" s="228">
        <v>1.0334533130383361</v>
      </c>
      <c r="I106" s="228">
        <v>0.93582483455501353</v>
      </c>
      <c r="J106" s="228">
        <v>0.93719029821043653</v>
      </c>
      <c r="K106" s="228">
        <v>0.81234270439753831</v>
      </c>
      <c r="L106" s="228">
        <v>0.87011560075626315</v>
      </c>
      <c r="M106" s="228">
        <v>0.575094065163264</v>
      </c>
      <c r="N106" s="228">
        <v>0.80512889478802097</v>
      </c>
      <c r="O106" s="228">
        <v>0.77368545056259885</v>
      </c>
      <c r="P106" s="228">
        <v>0.70576320470249776</v>
      </c>
      <c r="Q106" s="228">
        <v>0.77194631287477022</v>
      </c>
      <c r="R106" s="228">
        <v>0.74463185298636403</v>
      </c>
      <c r="S106" s="228">
        <v>0.7353549752642129</v>
      </c>
      <c r="T106" s="228">
        <v>0.6785118882974539</v>
      </c>
      <c r="U106" s="228">
        <v>0.51889884340947678</v>
      </c>
      <c r="V106" s="228">
        <v>0.49689622865269029</v>
      </c>
      <c r="W106" s="228">
        <v>0.45592926871507428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3.404201113641083E-3</v>
      </c>
      <c r="C108" s="228">
        <v>5.9506130464073203E-3</v>
      </c>
      <c r="D108" s="228">
        <v>1.478593573334285E-2</v>
      </c>
      <c r="E108" s="228">
        <v>2.1461593026815041E-2</v>
      </c>
      <c r="F108" s="228">
        <v>3.594333312493659E-2</v>
      </c>
      <c r="G108" s="228">
        <v>4.316700544450084E-2</v>
      </c>
      <c r="H108" s="228">
        <v>6.7410780403805784E-2</v>
      </c>
      <c r="I108" s="228">
        <v>1.445950143698768E-2</v>
      </c>
      <c r="J108" s="228">
        <v>2.9445340437453931E-2</v>
      </c>
      <c r="K108" s="228">
        <v>5.2829602374252382E-2</v>
      </c>
      <c r="L108" s="228">
        <v>9.3426108313534054E-2</v>
      </c>
      <c r="M108" s="228">
        <v>0.11539517960023959</v>
      </c>
      <c r="N108" s="228">
        <v>0.19668434469029211</v>
      </c>
      <c r="O108" s="228">
        <v>0.25153654204355103</v>
      </c>
      <c r="P108" s="228">
        <v>0.29467210392818338</v>
      </c>
      <c r="Q108" s="228">
        <v>0.38063686483872178</v>
      </c>
      <c r="R108" s="228">
        <v>0.4690699763690257</v>
      </c>
      <c r="S108" s="228">
        <v>0.49719055546444468</v>
      </c>
      <c r="T108" s="228">
        <v>0.59059826875888333</v>
      </c>
      <c r="U108" s="228">
        <v>0.5527871340261159</v>
      </c>
      <c r="V108" s="228">
        <v>0.65411540914799526</v>
      </c>
      <c r="W108" s="228">
        <v>0.6913960685301842</v>
      </c>
      <c r="DA108" s="69" t="s">
        <v>1676</v>
      </c>
    </row>
    <row r="109" spans="1:105" ht="12" customHeight="1" x14ac:dyDescent="0.25">
      <c r="A109" s="37" t="s">
        <v>38</v>
      </c>
      <c r="B109" s="228">
        <v>0.240440044340933</v>
      </c>
      <c r="C109" s="228">
        <v>0.29822484190717602</v>
      </c>
      <c r="D109" s="228">
        <v>0.31424993082742381</v>
      </c>
      <c r="E109" s="228">
        <v>0.39325127797446979</v>
      </c>
      <c r="F109" s="228">
        <v>0.46133748011435211</v>
      </c>
      <c r="G109" s="228">
        <v>0.52604694506342931</v>
      </c>
      <c r="H109" s="228">
        <v>0.53496006546215702</v>
      </c>
      <c r="I109" s="228">
        <v>0.55999723914617461</v>
      </c>
      <c r="J109" s="228">
        <v>0.53615581894167819</v>
      </c>
      <c r="K109" s="228">
        <v>0.40637720676083128</v>
      </c>
      <c r="L109" s="228">
        <v>0.38795876273210611</v>
      </c>
      <c r="M109" s="228">
        <v>0.41708594360237061</v>
      </c>
      <c r="N109" s="228">
        <v>0.47833359215884269</v>
      </c>
      <c r="O109" s="228">
        <v>0.41091202238464769</v>
      </c>
      <c r="P109" s="228">
        <v>0.46767455792925822</v>
      </c>
      <c r="Q109" s="228">
        <v>0.48163353051095409</v>
      </c>
      <c r="R109" s="228">
        <v>0.47597163869672648</v>
      </c>
      <c r="S109" s="228">
        <v>0.46978035728381812</v>
      </c>
      <c r="T109" s="228">
        <v>0.48273398039781212</v>
      </c>
      <c r="U109" s="228">
        <v>0.36346835469777089</v>
      </c>
      <c r="V109" s="228">
        <v>0.33795831613026911</v>
      </c>
      <c r="W109" s="228">
        <v>0.36589047451606888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70.003571593745448</v>
      </c>
      <c r="C110" s="263">
        <f t="shared" si="4"/>
        <v>67.333908516153073</v>
      </c>
      <c r="D110" s="263">
        <f t="shared" si="4"/>
        <v>78.814756307697763</v>
      </c>
      <c r="E110" s="263">
        <f t="shared" si="4"/>
        <v>75.473797531699333</v>
      </c>
      <c r="F110" s="263">
        <f t="shared" si="4"/>
        <v>92.143405964300584</v>
      </c>
      <c r="G110" s="263">
        <f t="shared" si="4"/>
        <v>86.44268997918131</v>
      </c>
      <c r="H110" s="263">
        <f t="shared" si="4"/>
        <v>95.685280211876886</v>
      </c>
      <c r="I110" s="263">
        <f t="shared" si="4"/>
        <v>88.108232516396725</v>
      </c>
      <c r="J110" s="263">
        <f t="shared" si="4"/>
        <v>87.741087811242622</v>
      </c>
      <c r="K110" s="263">
        <f t="shared" si="4"/>
        <v>74.662017865213471</v>
      </c>
      <c r="L110" s="263">
        <f t="shared" si="4"/>
        <v>78.67019494048634</v>
      </c>
      <c r="M110" s="263">
        <f t="shared" si="4"/>
        <v>59.277382788495174</v>
      </c>
      <c r="N110" s="263">
        <f t="shared" si="4"/>
        <v>79.708256900722887</v>
      </c>
      <c r="O110" s="263">
        <f t="shared" si="4"/>
        <v>76.366899659687576</v>
      </c>
      <c r="P110" s="263">
        <f t="shared" si="4"/>
        <v>74.822733922585215</v>
      </c>
      <c r="Q110" s="263">
        <f t="shared" si="4"/>
        <v>82.281853965217252</v>
      </c>
      <c r="R110" s="263">
        <f t="shared" si="4"/>
        <v>82.260282411284194</v>
      </c>
      <c r="S110" s="263">
        <f t="shared" si="4"/>
        <v>81.052218781232881</v>
      </c>
      <c r="T110" s="263">
        <f t="shared" si="4"/>
        <v>79.284973808390347</v>
      </c>
      <c r="U110" s="263">
        <f t="shared" si="4"/>
        <v>62.233842912938179</v>
      </c>
      <c r="V110" s="263">
        <f t="shared" si="4"/>
        <v>61.75575274284666</v>
      </c>
      <c r="W110" s="263">
        <f t="shared" si="4"/>
        <v>60.283031534175663</v>
      </c>
      <c r="DA110" s="70"/>
    </row>
    <row r="111" spans="1:105" ht="12" customHeight="1" x14ac:dyDescent="0.25">
      <c r="A111" s="60" t="s">
        <v>1556</v>
      </c>
      <c r="B111" s="264">
        <v>61.113208299148937</v>
      </c>
      <c r="C111" s="264">
        <v>57.993825176440552</v>
      </c>
      <c r="D111" s="264">
        <v>68.219362657297452</v>
      </c>
      <c r="E111" s="264">
        <v>64.079108064392273</v>
      </c>
      <c r="F111" s="264">
        <v>78.62267248457438</v>
      </c>
      <c r="G111" s="264">
        <v>72.727333686316996</v>
      </c>
      <c r="H111" s="264">
        <v>81.010029949463686</v>
      </c>
      <c r="I111" s="264">
        <v>74.08719724193395</v>
      </c>
      <c r="J111" s="264">
        <v>73.831811513257605</v>
      </c>
      <c r="K111" s="264">
        <v>63.571513032901827</v>
      </c>
      <c r="L111" s="264">
        <v>67.329292283710672</v>
      </c>
      <c r="M111" s="264">
        <v>49.402280015748623</v>
      </c>
      <c r="N111" s="264">
        <v>67.457473906208264</v>
      </c>
      <c r="O111" s="264">
        <v>64.864811939608344</v>
      </c>
      <c r="P111" s="264">
        <v>62.795068703768329</v>
      </c>
      <c r="Q111" s="264">
        <v>69.336257259112941</v>
      </c>
      <c r="R111" s="264">
        <v>69.228904285761999</v>
      </c>
      <c r="S111" s="264">
        <v>68.179075891657135</v>
      </c>
      <c r="T111" s="264">
        <v>66.510394743332085</v>
      </c>
      <c r="U111" s="264">
        <v>52.108523927653522</v>
      </c>
      <c r="V111" s="264">
        <v>51.759011462215369</v>
      </c>
      <c r="W111" s="264">
        <v>50.03186567800352</v>
      </c>
      <c r="DA111" s="72" t="s">
        <v>1678</v>
      </c>
    </row>
    <row r="112" spans="1:105" ht="12" customHeight="1" x14ac:dyDescent="0.25">
      <c r="A112" s="59" t="s">
        <v>30</v>
      </c>
      <c r="B112" s="232">
        <v>13.275171663629131</v>
      </c>
      <c r="C112" s="232">
        <v>13.43186399028337</v>
      </c>
      <c r="D112" s="232">
        <v>14.35632051714062</v>
      </c>
      <c r="E112" s="232">
        <v>10.463285180537939</v>
      </c>
      <c r="F112" s="232">
        <v>12.72232003992838</v>
      </c>
      <c r="G112" s="232">
        <v>11.048827792884641</v>
      </c>
      <c r="H112" s="232">
        <v>13.79652731585999</v>
      </c>
      <c r="I112" s="232">
        <v>15.58254867864086</v>
      </c>
      <c r="J112" s="232">
        <v>14.899594626892631</v>
      </c>
      <c r="K112" s="232">
        <v>12.2160955117887</v>
      </c>
      <c r="L112" s="232">
        <v>13.50370194361242</v>
      </c>
      <c r="M112" s="232">
        <v>12.59825534265771</v>
      </c>
      <c r="N112" s="232">
        <v>17.681398751059351</v>
      </c>
      <c r="O112" s="232">
        <v>13.41978550389752</v>
      </c>
      <c r="P112" s="232">
        <v>12.709437970564981</v>
      </c>
      <c r="Q112" s="232">
        <v>12.92991660874829</v>
      </c>
      <c r="R112" s="232">
        <v>12.79934124377097</v>
      </c>
      <c r="S112" s="232">
        <v>14.411964405928011</v>
      </c>
      <c r="T112" s="232">
        <v>14.521330279781489</v>
      </c>
      <c r="U112" s="232">
        <v>11.484793201177769</v>
      </c>
      <c r="V112" s="232">
        <v>9.5073013414878389</v>
      </c>
      <c r="W112" s="232">
        <v>9.6110511997724686</v>
      </c>
      <c r="DA112" s="71" t="s">
        <v>1679</v>
      </c>
    </row>
    <row r="113" spans="1:105" ht="12" customHeight="1" x14ac:dyDescent="0.25">
      <c r="A113" s="59" t="s">
        <v>33</v>
      </c>
      <c r="B113" s="297">
        <v>0.14846121216540109</v>
      </c>
      <c r="C113" s="297">
        <v>0.13743432465580629</v>
      </c>
      <c r="D113" s="297">
        <v>0.25343866878001919</v>
      </c>
      <c r="E113" s="297">
        <v>0.1616597220280355</v>
      </c>
      <c r="F113" s="297">
        <v>9.8250052069377855E-2</v>
      </c>
      <c r="G113" s="297">
        <v>9.5481239947368096E-2</v>
      </c>
      <c r="H113" s="297">
        <v>0.10881102994374001</v>
      </c>
      <c r="I113" s="297">
        <v>9.2985635590129193E-2</v>
      </c>
      <c r="J113" s="297">
        <v>0.1784473063020135</v>
      </c>
      <c r="K113" s="297">
        <v>0.1041325753440823</v>
      </c>
      <c r="L113" s="297">
        <v>0.1006963843753176</v>
      </c>
      <c r="M113" s="297">
        <v>7.6806472326198569E-2</v>
      </c>
      <c r="N113" s="297">
        <v>0.10554964166960119</v>
      </c>
      <c r="O113" s="297">
        <v>0.10974724440043709</v>
      </c>
      <c r="P113" s="297">
        <v>0.1050746268279477</v>
      </c>
      <c r="Q113" s="297">
        <v>0.22275914356806209</v>
      </c>
      <c r="R113" s="297">
        <v>0.2135223077709234</v>
      </c>
      <c r="S113" s="297">
        <v>0.2021216944801742</v>
      </c>
      <c r="T113" s="297">
        <v>0.20486469617372741</v>
      </c>
      <c r="U113" s="297">
        <v>0.16079667431488101</v>
      </c>
      <c r="V113" s="297">
        <v>0.16576528804087631</v>
      </c>
      <c r="W113" s="297">
        <v>0.1590699965300468</v>
      </c>
      <c r="DA113" s="122" t="s">
        <v>1680</v>
      </c>
    </row>
    <row r="114" spans="1:105" ht="12" customHeight="1" x14ac:dyDescent="0.25">
      <c r="A114" s="59" t="s">
        <v>160</v>
      </c>
      <c r="B114" s="297">
        <v>1.0422807171679389</v>
      </c>
      <c r="C114" s="297">
        <v>0.92205228957782859</v>
      </c>
      <c r="D114" s="297">
        <v>1.361043414072123</v>
      </c>
      <c r="E114" s="297">
        <v>0.36182448782057181</v>
      </c>
      <c r="F114" s="297">
        <v>0.4394344992525227</v>
      </c>
      <c r="G114" s="297">
        <v>0.42682615608276081</v>
      </c>
      <c r="H114" s="297">
        <v>0.19260523053795139</v>
      </c>
      <c r="I114" s="297">
        <v>8.2200277394867183E-2</v>
      </c>
      <c r="J114" s="297">
        <v>8.2688471489997264E-2</v>
      </c>
      <c r="K114" s="297">
        <v>0.1933961957915015</v>
      </c>
      <c r="L114" s="297">
        <v>9.3619786429416471E-2</v>
      </c>
      <c r="M114" s="297">
        <v>7.1371893403398806E-2</v>
      </c>
      <c r="N114" s="297">
        <v>0</v>
      </c>
      <c r="O114" s="297">
        <v>0</v>
      </c>
      <c r="P114" s="297">
        <v>0</v>
      </c>
      <c r="Q114" s="297">
        <v>0.2070041845035093</v>
      </c>
      <c r="R114" s="297">
        <v>0.5955746920462357</v>
      </c>
      <c r="S114" s="297">
        <v>0</v>
      </c>
      <c r="T114" s="297">
        <v>0</v>
      </c>
      <c r="U114" s="297">
        <v>0</v>
      </c>
      <c r="V114" s="297">
        <v>7.7253578018318989E-2</v>
      </c>
      <c r="W114" s="297">
        <v>7.4471069585753155E-2</v>
      </c>
      <c r="DA114" s="122" t="s">
        <v>1681</v>
      </c>
    </row>
    <row r="115" spans="1:105" ht="12" customHeight="1" x14ac:dyDescent="0.25">
      <c r="A115" s="59" t="s">
        <v>70</v>
      </c>
      <c r="B115" s="297">
        <v>5.3788191009505129</v>
      </c>
      <c r="C115" s="297">
        <v>3.602785776348997</v>
      </c>
      <c r="D115" s="297">
        <v>2.963440048370213</v>
      </c>
      <c r="E115" s="297">
        <v>2.9354116980542422</v>
      </c>
      <c r="F115" s="297">
        <v>4.4228407150069344</v>
      </c>
      <c r="G115" s="297">
        <v>3.5793665641856021</v>
      </c>
      <c r="H115" s="297">
        <v>2.7683584433604929</v>
      </c>
      <c r="I115" s="297">
        <v>3.157761122031121</v>
      </c>
      <c r="J115" s="297">
        <v>1.8009813224252891</v>
      </c>
      <c r="K115" s="297">
        <v>2.101803532821183</v>
      </c>
      <c r="L115" s="297">
        <v>1.05416995410781</v>
      </c>
      <c r="M115" s="297">
        <v>0.67839747105130077</v>
      </c>
      <c r="N115" s="297">
        <v>0.76354816062244735</v>
      </c>
      <c r="O115" s="297">
        <v>0.70508841108156439</v>
      </c>
      <c r="P115" s="297">
        <v>0.4221851985644729</v>
      </c>
      <c r="Q115" s="297">
        <v>0.44753657966586979</v>
      </c>
      <c r="R115" s="297">
        <v>0.42897921841293579</v>
      </c>
      <c r="S115" s="297">
        <v>0.32486123831971808</v>
      </c>
      <c r="T115" s="297">
        <v>1.070125440234772</v>
      </c>
      <c r="U115" s="297">
        <v>0.25844136558408098</v>
      </c>
      <c r="V115" s="297">
        <v>0.66608317154094487</v>
      </c>
      <c r="W115" s="297">
        <v>0.57524738777918649</v>
      </c>
      <c r="DA115" s="122" t="s">
        <v>1682</v>
      </c>
    </row>
    <row r="116" spans="1:105" ht="12" customHeight="1" x14ac:dyDescent="0.25">
      <c r="A116" s="59" t="s">
        <v>162</v>
      </c>
      <c r="B116" s="297">
        <v>41.268475605235963</v>
      </c>
      <c r="C116" s="297">
        <v>39.899688795574548</v>
      </c>
      <c r="D116" s="297">
        <v>49.285120008934477</v>
      </c>
      <c r="E116" s="297">
        <v>50.156926975951492</v>
      </c>
      <c r="F116" s="297">
        <v>60.939827178317159</v>
      </c>
      <c r="G116" s="297">
        <v>57.576831933216617</v>
      </c>
      <c r="H116" s="297">
        <v>64.143727929761511</v>
      </c>
      <c r="I116" s="297">
        <v>55.171701528276976</v>
      </c>
      <c r="J116" s="297">
        <v>56.870099786147676</v>
      </c>
      <c r="K116" s="297">
        <v>48.956085217156357</v>
      </c>
      <c r="L116" s="297">
        <v>52.577104215185713</v>
      </c>
      <c r="M116" s="297">
        <v>35.977448836310018</v>
      </c>
      <c r="N116" s="297">
        <v>48.906977352856863</v>
      </c>
      <c r="O116" s="297">
        <v>50.630190780228823</v>
      </c>
      <c r="P116" s="297">
        <v>49.558370907810932</v>
      </c>
      <c r="Q116" s="297">
        <v>55.529040742627217</v>
      </c>
      <c r="R116" s="297">
        <v>55.191486823760933</v>
      </c>
      <c r="S116" s="297">
        <v>53.240128552929242</v>
      </c>
      <c r="T116" s="297">
        <v>50.714074327142093</v>
      </c>
      <c r="U116" s="297">
        <v>40.204492686576792</v>
      </c>
      <c r="V116" s="297">
        <v>41.342608083127388</v>
      </c>
      <c r="W116" s="297">
        <v>39.612026024336068</v>
      </c>
      <c r="DA116" s="122" t="s">
        <v>1683</v>
      </c>
    </row>
    <row r="117" spans="1:105" ht="12" customHeight="1" x14ac:dyDescent="0.25">
      <c r="A117" s="60" t="s">
        <v>1563</v>
      </c>
      <c r="B117" s="264">
        <v>8.8903632945965096</v>
      </c>
      <c r="C117" s="264">
        <v>9.3400833397125265</v>
      </c>
      <c r="D117" s="264">
        <v>10.595393650400309</v>
      </c>
      <c r="E117" s="264">
        <v>11.39468946730706</v>
      </c>
      <c r="F117" s="264">
        <v>13.5207334797262</v>
      </c>
      <c r="G117" s="264">
        <v>13.715356292864319</v>
      </c>
      <c r="H117" s="264">
        <v>14.675250262413201</v>
      </c>
      <c r="I117" s="264">
        <v>14.021035274462781</v>
      </c>
      <c r="J117" s="264">
        <v>13.90927629798502</v>
      </c>
      <c r="K117" s="264">
        <v>11.09050483231165</v>
      </c>
      <c r="L117" s="264">
        <v>11.34090265677567</v>
      </c>
      <c r="M117" s="264">
        <v>9.8751027727465548</v>
      </c>
      <c r="N117" s="264">
        <v>12.250782994514619</v>
      </c>
      <c r="O117" s="264">
        <v>11.50208772007923</v>
      </c>
      <c r="P117" s="264">
        <v>12.027665218816891</v>
      </c>
      <c r="Q117" s="264">
        <v>12.945596706104309</v>
      </c>
      <c r="R117" s="264">
        <v>13.031378125522201</v>
      </c>
      <c r="S117" s="264">
        <v>12.87314288957575</v>
      </c>
      <c r="T117" s="264">
        <v>12.77457906505826</v>
      </c>
      <c r="U117" s="264">
        <v>10.125318985284659</v>
      </c>
      <c r="V117" s="264">
        <v>9.9967412806312925</v>
      </c>
      <c r="W117" s="264">
        <v>10.25116585617214</v>
      </c>
      <c r="DA117" s="72" t="s">
        <v>1684</v>
      </c>
    </row>
    <row r="118" spans="1:105" ht="12" customHeight="1" x14ac:dyDescent="0.25">
      <c r="A118" s="57" t="s">
        <v>1565</v>
      </c>
      <c r="B118" s="263">
        <v>7.1266396237833014</v>
      </c>
      <c r="C118" s="263">
        <v>7.4871415050822794</v>
      </c>
      <c r="D118" s="263">
        <v>8.4934158162489233</v>
      </c>
      <c r="E118" s="263">
        <v>9.1341425279856736</v>
      </c>
      <c r="F118" s="263">
        <v>10.83840915902678</v>
      </c>
      <c r="G118" s="263">
        <v>10.994421529482469</v>
      </c>
      <c r="H118" s="263">
        <v>11.763885967699011</v>
      </c>
      <c r="I118" s="263">
        <v>11.239458078634661</v>
      </c>
      <c r="J118" s="263">
        <v>11.14987051919668</v>
      </c>
      <c r="K118" s="263">
        <v>8.8903038679815296</v>
      </c>
      <c r="L118" s="263">
        <v>9.0910262680007854</v>
      </c>
      <c r="M118" s="263">
        <v>7.9160205693688672</v>
      </c>
      <c r="N118" s="263">
        <v>9.8203990790953384</v>
      </c>
      <c r="O118" s="263">
        <v>9.2202344702796868</v>
      </c>
      <c r="P118" s="263">
        <v>9.6415447479090872</v>
      </c>
      <c r="Q118" s="263">
        <v>10.37737147314504</v>
      </c>
      <c r="R118" s="263">
        <v>10.44613505932824</v>
      </c>
      <c r="S118" s="263">
        <v>10.31929147993705</v>
      </c>
      <c r="T118" s="263">
        <v>10.240281338956089</v>
      </c>
      <c r="U118" s="263">
        <v>8.116597386726923</v>
      </c>
      <c r="V118" s="263">
        <v>8.0135276994313855</v>
      </c>
      <c r="W118" s="263">
        <v>8.2174779994619414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7.4355402071100212</v>
      </c>
      <c r="C119" s="263">
        <f t="shared" si="5"/>
        <v>7.2778594778174064</v>
      </c>
      <c r="D119" s="263">
        <f t="shared" si="5"/>
        <v>8.4649594653596338</v>
      </c>
      <c r="E119" s="263">
        <f t="shared" si="5"/>
        <v>8.3053720574828418</v>
      </c>
      <c r="F119" s="263">
        <f t="shared" si="5"/>
        <v>10.077401285720386</v>
      </c>
      <c r="G119" s="263">
        <f t="shared" si="5"/>
        <v>9.6184945339487378</v>
      </c>
      <c r="H119" s="263">
        <f t="shared" si="5"/>
        <v>10.566073301822481</v>
      </c>
      <c r="I119" s="263">
        <f t="shared" si="5"/>
        <v>9.8104296754580176</v>
      </c>
      <c r="J119" s="263">
        <f t="shared" si="5"/>
        <v>9.7610381485881845</v>
      </c>
      <c r="K119" s="263">
        <f t="shared" si="5"/>
        <v>8.1870549443798275</v>
      </c>
      <c r="L119" s="263">
        <f t="shared" si="5"/>
        <v>8.5715132151897535</v>
      </c>
      <c r="M119" s="263">
        <f t="shared" si="5"/>
        <v>6.6707998504581703</v>
      </c>
      <c r="N119" s="263">
        <f t="shared" si="5"/>
        <v>8.8059441647712866</v>
      </c>
      <c r="O119" s="263">
        <f t="shared" si="5"/>
        <v>8.3992728313321692</v>
      </c>
      <c r="P119" s="263">
        <f t="shared" si="5"/>
        <v>8.3504331552202427</v>
      </c>
      <c r="Q119" s="263">
        <f t="shared" si="5"/>
        <v>9.1380285910465684</v>
      </c>
      <c r="R119" s="263">
        <f t="shared" si="5"/>
        <v>9.149864727834963</v>
      </c>
      <c r="S119" s="263">
        <f t="shared" si="5"/>
        <v>9.0207802575352005</v>
      </c>
      <c r="T119" s="263">
        <f t="shared" si="5"/>
        <v>8.8531582371588868</v>
      </c>
      <c r="U119" s="263">
        <f t="shared" si="5"/>
        <v>6.9648357635691633</v>
      </c>
      <c r="V119" s="263">
        <f t="shared" si="5"/>
        <v>6.9032244895195873</v>
      </c>
      <c r="W119" s="263">
        <f t="shared" si="5"/>
        <v>6.8172510478149899</v>
      </c>
      <c r="DA119" s="70"/>
    </row>
    <row r="120" spans="1:105" ht="12" customHeight="1" x14ac:dyDescent="0.25">
      <c r="A120" s="60" t="s">
        <v>1568</v>
      </c>
      <c r="B120" s="264">
        <v>5.2525815655118731</v>
      </c>
      <c r="C120" s="264">
        <v>4.984475623406798</v>
      </c>
      <c r="D120" s="264">
        <v>5.8633440573218856</v>
      </c>
      <c r="E120" s="264">
        <v>5.5074958608932532</v>
      </c>
      <c r="F120" s="264">
        <v>6.7574917373386194</v>
      </c>
      <c r="G120" s="264">
        <v>6.2507968876328617</v>
      </c>
      <c r="H120" s="264">
        <v>6.9626812562554221</v>
      </c>
      <c r="I120" s="264">
        <v>6.3676749642817168</v>
      </c>
      <c r="J120" s="264">
        <v>6.3457249733080143</v>
      </c>
      <c r="K120" s="264">
        <v>5.4638688876193067</v>
      </c>
      <c r="L120" s="264">
        <v>5.7868439460296539</v>
      </c>
      <c r="M120" s="264">
        <v>4.2460461907804996</v>
      </c>
      <c r="N120" s="264">
        <v>5.7978609494910422</v>
      </c>
      <c r="O120" s="264">
        <v>5.5750258401852832</v>
      </c>
      <c r="P120" s="264">
        <v>5.3971347513604231</v>
      </c>
      <c r="Q120" s="264">
        <v>5.9593393447464829</v>
      </c>
      <c r="R120" s="264">
        <v>5.9501125300443967</v>
      </c>
      <c r="S120" s="264">
        <v>5.8598814748716119</v>
      </c>
      <c r="T120" s="264">
        <v>5.7164610248192256</v>
      </c>
      <c r="U120" s="264">
        <v>4.4786434848690284</v>
      </c>
      <c r="V120" s="264">
        <v>4.448603452869877</v>
      </c>
      <c r="W120" s="264">
        <v>4.300158061773808</v>
      </c>
      <c r="DA120" s="72" t="s">
        <v>1686</v>
      </c>
    </row>
    <row r="121" spans="1:105" ht="12" customHeight="1" x14ac:dyDescent="0.25">
      <c r="A121" s="59" t="s">
        <v>30</v>
      </c>
      <c r="B121" s="232">
        <v>1.140979567265739</v>
      </c>
      <c r="C121" s="232">
        <v>1.1544470197092831</v>
      </c>
      <c r="D121" s="232">
        <v>1.233902565347119</v>
      </c>
      <c r="E121" s="232">
        <v>0.89930246477916431</v>
      </c>
      <c r="F121" s="232">
        <v>1.093462862973285</v>
      </c>
      <c r="G121" s="232">
        <v>0.9496289067551581</v>
      </c>
      <c r="H121" s="232">
        <v>1.185789243671181</v>
      </c>
      <c r="I121" s="232">
        <v>1.339294895670863</v>
      </c>
      <c r="J121" s="232">
        <v>1.280596097781791</v>
      </c>
      <c r="K121" s="232">
        <v>1.0499536822491971</v>
      </c>
      <c r="L121" s="232">
        <v>1.1606213757914119</v>
      </c>
      <c r="M121" s="232">
        <v>1.0827997025869911</v>
      </c>
      <c r="N121" s="232">
        <v>1.51968767009688</v>
      </c>
      <c r="O121" s="232">
        <v>1.1534088933091919</v>
      </c>
      <c r="P121" s="232">
        <v>1.092355669913927</v>
      </c>
      <c r="Q121" s="232">
        <v>1.111305452828973</v>
      </c>
      <c r="R121" s="232">
        <v>1.100082711066954</v>
      </c>
      <c r="S121" s="232">
        <v>1.238685067732648</v>
      </c>
      <c r="T121" s="232">
        <v>1.24808488798242</v>
      </c>
      <c r="U121" s="232">
        <v>0.98709942958537977</v>
      </c>
      <c r="V121" s="232">
        <v>0.81713719756978853</v>
      </c>
      <c r="W121" s="232">
        <v>0.82605433035036102</v>
      </c>
      <c r="DA121" s="71" t="s">
        <v>1687</v>
      </c>
    </row>
    <row r="122" spans="1:105" ht="12" customHeight="1" x14ac:dyDescent="0.25">
      <c r="A122" s="59" t="s">
        <v>33</v>
      </c>
      <c r="B122" s="297">
        <v>1.276000144512773E-2</v>
      </c>
      <c r="C122" s="297">
        <v>1.181225827029138E-2</v>
      </c>
      <c r="D122" s="297">
        <v>2.1782644319793251E-2</v>
      </c>
      <c r="E122" s="297">
        <v>1.3894392054394199E-2</v>
      </c>
      <c r="F122" s="297">
        <v>8.4444333176561855E-3</v>
      </c>
      <c r="G122" s="297">
        <v>8.2064583869465302E-3</v>
      </c>
      <c r="H122" s="297">
        <v>9.3521323117118707E-3</v>
      </c>
      <c r="I122" s="297">
        <v>7.9919652224332456E-3</v>
      </c>
      <c r="J122" s="297">
        <v>1.5337257813549599E-2</v>
      </c>
      <c r="K122" s="297">
        <v>8.9500266938075286E-3</v>
      </c>
      <c r="L122" s="297">
        <v>8.6546916289265835E-3</v>
      </c>
      <c r="M122" s="297">
        <v>6.601392266591349E-3</v>
      </c>
      <c r="N122" s="297">
        <v>9.0718212561563694E-3</v>
      </c>
      <c r="O122" s="297">
        <v>9.4325984324323091E-3</v>
      </c>
      <c r="P122" s="297">
        <v>9.0309944975872428E-3</v>
      </c>
      <c r="Q122" s="297">
        <v>1.9145788670222871E-2</v>
      </c>
      <c r="R122" s="297">
        <v>1.8351897549432419E-2</v>
      </c>
      <c r="S122" s="297">
        <v>1.7372033247211632E-2</v>
      </c>
      <c r="T122" s="297">
        <v>1.760778981327505E-2</v>
      </c>
      <c r="U122" s="297">
        <v>1.382021449712896E-2</v>
      </c>
      <c r="V122" s="297">
        <v>1.4247258823382659E-2</v>
      </c>
      <c r="W122" s="297">
        <v>1.367180932982366E-2</v>
      </c>
      <c r="DA122" s="122" t="s">
        <v>1688</v>
      </c>
    </row>
    <row r="123" spans="1:105" ht="12" customHeight="1" x14ac:dyDescent="0.25">
      <c r="A123" s="59" t="s">
        <v>160</v>
      </c>
      <c r="B123" s="297">
        <v>8.9582344528311236E-2</v>
      </c>
      <c r="C123" s="297">
        <v>7.9248905326116906E-2</v>
      </c>
      <c r="D123" s="297">
        <v>0.1169794835777936</v>
      </c>
      <c r="E123" s="297">
        <v>3.109823044102198E-2</v>
      </c>
      <c r="F123" s="297">
        <v>3.7768685596168972E-2</v>
      </c>
      <c r="G123" s="297">
        <v>3.6685018861132547E-2</v>
      </c>
      <c r="H123" s="297">
        <v>1.6554108538904769E-2</v>
      </c>
      <c r="I123" s="297">
        <v>7.0649811021335964E-3</v>
      </c>
      <c r="J123" s="297">
        <v>7.1069405962566959E-3</v>
      </c>
      <c r="K123" s="297">
        <v>1.6622090725168358E-2</v>
      </c>
      <c r="L123" s="297">
        <v>8.0464694630204732E-3</v>
      </c>
      <c r="M123" s="297">
        <v>6.134298984129611E-3</v>
      </c>
      <c r="N123" s="297">
        <v>0</v>
      </c>
      <c r="O123" s="297">
        <v>0</v>
      </c>
      <c r="P123" s="297">
        <v>0</v>
      </c>
      <c r="Q123" s="297">
        <v>1.7791675380297339E-2</v>
      </c>
      <c r="R123" s="297">
        <v>5.1188683026006869E-2</v>
      </c>
      <c r="S123" s="297">
        <v>0</v>
      </c>
      <c r="T123" s="297">
        <v>0</v>
      </c>
      <c r="U123" s="297">
        <v>0</v>
      </c>
      <c r="V123" s="297">
        <v>6.639820278826797E-3</v>
      </c>
      <c r="W123" s="297">
        <v>6.4006681723421501E-3</v>
      </c>
      <c r="DA123" s="122" t="s">
        <v>1689</v>
      </c>
    </row>
    <row r="124" spans="1:105" ht="12" customHeight="1" x14ac:dyDescent="0.25">
      <c r="A124" s="59" t="s">
        <v>70</v>
      </c>
      <c r="B124" s="297">
        <v>0.46230081581675442</v>
      </c>
      <c r="C124" s="297">
        <v>0.30965361956954651</v>
      </c>
      <c r="D124" s="297">
        <v>0.25470288668817531</v>
      </c>
      <c r="E124" s="297">
        <v>0.25229389523970269</v>
      </c>
      <c r="F124" s="297">
        <v>0.38013601729307811</v>
      </c>
      <c r="G124" s="297">
        <v>0.30764077610228607</v>
      </c>
      <c r="H124" s="297">
        <v>0.23793593776236019</v>
      </c>
      <c r="I124" s="297">
        <v>0.27140446917269317</v>
      </c>
      <c r="J124" s="297">
        <v>0.1547914363732398</v>
      </c>
      <c r="K124" s="297">
        <v>0.1806466195782756</v>
      </c>
      <c r="L124" s="297">
        <v>9.060420524412699E-2</v>
      </c>
      <c r="M124" s="297">
        <v>5.8307167136299028E-2</v>
      </c>
      <c r="N124" s="297">
        <v>6.5625731400552514E-2</v>
      </c>
      <c r="O124" s="297">
        <v>6.0601210330413213E-2</v>
      </c>
      <c r="P124" s="297">
        <v>3.6286136056820323E-2</v>
      </c>
      <c r="Q124" s="297">
        <v>3.8465046324166211E-2</v>
      </c>
      <c r="R124" s="297">
        <v>3.6870071091568868E-2</v>
      </c>
      <c r="S124" s="297">
        <v>2.7921298836004201E-2</v>
      </c>
      <c r="T124" s="297">
        <v>9.1975553511248309E-2</v>
      </c>
      <c r="U124" s="297">
        <v>2.2212618031568179E-2</v>
      </c>
      <c r="V124" s="297">
        <v>5.7248772978956322E-2</v>
      </c>
      <c r="W124" s="297">
        <v>4.9441584049513737E-2</v>
      </c>
      <c r="DA124" s="122" t="s">
        <v>1690</v>
      </c>
    </row>
    <row r="125" spans="1:105" ht="12" customHeight="1" x14ac:dyDescent="0.25">
      <c r="A125" s="59" t="s">
        <v>162</v>
      </c>
      <c r="B125" s="297">
        <v>3.546958836455941</v>
      </c>
      <c r="C125" s="297">
        <v>3.4293138205315601</v>
      </c>
      <c r="D125" s="297">
        <v>4.2359764773890056</v>
      </c>
      <c r="E125" s="297">
        <v>4.3109068783789697</v>
      </c>
      <c r="F125" s="297">
        <v>5.2376797381584312</v>
      </c>
      <c r="G125" s="297">
        <v>4.9486357275273383</v>
      </c>
      <c r="H125" s="297">
        <v>5.5130498339712641</v>
      </c>
      <c r="I125" s="297">
        <v>4.7419186531135944</v>
      </c>
      <c r="J125" s="297">
        <v>4.8878932407431774</v>
      </c>
      <c r="K125" s="297">
        <v>4.2076964683728573</v>
      </c>
      <c r="L125" s="297">
        <v>4.5189172039021681</v>
      </c>
      <c r="M125" s="297">
        <v>3.0922036298064901</v>
      </c>
      <c r="N125" s="297">
        <v>4.2034757267374534</v>
      </c>
      <c r="O125" s="297">
        <v>4.3515831381132459</v>
      </c>
      <c r="P125" s="297">
        <v>4.2594619508920886</v>
      </c>
      <c r="Q125" s="297">
        <v>4.7726313815428236</v>
      </c>
      <c r="R125" s="297">
        <v>4.7436191673104346</v>
      </c>
      <c r="S125" s="297">
        <v>4.5759030750557486</v>
      </c>
      <c r="T125" s="297">
        <v>4.3587927935122828</v>
      </c>
      <c r="U125" s="297">
        <v>3.4555112227549509</v>
      </c>
      <c r="V125" s="297">
        <v>3.553330403218923</v>
      </c>
      <c r="W125" s="297">
        <v>3.404589669871767</v>
      </c>
      <c r="DA125" s="122" t="s">
        <v>1691</v>
      </c>
    </row>
    <row r="126" spans="1:105" ht="12" customHeight="1" x14ac:dyDescent="0.25">
      <c r="A126" s="60" t="s">
        <v>1575</v>
      </c>
      <c r="B126" s="264">
        <v>2.1829586415981481</v>
      </c>
      <c r="C126" s="264">
        <v>2.2933838544106089</v>
      </c>
      <c r="D126" s="264">
        <v>2.6016154080377492</v>
      </c>
      <c r="E126" s="264">
        <v>2.7978761965895882</v>
      </c>
      <c r="F126" s="264">
        <v>3.3199095483817662</v>
      </c>
      <c r="G126" s="264">
        <v>3.3676976463158752</v>
      </c>
      <c r="H126" s="264">
        <v>3.6033920455670581</v>
      </c>
      <c r="I126" s="264">
        <v>3.4427547111762999</v>
      </c>
      <c r="J126" s="264">
        <v>3.4153131752801711</v>
      </c>
      <c r="K126" s="264">
        <v>2.7231860567605199</v>
      </c>
      <c r="L126" s="264">
        <v>2.7846692691601</v>
      </c>
      <c r="M126" s="264">
        <v>2.4247536596776711</v>
      </c>
      <c r="N126" s="264">
        <v>3.0080832152802439</v>
      </c>
      <c r="O126" s="264">
        <v>2.824246991146885</v>
      </c>
      <c r="P126" s="264">
        <v>2.95329840385982</v>
      </c>
      <c r="Q126" s="264">
        <v>3.178689246300086</v>
      </c>
      <c r="R126" s="264">
        <v>3.1997521977905659</v>
      </c>
      <c r="S126" s="264">
        <v>3.1608987826635881</v>
      </c>
      <c r="T126" s="264">
        <v>3.1366972123396608</v>
      </c>
      <c r="U126" s="264">
        <v>2.4861922787001349</v>
      </c>
      <c r="V126" s="264">
        <v>2.4546210366497099</v>
      </c>
      <c r="W126" s="264">
        <v>2.5170929860411819</v>
      </c>
      <c r="DA126" s="72" t="s">
        <v>1692</v>
      </c>
    </row>
    <row r="127" spans="1:105" ht="12" customHeight="1" x14ac:dyDescent="0.25">
      <c r="A127" s="132" t="s">
        <v>1577</v>
      </c>
      <c r="B127" s="318">
        <v>6.5357985609568354</v>
      </c>
      <c r="C127" s="318">
        <v>6.8664126794472651</v>
      </c>
      <c r="D127" s="318">
        <v>7.7892608297735988</v>
      </c>
      <c r="E127" s="318">
        <v>8.3768674636996945</v>
      </c>
      <c r="F127" s="318">
        <v>9.9398401945604711</v>
      </c>
      <c r="G127" s="318">
        <v>10.082918206098039</v>
      </c>
      <c r="H127" s="318">
        <v>10.788589438753039</v>
      </c>
      <c r="I127" s="318">
        <v>10.307639759294879</v>
      </c>
      <c r="J127" s="318">
        <v>10.225479544528261</v>
      </c>
      <c r="K127" s="318">
        <v>8.1532444874736782</v>
      </c>
      <c r="L127" s="318">
        <v>8.3373257996280792</v>
      </c>
      <c r="M127" s="318">
        <v>7.2597351033613773</v>
      </c>
      <c r="N127" s="318">
        <v>9.0062292409139477</v>
      </c>
      <c r="O127" s="318">
        <v>8.4558218688975355</v>
      </c>
      <c r="P127" s="318">
        <v>8.842203003851683</v>
      </c>
      <c r="Q127" s="318">
        <v>9.5170252911834616</v>
      </c>
      <c r="R127" s="318">
        <v>9.5800879646659993</v>
      </c>
      <c r="S127" s="318">
        <v>9.4637604768995534</v>
      </c>
      <c r="T127" s="318">
        <v>9.3913007493161587</v>
      </c>
      <c r="U127" s="318">
        <v>7.4436829025282076</v>
      </c>
      <c r="V127" s="318">
        <v>7.3491583089657224</v>
      </c>
      <c r="W127" s="318">
        <v>7.5361999089082783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0.99999999999999978</v>
      </c>
      <c r="D132" s="234">
        <f t="shared" si="6"/>
        <v>1.0000000000000002</v>
      </c>
      <c r="E132" s="234">
        <f t="shared" si="6"/>
        <v>1.0000000000000002</v>
      </c>
      <c r="F132" s="234">
        <f t="shared" si="6"/>
        <v>1</v>
      </c>
      <c r="G132" s="234">
        <f t="shared" si="6"/>
        <v>1.0000000000000002</v>
      </c>
      <c r="H132" s="234">
        <f t="shared" si="6"/>
        <v>1.0000000000000002</v>
      </c>
      <c r="I132" s="234">
        <f t="shared" si="6"/>
        <v>1</v>
      </c>
      <c r="J132" s="234">
        <f t="shared" si="6"/>
        <v>1.0000000000000002</v>
      </c>
      <c r="K132" s="234">
        <f t="shared" si="6"/>
        <v>0.99999999999999967</v>
      </c>
      <c r="L132" s="234">
        <f t="shared" si="6"/>
        <v>1</v>
      </c>
      <c r="M132" s="234">
        <f t="shared" si="6"/>
        <v>1</v>
      </c>
      <c r="N132" s="234">
        <f t="shared" si="6"/>
        <v>1</v>
      </c>
      <c r="O132" s="234">
        <f t="shared" si="6"/>
        <v>0.99999999999999989</v>
      </c>
      <c r="P132" s="234">
        <f t="shared" si="6"/>
        <v>1</v>
      </c>
      <c r="Q132" s="234">
        <f t="shared" si="6"/>
        <v>1</v>
      </c>
      <c r="R132" s="234">
        <f t="shared" si="6"/>
        <v>0.99999999999999956</v>
      </c>
      <c r="S132" s="234">
        <f t="shared" si="6"/>
        <v>0.99999999999999989</v>
      </c>
      <c r="T132" s="234">
        <f t="shared" si="6"/>
        <v>0.99999999999999978</v>
      </c>
      <c r="U132" s="234">
        <f t="shared" si="6"/>
        <v>1</v>
      </c>
      <c r="V132" s="234">
        <f t="shared" si="6"/>
        <v>0.99999999999999967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4.2506713544918327E-3</v>
      </c>
      <c r="C133" s="268">
        <f t="shared" si="7"/>
        <v>4.2291893097185455E-3</v>
      </c>
      <c r="D133" s="268">
        <f t="shared" si="7"/>
        <v>4.2198857598112734E-3</v>
      </c>
      <c r="E133" s="268">
        <f t="shared" si="7"/>
        <v>4.1973721482151229E-3</v>
      </c>
      <c r="F133" s="268">
        <f t="shared" si="7"/>
        <v>4.2189920785161827E-3</v>
      </c>
      <c r="G133" s="268">
        <f t="shared" si="7"/>
        <v>4.2234471341512612E-3</v>
      </c>
      <c r="H133" s="268">
        <f t="shared" si="7"/>
        <v>4.2049233002644255E-3</v>
      </c>
      <c r="I133" s="268">
        <f t="shared" si="7"/>
        <v>4.2197966427930892E-3</v>
      </c>
      <c r="J133" s="268">
        <f t="shared" si="7"/>
        <v>4.244482328871875E-3</v>
      </c>
      <c r="K133" s="268">
        <f t="shared" si="7"/>
        <v>4.2806537426971526E-3</v>
      </c>
      <c r="L133" s="268">
        <f t="shared" si="7"/>
        <v>4.2695566517802251E-3</v>
      </c>
      <c r="M133" s="268">
        <f t="shared" si="7"/>
        <v>4.2642400512721244E-3</v>
      </c>
      <c r="N133" s="268">
        <f t="shared" si="7"/>
        <v>4.2825061878541213E-3</v>
      </c>
      <c r="O133" s="268">
        <f t="shared" si="7"/>
        <v>4.2774449926206914E-3</v>
      </c>
      <c r="P133" s="268">
        <f t="shared" si="7"/>
        <v>4.2831612706244965E-3</v>
      </c>
      <c r="Q133" s="268">
        <f t="shared" si="7"/>
        <v>4.2909953360866625E-3</v>
      </c>
      <c r="R133" s="268">
        <f t="shared" si="7"/>
        <v>4.2949855766682759E-3</v>
      </c>
      <c r="S133" s="268">
        <f t="shared" si="7"/>
        <v>4.2900176271237316E-3</v>
      </c>
      <c r="T133" s="268">
        <f t="shared" si="7"/>
        <v>4.2983331223771272E-3</v>
      </c>
      <c r="U133" s="268">
        <f t="shared" si="7"/>
        <v>4.2728596858554986E-3</v>
      </c>
      <c r="V133" s="268">
        <f t="shared" si="7"/>
        <v>4.3036342913782485E-3</v>
      </c>
      <c r="W133" s="268">
        <f t="shared" si="7"/>
        <v>4.2715042373034128E-3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4.4026644087348543E-4</v>
      </c>
      <c r="C134" s="269">
        <f t="shared" si="8"/>
        <v>4.3804142213967409E-4</v>
      </c>
      <c r="D134" s="269">
        <f t="shared" si="8"/>
        <v>4.3707780005187481E-4</v>
      </c>
      <c r="E134" s="269">
        <f t="shared" si="8"/>
        <v>4.3474593601863901E-4</v>
      </c>
      <c r="F134" s="269">
        <f t="shared" si="8"/>
        <v>4.3698523634834387E-4</v>
      </c>
      <c r="G134" s="269">
        <f t="shared" si="8"/>
        <v>4.3744667204279644E-4</v>
      </c>
      <c r="H134" s="269">
        <f t="shared" si="8"/>
        <v>4.3552805219746973E-4</v>
      </c>
      <c r="I134" s="269">
        <f t="shared" si="8"/>
        <v>4.3805720922005816E-4</v>
      </c>
      <c r="J134" s="269">
        <f t="shared" si="8"/>
        <v>4.3962540795069901E-4</v>
      </c>
      <c r="K134" s="269">
        <f t="shared" si="8"/>
        <v>4.4337188898819184E-4</v>
      </c>
      <c r="L134" s="269">
        <f t="shared" si="8"/>
        <v>4.4222249955894747E-4</v>
      </c>
      <c r="M134" s="269">
        <f t="shared" si="8"/>
        <v>4.4167182871473484E-4</v>
      </c>
      <c r="N134" s="269">
        <f t="shared" si="8"/>
        <v>4.4356375737042067E-4</v>
      </c>
      <c r="O134" s="269">
        <f t="shared" si="8"/>
        <v>4.4303954031712307E-4</v>
      </c>
      <c r="P134" s="269">
        <f t="shared" si="8"/>
        <v>4.4363160805463897E-4</v>
      </c>
      <c r="Q134" s="269">
        <f t="shared" si="8"/>
        <v>4.4444302720021776E-4</v>
      </c>
      <c r="R134" s="269">
        <f t="shared" si="8"/>
        <v>4.4485631933046912E-4</v>
      </c>
      <c r="S134" s="269">
        <f t="shared" si="8"/>
        <v>4.4434176026861516E-4</v>
      </c>
      <c r="T134" s="269">
        <f t="shared" si="8"/>
        <v>4.4650915284068769E-4</v>
      </c>
      <c r="U134" s="269">
        <f t="shared" si="8"/>
        <v>4.4583878917965137E-4</v>
      </c>
      <c r="V134" s="269">
        <f t="shared" si="8"/>
        <v>4.4575211637661478E-4</v>
      </c>
      <c r="W134" s="269">
        <f t="shared" si="8"/>
        <v>4.452234575333972E-4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8.7645961427865755E-3</v>
      </c>
      <c r="C135" s="269">
        <f t="shared" si="9"/>
        <v>9.4862428299687506E-3</v>
      </c>
      <c r="D135" s="269">
        <f t="shared" si="9"/>
        <v>9.2162810427019997E-3</v>
      </c>
      <c r="E135" s="269">
        <f t="shared" si="9"/>
        <v>1.0464583430771907E-2</v>
      </c>
      <c r="F135" s="269">
        <f t="shared" si="9"/>
        <v>1.0078968702568929E-2</v>
      </c>
      <c r="G135" s="269">
        <f t="shared" si="9"/>
        <v>1.0984920306870611E-2</v>
      </c>
      <c r="H135" s="269">
        <f t="shared" si="9"/>
        <v>1.040811989542696E-2</v>
      </c>
      <c r="I135" s="269">
        <f t="shared" si="9"/>
        <v>1.0893452697192101E-2</v>
      </c>
      <c r="J135" s="269">
        <f t="shared" si="9"/>
        <v>1.1069754887753351E-2</v>
      </c>
      <c r="K135" s="269">
        <f t="shared" si="9"/>
        <v>1.0180648814816935E-2</v>
      </c>
      <c r="L135" s="269">
        <f t="shared" si="9"/>
        <v>9.8415875548370207E-3</v>
      </c>
      <c r="M135" s="269">
        <f t="shared" si="9"/>
        <v>1.1543662535171282E-2</v>
      </c>
      <c r="N135" s="269">
        <f t="shared" si="9"/>
        <v>1.0453086779753519E-2</v>
      </c>
      <c r="O135" s="269">
        <f t="shared" si="9"/>
        <v>1.029302165754243E-2</v>
      </c>
      <c r="P135" s="269">
        <f t="shared" si="9"/>
        <v>1.1017015936640336E-2</v>
      </c>
      <c r="Q135" s="269">
        <f t="shared" si="9"/>
        <v>1.0723220336942538E-2</v>
      </c>
      <c r="R135" s="269">
        <f t="shared" si="9"/>
        <v>1.0807692858466091E-2</v>
      </c>
      <c r="S135" s="269">
        <f t="shared" si="9"/>
        <v>1.0864399847195885E-2</v>
      </c>
      <c r="T135" s="269">
        <f t="shared" si="9"/>
        <v>1.0830612242178829E-2</v>
      </c>
      <c r="U135" s="269">
        <f t="shared" si="9"/>
        <v>1.1005261441677051E-2</v>
      </c>
      <c r="V135" s="269">
        <f t="shared" si="9"/>
        <v>1.109005710479328E-2</v>
      </c>
      <c r="W135" s="269">
        <f t="shared" si="9"/>
        <v>1.162797128296735E-2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8.3826660955334535E-4</v>
      </c>
      <c r="C136" s="269">
        <f t="shared" si="10"/>
        <v>8.3403017739084814E-4</v>
      </c>
      <c r="D136" s="269">
        <f t="shared" si="10"/>
        <v>8.3219544245436924E-4</v>
      </c>
      <c r="E136" s="269">
        <f t="shared" si="10"/>
        <v>8.2775557701015787E-4</v>
      </c>
      <c r="F136" s="269">
        <f t="shared" si="10"/>
        <v>8.3201920130872851E-4</v>
      </c>
      <c r="G136" s="269">
        <f t="shared" si="10"/>
        <v>8.3289777414373271E-4</v>
      </c>
      <c r="H136" s="269">
        <f t="shared" si="10"/>
        <v>8.2924472498201889E-4</v>
      </c>
      <c r="I136" s="269">
        <f t="shared" si="10"/>
        <v>8.3406023596701911E-4</v>
      </c>
      <c r="J136" s="269">
        <f t="shared" si="10"/>
        <v>8.3704608387864311E-4</v>
      </c>
      <c r="K136" s="269">
        <f t="shared" si="10"/>
        <v>8.4417937786949147E-4</v>
      </c>
      <c r="L136" s="269">
        <f t="shared" si="10"/>
        <v>8.4199094220767379E-4</v>
      </c>
      <c r="M136" s="269">
        <f t="shared" si="10"/>
        <v>8.4094246578816218E-4</v>
      </c>
      <c r="N136" s="269">
        <f t="shared" si="10"/>
        <v>8.4454469496686631E-4</v>
      </c>
      <c r="O136" s="269">
        <f t="shared" si="10"/>
        <v>8.435465865235651E-4</v>
      </c>
      <c r="P136" s="269">
        <f t="shared" si="10"/>
        <v>8.4467388256268352E-4</v>
      </c>
      <c r="Q136" s="269">
        <f t="shared" si="10"/>
        <v>8.4621882333705081E-4</v>
      </c>
      <c r="R136" s="269">
        <f t="shared" si="10"/>
        <v>8.4700573090169156E-4</v>
      </c>
      <c r="S136" s="269">
        <f t="shared" si="10"/>
        <v>8.4602601125887853E-4</v>
      </c>
      <c r="T136" s="269">
        <f t="shared" si="10"/>
        <v>8.5015272330024496E-4</v>
      </c>
      <c r="U136" s="269">
        <f t="shared" si="10"/>
        <v>8.4887635194614078E-4</v>
      </c>
      <c r="V136" s="269">
        <f t="shared" si="10"/>
        <v>8.4871132706575722E-4</v>
      </c>
      <c r="W136" s="269">
        <f t="shared" si="10"/>
        <v>8.477047614614487E-4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5.1304176135798223E-3</v>
      </c>
      <c r="C137" s="270">
        <f t="shared" si="11"/>
        <v>5.1776735169910973E-3</v>
      </c>
      <c r="D137" s="270">
        <f t="shared" si="11"/>
        <v>5.145431168209663E-3</v>
      </c>
      <c r="E137" s="270">
        <f t="shared" si="11"/>
        <v>5.3366721884848681E-3</v>
      </c>
      <c r="F137" s="270">
        <f t="shared" si="11"/>
        <v>5.283819202022139E-3</v>
      </c>
      <c r="G137" s="270">
        <f t="shared" si="11"/>
        <v>5.474807124885313E-3</v>
      </c>
      <c r="H137" s="270">
        <f t="shared" si="11"/>
        <v>5.350226417068428E-3</v>
      </c>
      <c r="I137" s="270">
        <f t="shared" si="11"/>
        <v>5.4308239175957359E-3</v>
      </c>
      <c r="J137" s="270">
        <f t="shared" si="11"/>
        <v>5.5101290892819949E-3</v>
      </c>
      <c r="K137" s="270">
        <f t="shared" si="11"/>
        <v>5.3860613475812053E-3</v>
      </c>
      <c r="L137" s="270">
        <f t="shared" si="11"/>
        <v>5.4046154991831581E-3</v>
      </c>
      <c r="M137" s="270">
        <f t="shared" si="11"/>
        <v>5.9656397046727863E-3</v>
      </c>
      <c r="N137" s="270">
        <f t="shared" si="11"/>
        <v>5.8134092160035747E-3</v>
      </c>
      <c r="O137" s="270">
        <f t="shared" si="11"/>
        <v>5.915705777856578E-3</v>
      </c>
      <c r="P137" s="270">
        <f t="shared" si="11"/>
        <v>6.1899421442096715E-3</v>
      </c>
      <c r="Q137" s="270">
        <f t="shared" si="11"/>
        <v>6.2417157713171492E-3</v>
      </c>
      <c r="R137" s="270">
        <f t="shared" si="11"/>
        <v>6.4804030742779874E-3</v>
      </c>
      <c r="S137" s="270">
        <f t="shared" si="11"/>
        <v>6.6131632044658288E-3</v>
      </c>
      <c r="T137" s="270">
        <f t="shared" si="11"/>
        <v>6.8722770407417281E-3</v>
      </c>
      <c r="U137" s="270">
        <f t="shared" si="11"/>
        <v>7.2638719525717479E-3</v>
      </c>
      <c r="V137" s="270">
        <f t="shared" si="11"/>
        <v>7.6080070675661462E-3</v>
      </c>
      <c r="W137" s="270">
        <f t="shared" si="11"/>
        <v>7.9725460796687461E-3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3.4155606814185849E-2</v>
      </c>
      <c r="C138" s="271">
        <f t="shared" si="12"/>
        <v>3.6967861948889388E-2</v>
      </c>
      <c r="D138" s="271">
        <f t="shared" si="12"/>
        <v>3.5915821614055821E-2</v>
      </c>
      <c r="E138" s="271">
        <f t="shared" si="12"/>
        <v>4.0780452551696406E-2</v>
      </c>
      <c r="F138" s="271">
        <f t="shared" si="12"/>
        <v>3.9277713027400123E-2</v>
      </c>
      <c r="G138" s="271">
        <f t="shared" si="12"/>
        <v>4.2808203911988842E-2</v>
      </c>
      <c r="H138" s="271">
        <f t="shared" si="12"/>
        <v>4.0560414311352842E-2</v>
      </c>
      <c r="I138" s="271">
        <f t="shared" si="12"/>
        <v>4.2559537417598547E-2</v>
      </c>
      <c r="J138" s="271">
        <f t="shared" si="12"/>
        <v>4.3138804037958341E-2</v>
      </c>
      <c r="K138" s="271">
        <f t="shared" si="12"/>
        <v>3.9673960142291291E-2</v>
      </c>
      <c r="L138" s="271">
        <f t="shared" si="12"/>
        <v>3.8352639354301783E-2</v>
      </c>
      <c r="M138" s="271">
        <f t="shared" si="12"/>
        <v>4.498562082309502E-2</v>
      </c>
      <c r="N138" s="271">
        <f t="shared" si="12"/>
        <v>4.0735650134623595E-2</v>
      </c>
      <c r="O138" s="271">
        <f t="shared" si="12"/>
        <v>4.0111876798141224E-2</v>
      </c>
      <c r="P138" s="271">
        <f t="shared" si="12"/>
        <v>4.2933280492017042E-2</v>
      </c>
      <c r="Q138" s="271">
        <f t="shared" si="12"/>
        <v>4.1788359856366905E-2</v>
      </c>
      <c r="R138" s="271">
        <f t="shared" si="12"/>
        <v>4.211754903801973E-2</v>
      </c>
      <c r="S138" s="271">
        <f t="shared" si="12"/>
        <v>4.2338536015527575E-2</v>
      </c>
      <c r="T138" s="271">
        <f t="shared" si="12"/>
        <v>4.231153115164963E-2</v>
      </c>
      <c r="U138" s="271">
        <f t="shared" si="12"/>
        <v>4.3086180172689885E-2</v>
      </c>
      <c r="V138" s="271">
        <f t="shared" si="12"/>
        <v>4.3217921721349001E-2</v>
      </c>
      <c r="W138" s="271">
        <f t="shared" si="12"/>
        <v>4.5421927139586579E-2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0.4361679772006572</v>
      </c>
      <c r="C139" s="271">
        <f t="shared" si="13"/>
        <v>0.42687709286281367</v>
      </c>
      <c r="D139" s="271">
        <f t="shared" si="13"/>
        <v>0.4303524074079535</v>
      </c>
      <c r="E139" s="271">
        <f t="shared" si="13"/>
        <v>0.426100364740858</v>
      </c>
      <c r="F139" s="271">
        <f t="shared" si="13"/>
        <v>0.42594041797228271</v>
      </c>
      <c r="G139" s="271">
        <f t="shared" si="13"/>
        <v>0.42358708719473182</v>
      </c>
      <c r="H139" s="271">
        <f t="shared" si="13"/>
        <v>0.41848220541288633</v>
      </c>
      <c r="I139" s="271">
        <f t="shared" si="13"/>
        <v>0.42048580727302831</v>
      </c>
      <c r="J139" s="271">
        <f t="shared" si="13"/>
        <v>0.42729838160499967</v>
      </c>
      <c r="K139" s="271">
        <f t="shared" si="13"/>
        <v>0.42940302076106729</v>
      </c>
      <c r="L139" s="271">
        <f t="shared" si="13"/>
        <v>0.42999422568872114</v>
      </c>
      <c r="M139" s="271">
        <f t="shared" si="13"/>
        <v>0.42145909100440254</v>
      </c>
      <c r="N139" s="271">
        <f t="shared" si="13"/>
        <v>0.4248551179297575</v>
      </c>
      <c r="O139" s="271">
        <f t="shared" si="13"/>
        <v>0.42814755230728141</v>
      </c>
      <c r="P139" s="271">
        <f t="shared" si="13"/>
        <v>0.42451217272213138</v>
      </c>
      <c r="Q139" s="271">
        <f t="shared" si="13"/>
        <v>0.42560000702621653</v>
      </c>
      <c r="R139" s="271">
        <f t="shared" si="13"/>
        <v>0.42445310481128734</v>
      </c>
      <c r="S139" s="271">
        <f t="shared" si="13"/>
        <v>0.42380368539281321</v>
      </c>
      <c r="T139" s="271">
        <f t="shared" si="13"/>
        <v>0.42084335985060323</v>
      </c>
      <c r="U139" s="271">
        <f t="shared" si="13"/>
        <v>0.42020190280866798</v>
      </c>
      <c r="V139" s="271">
        <f t="shared" si="13"/>
        <v>0.42113537009996549</v>
      </c>
      <c r="W139" s="271">
        <f t="shared" si="13"/>
        <v>0.4186965135117891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0.42115804499447229</v>
      </c>
      <c r="C140" s="271">
        <f t="shared" si="14"/>
        <v>0.41406030081120954</v>
      </c>
      <c r="D140" s="271">
        <f t="shared" si="14"/>
        <v>0.4144048356788762</v>
      </c>
      <c r="E140" s="271">
        <f t="shared" si="14"/>
        <v>0.40650179295332606</v>
      </c>
      <c r="F140" s="271">
        <f t="shared" si="14"/>
        <v>0.41022312665904809</v>
      </c>
      <c r="G140" s="271">
        <f t="shared" si="14"/>
        <v>0.40952200424033097</v>
      </c>
      <c r="H140" s="271">
        <f t="shared" si="14"/>
        <v>0.40500263778202611</v>
      </c>
      <c r="I140" s="271">
        <f t="shared" si="14"/>
        <v>0.41020522165395368</v>
      </c>
      <c r="J140" s="271">
        <f t="shared" si="14"/>
        <v>0.41642143523989561</v>
      </c>
      <c r="K140" s="271">
        <f t="shared" si="14"/>
        <v>0.42385199926663825</v>
      </c>
      <c r="L140" s="271">
        <f t="shared" si="14"/>
        <v>0.42269344031692868</v>
      </c>
      <c r="M140" s="271">
        <f t="shared" si="14"/>
        <v>0.41827505341512322</v>
      </c>
      <c r="N140" s="271">
        <f t="shared" si="14"/>
        <v>0.42431627765450652</v>
      </c>
      <c r="O140" s="271">
        <f t="shared" si="14"/>
        <v>0.42404642747375798</v>
      </c>
      <c r="P140" s="271">
        <f t="shared" si="14"/>
        <v>0.42301679025686867</v>
      </c>
      <c r="Q140" s="271">
        <f t="shared" si="14"/>
        <v>0.4248904764066766</v>
      </c>
      <c r="R140" s="271">
        <f t="shared" si="14"/>
        <v>0.42542497719599037</v>
      </c>
      <c r="S140" s="271">
        <f t="shared" si="14"/>
        <v>0.4248224591304598</v>
      </c>
      <c r="T140" s="271">
        <f t="shared" si="14"/>
        <v>0.42678279197439672</v>
      </c>
      <c r="U140" s="271">
        <f t="shared" si="14"/>
        <v>0.42524031477645724</v>
      </c>
      <c r="V140" s="271">
        <f t="shared" si="14"/>
        <v>0.42527157245403213</v>
      </c>
      <c r="W140" s="271">
        <f t="shared" si="14"/>
        <v>0.42257073061527184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8.9094152829399489E-2</v>
      </c>
      <c r="C141" s="271">
        <f t="shared" si="15"/>
        <v>0.10192956712087835</v>
      </c>
      <c r="D141" s="271">
        <f t="shared" si="15"/>
        <v>9.9476064085885565E-2</v>
      </c>
      <c r="E141" s="271">
        <f t="shared" si="15"/>
        <v>0.10535626047361908</v>
      </c>
      <c r="F141" s="271">
        <f t="shared" si="15"/>
        <v>0.10370795792050473</v>
      </c>
      <c r="G141" s="271">
        <f t="shared" si="15"/>
        <v>0.10212918564085491</v>
      </c>
      <c r="H141" s="271">
        <f t="shared" si="15"/>
        <v>0.11472670010379572</v>
      </c>
      <c r="I141" s="271">
        <f t="shared" si="15"/>
        <v>0.10493324295265145</v>
      </c>
      <c r="J141" s="271">
        <f t="shared" si="15"/>
        <v>9.1040341319410037E-2</v>
      </c>
      <c r="K141" s="271">
        <f t="shared" si="15"/>
        <v>8.5936104658049822E-2</v>
      </c>
      <c r="L141" s="271">
        <f t="shared" si="15"/>
        <v>8.8159721492481344E-2</v>
      </c>
      <c r="M141" s="271">
        <f t="shared" si="15"/>
        <v>9.2224078171760038E-2</v>
      </c>
      <c r="N141" s="271">
        <f t="shared" si="15"/>
        <v>8.8255843645163895E-2</v>
      </c>
      <c r="O141" s="271">
        <f t="shared" si="15"/>
        <v>8.592138486595885E-2</v>
      </c>
      <c r="P141" s="271">
        <f t="shared" si="15"/>
        <v>8.6759331686891261E-2</v>
      </c>
      <c r="Q141" s="271">
        <f t="shared" si="15"/>
        <v>8.517456341585633E-2</v>
      </c>
      <c r="R141" s="271">
        <f t="shared" si="15"/>
        <v>8.5129425395057648E-2</v>
      </c>
      <c r="S141" s="271">
        <f t="shared" si="15"/>
        <v>8.5977371010886317E-2</v>
      </c>
      <c r="T141" s="271">
        <f t="shared" si="15"/>
        <v>8.6764432741911549E-2</v>
      </c>
      <c r="U141" s="271">
        <f t="shared" si="15"/>
        <v>8.7634894020954882E-2</v>
      </c>
      <c r="V141" s="271">
        <f t="shared" si="15"/>
        <v>8.6078973817473023E-2</v>
      </c>
      <c r="W141" s="271">
        <f t="shared" si="15"/>
        <v>8.8145878914418149E-2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4.3774252667320553E-2</v>
      </c>
      <c r="C142" s="320">
        <f t="shared" si="16"/>
        <v>4.7378474003547902E-2</v>
      </c>
      <c r="D142" s="320">
        <f t="shared" si="16"/>
        <v>4.6030165959022408E-2</v>
      </c>
      <c r="E142" s="320">
        <f t="shared" si="16"/>
        <v>5.226473778074453E-2</v>
      </c>
      <c r="F142" s="320">
        <f t="shared" si="16"/>
        <v>5.0338808020878777E-2</v>
      </c>
      <c r="G142" s="320">
        <f t="shared" si="16"/>
        <v>5.4863529272719362E-2</v>
      </c>
      <c r="H142" s="320">
        <f t="shared" si="16"/>
        <v>5.1982734021254279E-2</v>
      </c>
      <c r="I142" s="320">
        <f t="shared" si="16"/>
        <v>5.4544835184965196E-2</v>
      </c>
      <c r="J142" s="320">
        <f t="shared" si="16"/>
        <v>5.5287230526945876E-2</v>
      </c>
      <c r="K142" s="320">
        <f t="shared" si="16"/>
        <v>5.0846643276750703E-2</v>
      </c>
      <c r="L142" s="320">
        <f t="shared" si="16"/>
        <v>4.9153222037224852E-2</v>
      </c>
      <c r="M142" s="320">
        <f t="shared" si="16"/>
        <v>5.7654134005564343E-2</v>
      </c>
      <c r="N142" s="320">
        <f t="shared" si="16"/>
        <v>5.2207318442955529E-2</v>
      </c>
      <c r="O142" s="320">
        <f t="shared" si="16"/>
        <v>5.1407882737220245E-2</v>
      </c>
      <c r="P142" s="320">
        <f t="shared" si="16"/>
        <v>5.5023828981247629E-2</v>
      </c>
      <c r="Q142" s="320">
        <f t="shared" si="16"/>
        <v>5.3556484382112524E-2</v>
      </c>
      <c r="R142" s="320">
        <f t="shared" si="16"/>
        <v>5.3978377352464718E-2</v>
      </c>
      <c r="S142" s="320">
        <f t="shared" si="16"/>
        <v>5.4261597025364761E-2</v>
      </c>
      <c r="T142" s="320">
        <f t="shared" si="16"/>
        <v>5.4226987254234894E-2</v>
      </c>
      <c r="U142" s="320">
        <f t="shared" si="16"/>
        <v>5.5219787123374532E-2</v>
      </c>
      <c r="V142" s="320">
        <f t="shared" si="16"/>
        <v>5.5388628739017946E-2</v>
      </c>
      <c r="W142" s="320">
        <f t="shared" si="16"/>
        <v>5.8213309634981551E-2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4.5319900162078951E-2</v>
      </c>
      <c r="C143" s="328">
        <f t="shared" si="17"/>
        <v>5.4551093117330453E-2</v>
      </c>
      <c r="D143" s="328">
        <f t="shared" si="17"/>
        <v>5.3445898126863151E-2</v>
      </c>
      <c r="E143" s="328">
        <f t="shared" si="17"/>
        <v>5.3091522692874558E-2</v>
      </c>
      <c r="F143" s="328">
        <f t="shared" si="17"/>
        <v>5.3369149899625948E-2</v>
      </c>
      <c r="G143" s="328">
        <f t="shared" si="17"/>
        <v>4.7265656368135553E-2</v>
      </c>
      <c r="H143" s="328">
        <f t="shared" si="17"/>
        <v>6.2743966082541444E-2</v>
      </c>
      <c r="I143" s="328">
        <f t="shared" si="17"/>
        <v>5.0388407767686258E-2</v>
      </c>
      <c r="J143" s="328">
        <f t="shared" si="17"/>
        <v>3.5753110792464161E-2</v>
      </c>
      <c r="K143" s="328">
        <f t="shared" si="17"/>
        <v>3.508946138129912E-2</v>
      </c>
      <c r="L143" s="328">
        <f t="shared" si="17"/>
        <v>3.9006499455256492E-2</v>
      </c>
      <c r="M143" s="328">
        <f t="shared" si="17"/>
        <v>3.4569944166195701E-2</v>
      </c>
      <c r="N143" s="328">
        <f t="shared" si="17"/>
        <v>3.6048525202208373E-2</v>
      </c>
      <c r="O143" s="328">
        <f t="shared" si="17"/>
        <v>3.4513502128738598E-2</v>
      </c>
      <c r="P143" s="328">
        <f t="shared" si="17"/>
        <v>3.1735502705643626E-2</v>
      </c>
      <c r="Q143" s="328">
        <f t="shared" si="17"/>
        <v>3.1618079033743807E-2</v>
      </c>
      <c r="R143" s="328">
        <f t="shared" si="17"/>
        <v>3.1151048042592933E-2</v>
      </c>
      <c r="S143" s="328">
        <f t="shared" si="17"/>
        <v>3.1715773985521549E-2</v>
      </c>
      <c r="T143" s="328">
        <f t="shared" si="17"/>
        <v>3.2537445487676654E-2</v>
      </c>
      <c r="U143" s="328">
        <f t="shared" si="17"/>
        <v>3.2415106897580349E-2</v>
      </c>
      <c r="V143" s="328">
        <f t="shared" si="17"/>
        <v>3.0690345078455077E-2</v>
      </c>
      <c r="W143" s="328">
        <f t="shared" si="17"/>
        <v>2.9932569279436608E-2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1.0000000000000004</v>
      </c>
      <c r="D146" s="234">
        <f t="shared" si="18"/>
        <v>0.99999999999999978</v>
      </c>
      <c r="E146" s="234">
        <f t="shared" si="18"/>
        <v>1</v>
      </c>
      <c r="F146" s="234">
        <f t="shared" si="18"/>
        <v>1.0000000000000002</v>
      </c>
      <c r="G146" s="234">
        <f t="shared" si="18"/>
        <v>1</v>
      </c>
      <c r="H146" s="234">
        <f t="shared" si="18"/>
        <v>1.0000000000000004</v>
      </c>
      <c r="I146" s="234">
        <f t="shared" si="18"/>
        <v>1.0000000000000004</v>
      </c>
      <c r="J146" s="234">
        <f t="shared" si="18"/>
        <v>1.0000000000000002</v>
      </c>
      <c r="K146" s="234">
        <f t="shared" si="18"/>
        <v>1</v>
      </c>
      <c r="L146" s="234">
        <f t="shared" si="18"/>
        <v>0.99999999999999989</v>
      </c>
      <c r="M146" s="234">
        <f t="shared" si="18"/>
        <v>1.0000000000000002</v>
      </c>
      <c r="N146" s="234">
        <f t="shared" si="18"/>
        <v>1.0000000000000002</v>
      </c>
      <c r="O146" s="234">
        <f t="shared" si="18"/>
        <v>0.99999999999999978</v>
      </c>
      <c r="P146" s="234">
        <f t="shared" si="18"/>
        <v>1</v>
      </c>
      <c r="Q146" s="234">
        <f t="shared" si="18"/>
        <v>1.0000000000000004</v>
      </c>
      <c r="R146" s="234">
        <f t="shared" si="18"/>
        <v>1.0000000000000002</v>
      </c>
      <c r="S146" s="234">
        <f t="shared" si="18"/>
        <v>1.0000000000000004</v>
      </c>
      <c r="T146" s="234">
        <f t="shared" si="18"/>
        <v>0.99999999999999978</v>
      </c>
      <c r="U146" s="234">
        <f t="shared" si="18"/>
        <v>1.0000000000000002</v>
      </c>
      <c r="V146" s="234">
        <f t="shared" si="18"/>
        <v>1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6.387895121011504E-3</v>
      </c>
      <c r="C147" s="268">
        <f t="shared" si="19"/>
        <v>6.3617994452597627E-3</v>
      </c>
      <c r="D147" s="268">
        <f t="shared" si="19"/>
        <v>6.3587310565077285E-3</v>
      </c>
      <c r="E147" s="268">
        <f t="shared" si="19"/>
        <v>6.3454872666402987E-3</v>
      </c>
      <c r="F147" s="268">
        <f t="shared" si="19"/>
        <v>6.3475335340878033E-3</v>
      </c>
      <c r="G147" s="268">
        <f t="shared" si="19"/>
        <v>6.336472988103475E-3</v>
      </c>
      <c r="H147" s="268">
        <f t="shared" si="19"/>
        <v>6.3279936732588173E-3</v>
      </c>
      <c r="I147" s="268">
        <f t="shared" si="19"/>
        <v>6.3365658081700879E-3</v>
      </c>
      <c r="J147" s="268">
        <f t="shared" si="19"/>
        <v>6.3395552463108738E-3</v>
      </c>
      <c r="K147" s="268">
        <f t="shared" si="19"/>
        <v>6.3415940456281999E-3</v>
      </c>
      <c r="L147" s="268">
        <f t="shared" si="19"/>
        <v>6.3395423485477593E-3</v>
      </c>
      <c r="M147" s="268">
        <f t="shared" si="19"/>
        <v>6.3272081427738248E-3</v>
      </c>
      <c r="N147" s="268">
        <f t="shared" si="19"/>
        <v>6.3284183380652196E-3</v>
      </c>
      <c r="O147" s="268">
        <f t="shared" si="19"/>
        <v>6.3271567038792687E-3</v>
      </c>
      <c r="P147" s="268">
        <f t="shared" si="19"/>
        <v>6.3166843173755507E-3</v>
      </c>
      <c r="Q147" s="268">
        <f t="shared" si="19"/>
        <v>6.3149501690432548E-3</v>
      </c>
      <c r="R147" s="268">
        <f t="shared" si="19"/>
        <v>6.3101297342777959E-3</v>
      </c>
      <c r="S147" s="268">
        <f t="shared" si="19"/>
        <v>6.3107120425394403E-3</v>
      </c>
      <c r="T147" s="268">
        <f t="shared" si="19"/>
        <v>6.3062655610705244E-3</v>
      </c>
      <c r="U147" s="268">
        <f t="shared" si="19"/>
        <v>6.3029834264436251E-3</v>
      </c>
      <c r="V147" s="268">
        <f t="shared" si="19"/>
        <v>6.2178940733552098E-3</v>
      </c>
      <c r="W147" s="268">
        <f t="shared" si="19"/>
        <v>6.296427459136369E-3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1.8566210696346396E-3</v>
      </c>
      <c r="C148" s="269">
        <f t="shared" si="20"/>
        <v>1.8490364458251989E-3</v>
      </c>
      <c r="D148" s="269">
        <f t="shared" si="20"/>
        <v>1.8481446285522252E-3</v>
      </c>
      <c r="E148" s="269">
        <f t="shared" si="20"/>
        <v>1.8442953638345241E-3</v>
      </c>
      <c r="F148" s="269">
        <f t="shared" si="20"/>
        <v>1.8448901048540895E-3</v>
      </c>
      <c r="G148" s="269">
        <f t="shared" si="20"/>
        <v>1.8416753929142184E-3</v>
      </c>
      <c r="H148" s="269">
        <f t="shared" si="20"/>
        <v>1.8392109074619014E-3</v>
      </c>
      <c r="I148" s="269">
        <f t="shared" si="20"/>
        <v>1.8417023707665606E-3</v>
      </c>
      <c r="J148" s="269">
        <f t="shared" si="20"/>
        <v>1.8425712412995614E-3</v>
      </c>
      <c r="K148" s="269">
        <f t="shared" si="20"/>
        <v>1.8431638117312303E-3</v>
      </c>
      <c r="L148" s="269">
        <f t="shared" si="20"/>
        <v>1.8425674926064017E-3</v>
      </c>
      <c r="M148" s="269">
        <f t="shared" si="20"/>
        <v>1.8389825955654694E-3</v>
      </c>
      <c r="N148" s="269">
        <f t="shared" si="20"/>
        <v>1.8393343349152578E-3</v>
      </c>
      <c r="O148" s="269">
        <f t="shared" si="20"/>
        <v>1.8389676450170315E-3</v>
      </c>
      <c r="P148" s="269">
        <f t="shared" si="20"/>
        <v>1.8359238797291194E-3</v>
      </c>
      <c r="Q148" s="269">
        <f t="shared" si="20"/>
        <v>1.8354198551215407E-3</v>
      </c>
      <c r="R148" s="269">
        <f t="shared" si="20"/>
        <v>1.8340188113378224E-3</v>
      </c>
      <c r="S148" s="269">
        <f t="shared" si="20"/>
        <v>1.8341880573519E-3</v>
      </c>
      <c r="T148" s="269">
        <f t="shared" si="20"/>
        <v>1.8328957018851103E-3</v>
      </c>
      <c r="U148" s="269">
        <f t="shared" si="20"/>
        <v>1.8319417600644872E-3</v>
      </c>
      <c r="V148" s="269">
        <f t="shared" si="20"/>
        <v>1.8337494253049204E-3</v>
      </c>
      <c r="W148" s="269">
        <f t="shared" si="20"/>
        <v>1.8300362893571736E-3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1.0912080665597354E-2</v>
      </c>
      <c r="C149" s="269">
        <f t="shared" si="21"/>
        <v>1.1731294575279695E-2</v>
      </c>
      <c r="D149" s="269">
        <f t="shared" si="21"/>
        <v>1.144064803106546E-2</v>
      </c>
      <c r="E149" s="269">
        <f t="shared" si="21"/>
        <v>1.2918695785116363E-2</v>
      </c>
      <c r="F149" s="269">
        <f t="shared" si="21"/>
        <v>1.2448582321554309E-2</v>
      </c>
      <c r="G149" s="269">
        <f t="shared" si="21"/>
        <v>1.3492115530024332E-2</v>
      </c>
      <c r="H149" s="269">
        <f t="shared" si="21"/>
        <v>1.2799818362406323E-2</v>
      </c>
      <c r="I149" s="269">
        <f t="shared" si="21"/>
        <v>1.3402608136725717E-2</v>
      </c>
      <c r="J149" s="269">
        <f t="shared" si="21"/>
        <v>1.3584457797797128E-2</v>
      </c>
      <c r="K149" s="269">
        <f t="shared" si="21"/>
        <v>1.2542426148439241E-2</v>
      </c>
      <c r="L149" s="269">
        <f t="shared" si="21"/>
        <v>1.2155205182110199E-2</v>
      </c>
      <c r="M149" s="269">
        <f t="shared" si="21"/>
        <v>1.406467133175676E-2</v>
      </c>
      <c r="N149" s="269">
        <f t="shared" si="21"/>
        <v>1.2816673335987594E-2</v>
      </c>
      <c r="O149" s="269">
        <f t="shared" si="21"/>
        <v>1.265963868080992E-2</v>
      </c>
      <c r="P149" s="269">
        <f t="shared" si="21"/>
        <v>1.3474072261511495E-2</v>
      </c>
      <c r="Q149" s="269">
        <f t="shared" si="21"/>
        <v>1.3138086429353969E-2</v>
      </c>
      <c r="R149" s="269">
        <f t="shared" si="21"/>
        <v>1.3214828988775405E-2</v>
      </c>
      <c r="S149" s="269">
        <f t="shared" si="21"/>
        <v>1.3269569740973626E-2</v>
      </c>
      <c r="T149" s="269">
        <f t="shared" si="21"/>
        <v>1.3260380733083365E-2</v>
      </c>
      <c r="U149" s="269">
        <f t="shared" si="21"/>
        <v>1.3512535145465706E-2</v>
      </c>
      <c r="V149" s="269">
        <f t="shared" si="21"/>
        <v>1.3272372510490479E-2</v>
      </c>
      <c r="W149" s="269">
        <f t="shared" si="21"/>
        <v>1.4185512791445913E-2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5.2102588598911511E-3</v>
      </c>
      <c r="C150" s="269">
        <f t="shared" si="22"/>
        <v>5.1889740355140056E-3</v>
      </c>
      <c r="D150" s="269">
        <f t="shared" si="22"/>
        <v>5.1864713175798476E-3</v>
      </c>
      <c r="E150" s="269">
        <f t="shared" si="22"/>
        <v>5.1756690780020015E-3</v>
      </c>
      <c r="F150" s="269">
        <f t="shared" si="22"/>
        <v>5.1773381071416628E-3</v>
      </c>
      <c r="G150" s="269">
        <f t="shared" si="22"/>
        <v>5.1683166209371533E-3</v>
      </c>
      <c r="H150" s="269">
        <f t="shared" si="22"/>
        <v>5.1614005046800339E-3</v>
      </c>
      <c r="I150" s="269">
        <f t="shared" si="22"/>
        <v>5.1683923292205943E-3</v>
      </c>
      <c r="J150" s="269">
        <f t="shared" si="22"/>
        <v>5.1708306514322254E-3</v>
      </c>
      <c r="K150" s="269">
        <f t="shared" si="22"/>
        <v>5.1724935892240032E-3</v>
      </c>
      <c r="L150" s="269">
        <f t="shared" si="22"/>
        <v>5.1708201314278656E-3</v>
      </c>
      <c r="M150" s="269">
        <f t="shared" si="22"/>
        <v>5.1607597901580154E-3</v>
      </c>
      <c r="N150" s="269">
        <f t="shared" si="22"/>
        <v>5.1617468806815382E-3</v>
      </c>
      <c r="O150" s="269">
        <f t="shared" si="22"/>
        <v>5.1607178342474988E-3</v>
      </c>
      <c r="P150" s="269">
        <f t="shared" si="22"/>
        <v>5.1521760777640969E-3</v>
      </c>
      <c r="Q150" s="269">
        <f t="shared" si="22"/>
        <v>5.150761627222636E-3</v>
      </c>
      <c r="R150" s="269">
        <f t="shared" si="22"/>
        <v>5.1468298605812837E-3</v>
      </c>
      <c r="S150" s="269">
        <f t="shared" si="22"/>
        <v>5.1473048177810973E-3</v>
      </c>
      <c r="T150" s="269">
        <f t="shared" si="22"/>
        <v>5.1436780645188933E-3</v>
      </c>
      <c r="U150" s="269">
        <f t="shared" si="22"/>
        <v>5.1410010056919704E-3</v>
      </c>
      <c r="V150" s="269">
        <f t="shared" si="22"/>
        <v>5.1460738791978908E-3</v>
      </c>
      <c r="W150" s="269">
        <f t="shared" si="22"/>
        <v>5.1356536594847043E-3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1.0365976654898825E-2</v>
      </c>
      <c r="C151" s="270">
        <f t="shared" si="23"/>
        <v>1.039126008024711E-2</v>
      </c>
      <c r="D151" s="270">
        <f t="shared" si="23"/>
        <v>1.0365697675813345E-2</v>
      </c>
      <c r="E151" s="270">
        <f t="shared" si="23"/>
        <v>1.0691757581203651E-2</v>
      </c>
      <c r="F151" s="270">
        <f t="shared" si="23"/>
        <v>1.0590917814219628E-2</v>
      </c>
      <c r="G151" s="270">
        <f t="shared" si="23"/>
        <v>1.0912740163961576E-2</v>
      </c>
      <c r="H151" s="270">
        <f t="shared" si="23"/>
        <v>1.0677892195207287E-2</v>
      </c>
      <c r="I151" s="270">
        <f t="shared" si="23"/>
        <v>1.0794078205067696E-2</v>
      </c>
      <c r="J151" s="270">
        <f t="shared" si="23"/>
        <v>1.0973569735851299E-2</v>
      </c>
      <c r="K151" s="270">
        <f t="shared" si="23"/>
        <v>1.0768599911777556E-2</v>
      </c>
      <c r="L151" s="270">
        <f t="shared" si="23"/>
        <v>1.0832876354771089E-2</v>
      </c>
      <c r="M151" s="270">
        <f t="shared" si="23"/>
        <v>1.1795730358406406E-2</v>
      </c>
      <c r="N151" s="270">
        <f t="shared" si="23"/>
        <v>1.1567606441934062E-2</v>
      </c>
      <c r="O151" s="270">
        <f t="shared" si="23"/>
        <v>1.1807741588313908E-2</v>
      </c>
      <c r="P151" s="270">
        <f t="shared" si="23"/>
        <v>1.2285796979256759E-2</v>
      </c>
      <c r="Q151" s="270">
        <f t="shared" si="23"/>
        <v>1.2410598425225367E-2</v>
      </c>
      <c r="R151" s="270">
        <f t="shared" si="23"/>
        <v>1.2859154750852336E-2</v>
      </c>
      <c r="S151" s="270">
        <f t="shared" si="23"/>
        <v>1.3108173809839061E-2</v>
      </c>
      <c r="T151" s="270">
        <f t="shared" si="23"/>
        <v>1.3584138330824724E-2</v>
      </c>
      <c r="U151" s="270">
        <f t="shared" si="23"/>
        <v>1.4307177494343725E-2</v>
      </c>
      <c r="V151" s="270">
        <f t="shared" si="23"/>
        <v>1.5027997801806135E-2</v>
      </c>
      <c r="W151" s="270">
        <f t="shared" si="23"/>
        <v>1.5650922216968406E-2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3.9520213419083509E-2</v>
      </c>
      <c r="C152" s="271">
        <f t="shared" si="24"/>
        <v>4.2487155246098994E-2</v>
      </c>
      <c r="D152" s="271">
        <f t="shared" si="24"/>
        <v>4.1434522498150321E-2</v>
      </c>
      <c r="E152" s="271">
        <f t="shared" si="24"/>
        <v>4.6787558685634452E-2</v>
      </c>
      <c r="F152" s="271">
        <f t="shared" si="24"/>
        <v>4.5084951732798133E-2</v>
      </c>
      <c r="G152" s="271">
        <f t="shared" si="24"/>
        <v>4.886430934318093E-2</v>
      </c>
      <c r="H152" s="271">
        <f t="shared" si="24"/>
        <v>4.63570210768883E-2</v>
      </c>
      <c r="I152" s="271">
        <f t="shared" si="24"/>
        <v>4.854014098389639E-2</v>
      </c>
      <c r="J152" s="271">
        <f t="shared" si="24"/>
        <v>4.9198744749389803E-2</v>
      </c>
      <c r="K152" s="271">
        <f t="shared" si="24"/>
        <v>4.5424825326131103E-2</v>
      </c>
      <c r="L152" s="271">
        <f t="shared" si="24"/>
        <v>4.4022429605403569E-2</v>
      </c>
      <c r="M152" s="271">
        <f t="shared" si="24"/>
        <v>5.0937931063201561E-2</v>
      </c>
      <c r="N152" s="271">
        <f t="shared" si="24"/>
        <v>4.6418064627932132E-2</v>
      </c>
      <c r="O152" s="271">
        <f t="shared" si="24"/>
        <v>4.5849333212082198E-2</v>
      </c>
      <c r="P152" s="271">
        <f t="shared" si="24"/>
        <v>4.8798962151911235E-2</v>
      </c>
      <c r="Q152" s="271">
        <f t="shared" si="24"/>
        <v>4.7582124392040528E-2</v>
      </c>
      <c r="R152" s="271">
        <f t="shared" si="24"/>
        <v>4.7860062433336632E-2</v>
      </c>
      <c r="S152" s="271">
        <f t="shared" si="24"/>
        <v>4.8058316668792941E-2</v>
      </c>
      <c r="T152" s="271">
        <f t="shared" si="24"/>
        <v>4.8025036897128726E-2</v>
      </c>
      <c r="U152" s="271">
        <f t="shared" si="24"/>
        <v>4.8938262935067672E-2</v>
      </c>
      <c r="V152" s="271">
        <f t="shared" si="24"/>
        <v>4.8224259461464955E-2</v>
      </c>
      <c r="W152" s="271">
        <f t="shared" si="24"/>
        <v>5.1375581812232861E-2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0.14160571420349782</v>
      </c>
      <c r="C153" s="271">
        <f t="shared" si="25"/>
        <v>0.14843503964051202</v>
      </c>
      <c r="D153" s="271">
        <f t="shared" si="25"/>
        <v>0.14848904578368435</v>
      </c>
      <c r="E153" s="271">
        <f t="shared" si="25"/>
        <v>0.14654267336710941</v>
      </c>
      <c r="F153" s="271">
        <f t="shared" si="25"/>
        <v>0.14654124196929535</v>
      </c>
      <c r="G153" s="271">
        <f t="shared" si="25"/>
        <v>0.13871429774909735</v>
      </c>
      <c r="H153" s="271">
        <f t="shared" si="25"/>
        <v>0.15409325257672637</v>
      </c>
      <c r="I153" s="271">
        <f t="shared" si="25"/>
        <v>0.1411735614202892</v>
      </c>
      <c r="J153" s="271">
        <f t="shared" si="25"/>
        <v>0.12718522766257551</v>
      </c>
      <c r="K153" s="271">
        <f t="shared" si="25"/>
        <v>0.12636500180282556</v>
      </c>
      <c r="L153" s="271">
        <f t="shared" si="25"/>
        <v>0.13096514526514494</v>
      </c>
      <c r="M153" s="271">
        <f t="shared" si="25"/>
        <v>0.12350875884528517</v>
      </c>
      <c r="N153" s="271">
        <f t="shared" si="25"/>
        <v>0.1255647248814068</v>
      </c>
      <c r="O153" s="271">
        <f t="shared" si="25"/>
        <v>0.12506985905667731</v>
      </c>
      <c r="P153" s="271">
        <f t="shared" si="25"/>
        <v>0.12063844009936721</v>
      </c>
      <c r="Q153" s="271">
        <f t="shared" si="25"/>
        <v>0.12059939203309311</v>
      </c>
      <c r="R153" s="271">
        <f t="shared" si="25"/>
        <v>0.11983669844890572</v>
      </c>
      <c r="S153" s="271">
        <f t="shared" si="25"/>
        <v>0.12048879829459731</v>
      </c>
      <c r="T153" s="271">
        <f t="shared" si="25"/>
        <v>0.11981786108617468</v>
      </c>
      <c r="U153" s="271">
        <f t="shared" si="25"/>
        <v>0.12029622193687321</v>
      </c>
      <c r="V153" s="271">
        <f t="shared" si="25"/>
        <v>0.11858847507165253</v>
      </c>
      <c r="W153" s="271">
        <f t="shared" si="25"/>
        <v>0.11712805530546531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9.2960914857462912E-2</v>
      </c>
      <c r="C154" s="320">
        <f t="shared" si="26"/>
        <v>9.0272233883177483E-2</v>
      </c>
      <c r="D154" s="320">
        <f t="shared" si="26"/>
        <v>9.1288996204345871E-2</v>
      </c>
      <c r="E154" s="320">
        <f t="shared" si="26"/>
        <v>9.0034691579742157E-2</v>
      </c>
      <c r="F154" s="320">
        <f t="shared" si="26"/>
        <v>8.9710792112154839E-2</v>
      </c>
      <c r="G154" s="320">
        <f t="shared" si="26"/>
        <v>8.8664112029624487E-2</v>
      </c>
      <c r="H154" s="320">
        <f t="shared" si="26"/>
        <v>8.7565761582201779E-2</v>
      </c>
      <c r="I154" s="320">
        <f t="shared" si="26"/>
        <v>8.7766675760636029E-2</v>
      </c>
      <c r="J154" s="320">
        <f t="shared" si="26"/>
        <v>8.9363165610476664E-2</v>
      </c>
      <c r="K154" s="320">
        <f t="shared" si="26"/>
        <v>8.9098425802809536E-2</v>
      </c>
      <c r="L154" s="320">
        <f t="shared" si="26"/>
        <v>8.9432622653984925E-2</v>
      </c>
      <c r="M154" s="320">
        <f t="shared" si="26"/>
        <v>8.7199140164729794E-2</v>
      </c>
      <c r="N154" s="320">
        <f t="shared" si="26"/>
        <v>8.7461875970798922E-2</v>
      </c>
      <c r="O154" s="320">
        <f t="shared" si="26"/>
        <v>8.847713361496555E-2</v>
      </c>
      <c r="P154" s="320">
        <f t="shared" si="26"/>
        <v>8.7180694947509185E-2</v>
      </c>
      <c r="Q154" s="320">
        <f t="shared" si="26"/>
        <v>8.7206264145320525E-2</v>
      </c>
      <c r="R154" s="320">
        <f t="shared" si="26"/>
        <v>8.7003335837505205E-2</v>
      </c>
      <c r="S154" s="320">
        <f t="shared" si="26"/>
        <v>8.7096480878034843E-2</v>
      </c>
      <c r="T154" s="320">
        <f t="shared" si="26"/>
        <v>8.5561061983932235E-2</v>
      </c>
      <c r="U154" s="320">
        <f t="shared" si="26"/>
        <v>8.6181518011056238E-2</v>
      </c>
      <c r="V154" s="320">
        <f t="shared" si="26"/>
        <v>8.6613764407440633E-2</v>
      </c>
      <c r="W154" s="320">
        <f t="shared" si="26"/>
        <v>8.5801666552431405E-2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4.8644799346034918E-2</v>
      </c>
      <c r="C155" s="320">
        <f t="shared" si="27"/>
        <v>5.8162805757334568E-2</v>
      </c>
      <c r="D155" s="320">
        <f t="shared" si="27"/>
        <v>5.7200049579338469E-2</v>
      </c>
      <c r="E155" s="320">
        <f t="shared" si="27"/>
        <v>5.6507981787367254E-2</v>
      </c>
      <c r="F155" s="320">
        <f t="shared" si="27"/>
        <v>5.6830449857140523E-2</v>
      </c>
      <c r="G155" s="320">
        <f t="shared" si="27"/>
        <v>5.0050185719472867E-2</v>
      </c>
      <c r="H155" s="320">
        <f t="shared" si="27"/>
        <v>6.6527490994524582E-2</v>
      </c>
      <c r="I155" s="320">
        <f t="shared" si="27"/>
        <v>5.3406885659653167E-2</v>
      </c>
      <c r="J155" s="320">
        <f t="shared" si="27"/>
        <v>3.782206205209885E-2</v>
      </c>
      <c r="K155" s="320">
        <f t="shared" si="27"/>
        <v>3.7266576000016038E-2</v>
      </c>
      <c r="L155" s="320">
        <f t="shared" si="27"/>
        <v>4.1532522611160007E-2</v>
      </c>
      <c r="M155" s="320">
        <f t="shared" si="27"/>
        <v>3.6309618680555364E-2</v>
      </c>
      <c r="N155" s="320">
        <f t="shared" si="27"/>
        <v>3.8102848910607862E-2</v>
      </c>
      <c r="O155" s="320">
        <f t="shared" si="27"/>
        <v>3.659272544171175E-2</v>
      </c>
      <c r="P155" s="320">
        <f t="shared" si="27"/>
        <v>3.345774515185803E-2</v>
      </c>
      <c r="Q155" s="320">
        <f t="shared" si="27"/>
        <v>3.3393127887772565E-2</v>
      </c>
      <c r="R155" s="320">
        <f t="shared" si="27"/>
        <v>3.2833362611400504E-2</v>
      </c>
      <c r="S155" s="320">
        <f t="shared" si="27"/>
        <v>3.3392317416562477E-2</v>
      </c>
      <c r="T155" s="320">
        <f t="shared" si="27"/>
        <v>3.4256799102242434E-2</v>
      </c>
      <c r="U155" s="320">
        <f t="shared" si="27"/>
        <v>3.4114703925816982E-2</v>
      </c>
      <c r="V155" s="320">
        <f t="shared" si="27"/>
        <v>3.1974710664211904E-2</v>
      </c>
      <c r="W155" s="320">
        <f t="shared" si="27"/>
        <v>3.1326388753033903E-2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0.69202981062918068</v>
      </c>
      <c r="C157" s="271">
        <f t="shared" si="29"/>
        <v>0.67998249468128957</v>
      </c>
      <c r="D157" s="271">
        <f t="shared" si="29"/>
        <v>0.68178686406796962</v>
      </c>
      <c r="E157" s="271">
        <f t="shared" si="29"/>
        <v>0.67193813472249875</v>
      </c>
      <c r="F157" s="271">
        <f t="shared" si="29"/>
        <v>0.67610062508839341</v>
      </c>
      <c r="G157" s="271">
        <f t="shared" si="29"/>
        <v>0.67560284815275418</v>
      </c>
      <c r="H157" s="271">
        <f t="shared" si="29"/>
        <v>0.6668126215224297</v>
      </c>
      <c r="I157" s="271">
        <f t="shared" si="29"/>
        <v>0.6745073874226597</v>
      </c>
      <c r="J157" s="271">
        <f t="shared" si="29"/>
        <v>0.68590776269768661</v>
      </c>
      <c r="K157" s="271">
        <f t="shared" si="29"/>
        <v>0.69568225314328935</v>
      </c>
      <c r="L157" s="271">
        <f t="shared" si="29"/>
        <v>0.69403098321848233</v>
      </c>
      <c r="M157" s="271">
        <f t="shared" si="29"/>
        <v>0.68604362691949394</v>
      </c>
      <c r="N157" s="271">
        <f t="shared" si="29"/>
        <v>0.69436996938772511</v>
      </c>
      <c r="O157" s="271">
        <f t="shared" si="29"/>
        <v>0.69535129872769708</v>
      </c>
      <c r="P157" s="271">
        <f t="shared" si="29"/>
        <v>0.6933331347036864</v>
      </c>
      <c r="Q157" s="271">
        <f t="shared" si="29"/>
        <v>0.69601090622684658</v>
      </c>
      <c r="R157" s="271">
        <f t="shared" si="29"/>
        <v>0.69581599441438291</v>
      </c>
      <c r="S157" s="271">
        <f t="shared" si="29"/>
        <v>0.69440910007693746</v>
      </c>
      <c r="T157" s="271">
        <f t="shared" si="29"/>
        <v>0.69555546712349958</v>
      </c>
      <c r="U157" s="271">
        <f t="shared" si="29"/>
        <v>0.69192888649528672</v>
      </c>
      <c r="V157" s="271">
        <f t="shared" si="29"/>
        <v>0.69375575574830972</v>
      </c>
      <c r="W157" s="271">
        <f t="shared" si="29"/>
        <v>0.68842449815921325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0.64959643786348886</v>
      </c>
      <c r="C158" s="320">
        <f t="shared" si="30"/>
        <v>0.63436347746614064</v>
      </c>
      <c r="D158" s="320">
        <f t="shared" si="30"/>
        <v>0.63729807247446446</v>
      </c>
      <c r="E158" s="320">
        <f t="shared" si="30"/>
        <v>0.6217017177919788</v>
      </c>
      <c r="F158" s="320">
        <f t="shared" si="30"/>
        <v>0.62769231962926242</v>
      </c>
      <c r="G158" s="320">
        <f t="shared" si="30"/>
        <v>0.62313659673580135</v>
      </c>
      <c r="H158" s="320">
        <f t="shared" si="30"/>
        <v>0.61703847848319293</v>
      </c>
      <c r="I158" s="320">
        <f t="shared" si="30"/>
        <v>0.62238919983528429</v>
      </c>
      <c r="J158" s="320">
        <f t="shared" si="30"/>
        <v>0.63308242358788092</v>
      </c>
      <c r="K158" s="320">
        <f t="shared" si="30"/>
        <v>0.64690902093828828</v>
      </c>
      <c r="L158" s="320">
        <f t="shared" si="30"/>
        <v>0.64676352173773322</v>
      </c>
      <c r="M158" s="320">
        <f t="shared" si="30"/>
        <v>0.63135090059746923</v>
      </c>
      <c r="N158" s="320">
        <f t="shared" si="30"/>
        <v>0.64453028308512283</v>
      </c>
      <c r="O158" s="320">
        <f t="shared" si="30"/>
        <v>0.64612226682405782</v>
      </c>
      <c r="P158" s="320">
        <f t="shared" si="30"/>
        <v>0.64093704742519442</v>
      </c>
      <c r="Q158" s="320">
        <f t="shared" si="30"/>
        <v>0.64492135365029091</v>
      </c>
      <c r="R158" s="320">
        <f t="shared" si="30"/>
        <v>0.64442801610851697</v>
      </c>
      <c r="S158" s="320">
        <f t="shared" si="30"/>
        <v>0.64280825359178606</v>
      </c>
      <c r="T158" s="320">
        <f t="shared" si="30"/>
        <v>0.64399035356675138</v>
      </c>
      <c r="U158" s="320">
        <f t="shared" si="30"/>
        <v>0.63938323013437226</v>
      </c>
      <c r="V158" s="320">
        <f t="shared" si="30"/>
        <v>0.64126508377447322</v>
      </c>
      <c r="W158" s="320">
        <f t="shared" si="30"/>
        <v>0.63326186047365673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4.2433372765691778E-2</v>
      </c>
      <c r="C159" s="320">
        <f t="shared" si="31"/>
        <v>4.5619017215149028E-2</v>
      </c>
      <c r="D159" s="320">
        <f t="shared" si="31"/>
        <v>4.4488791593505203E-2</v>
      </c>
      <c r="E159" s="320">
        <f t="shared" si="31"/>
        <v>5.023641693051991E-2</v>
      </c>
      <c r="F159" s="320">
        <f t="shared" si="31"/>
        <v>4.8408305459130996E-2</v>
      </c>
      <c r="G159" s="320">
        <f t="shared" si="31"/>
        <v>5.246625141695288E-2</v>
      </c>
      <c r="H159" s="320">
        <f t="shared" si="31"/>
        <v>4.9774143039236843E-2</v>
      </c>
      <c r="I159" s="320">
        <f t="shared" si="31"/>
        <v>5.2118187587375464E-2</v>
      </c>
      <c r="J159" s="320">
        <f t="shared" si="31"/>
        <v>5.282533910980565E-2</v>
      </c>
      <c r="K159" s="320">
        <f t="shared" si="31"/>
        <v>4.8773232205001023E-2</v>
      </c>
      <c r="L159" s="320">
        <f t="shared" si="31"/>
        <v>4.7267461480749146E-2</v>
      </c>
      <c r="M159" s="320">
        <f t="shared" si="31"/>
        <v>5.4692726322024682E-2</v>
      </c>
      <c r="N159" s="320">
        <f t="shared" si="31"/>
        <v>4.9839686302602292E-2</v>
      </c>
      <c r="O159" s="320">
        <f t="shared" si="31"/>
        <v>4.9229031903639281E-2</v>
      </c>
      <c r="P159" s="320">
        <f t="shared" si="31"/>
        <v>5.2396087278492064E-2</v>
      </c>
      <c r="Q159" s="320">
        <f t="shared" si="31"/>
        <v>5.1089552576555695E-2</v>
      </c>
      <c r="R159" s="320">
        <f t="shared" si="31"/>
        <v>5.1387978305865924E-2</v>
      </c>
      <c r="S159" s="320">
        <f t="shared" si="31"/>
        <v>5.1600846485151411E-2</v>
      </c>
      <c r="T159" s="320">
        <f t="shared" si="31"/>
        <v>5.1565113556748185E-2</v>
      </c>
      <c r="U159" s="320">
        <f t="shared" si="31"/>
        <v>5.2545656360914482E-2</v>
      </c>
      <c r="V159" s="320">
        <f t="shared" si="31"/>
        <v>5.2490671973836563E-2</v>
      </c>
      <c r="W159" s="320">
        <f t="shared" si="31"/>
        <v>5.5162637685556487E-2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9.2111429377204637E-2</v>
      </c>
      <c r="C160" s="271">
        <f t="shared" si="32"/>
        <v>9.357294584997404E-2</v>
      </c>
      <c r="D160" s="271">
        <f t="shared" si="32"/>
        <v>9.30898749406769E-2</v>
      </c>
      <c r="E160" s="271">
        <f t="shared" si="32"/>
        <v>9.7755728149960544E-2</v>
      </c>
      <c r="F160" s="271">
        <f t="shared" si="32"/>
        <v>9.5863919327655922E-2</v>
      </c>
      <c r="G160" s="271">
        <f t="shared" si="32"/>
        <v>9.9067224059026723E-2</v>
      </c>
      <c r="H160" s="271">
        <f t="shared" si="32"/>
        <v>9.5930789180941459E-2</v>
      </c>
      <c r="I160" s="271">
        <f t="shared" si="32"/>
        <v>9.8235563323204392E-2</v>
      </c>
      <c r="J160" s="271">
        <f t="shared" si="32"/>
        <v>9.9797280217657131E-2</v>
      </c>
      <c r="K160" s="271">
        <f t="shared" si="32"/>
        <v>9.5859642220953806E-2</v>
      </c>
      <c r="L160" s="271">
        <f t="shared" si="32"/>
        <v>9.4640430401505771E-2</v>
      </c>
      <c r="M160" s="271">
        <f t="shared" si="32"/>
        <v>0.10032233095335906</v>
      </c>
      <c r="N160" s="271">
        <f t="shared" si="32"/>
        <v>9.593346177135248E-2</v>
      </c>
      <c r="O160" s="271">
        <f t="shared" si="32"/>
        <v>9.5935286551275617E-2</v>
      </c>
      <c r="P160" s="271">
        <f t="shared" si="32"/>
        <v>9.8164809529398045E-2</v>
      </c>
      <c r="Q160" s="271">
        <f t="shared" si="32"/>
        <v>9.6957760842053542E-2</v>
      </c>
      <c r="R160" s="271">
        <f t="shared" si="32"/>
        <v>9.7122282557550246E-2</v>
      </c>
      <c r="S160" s="271">
        <f t="shared" si="32"/>
        <v>9.7373836491187471E-2</v>
      </c>
      <c r="T160" s="271">
        <f t="shared" si="32"/>
        <v>9.647427650181413E-2</v>
      </c>
      <c r="U160" s="271">
        <f t="shared" si="32"/>
        <v>9.7740989800763012E-2</v>
      </c>
      <c r="V160" s="271">
        <f t="shared" si="32"/>
        <v>9.7933422028417996E-2</v>
      </c>
      <c r="W160" s="271">
        <f t="shared" si="32"/>
        <v>9.9973312306695913E-2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5.2440684410269327E-2</v>
      </c>
      <c r="C161" s="320">
        <f t="shared" si="33"/>
        <v>5.0923958045553726E-2</v>
      </c>
      <c r="D161" s="320">
        <f t="shared" si="33"/>
        <v>5.1497529337170188E-2</v>
      </c>
      <c r="E161" s="320">
        <f t="shared" si="33"/>
        <v>5.0789956772140682E-2</v>
      </c>
      <c r="F161" s="320">
        <f t="shared" si="33"/>
        <v>5.060724009184072E-2</v>
      </c>
      <c r="G161" s="320">
        <f t="shared" si="33"/>
        <v>5.0016791730067948E-2</v>
      </c>
      <c r="H161" s="320">
        <f t="shared" si="33"/>
        <v>4.9397195319323912E-2</v>
      </c>
      <c r="I161" s="320">
        <f t="shared" si="33"/>
        <v>4.9510534103058682E-2</v>
      </c>
      <c r="J161" s="320">
        <f t="shared" si="33"/>
        <v>5.0411138626024705E-2</v>
      </c>
      <c r="K161" s="320">
        <f t="shared" si="33"/>
        <v>5.02617948214161E-2</v>
      </c>
      <c r="L161" s="320">
        <f t="shared" si="33"/>
        <v>5.045032041445989E-2</v>
      </c>
      <c r="M161" s="320">
        <f t="shared" si="33"/>
        <v>4.9190378528835364E-2</v>
      </c>
      <c r="N161" s="320">
        <f t="shared" si="33"/>
        <v>4.9338591845264901E-2</v>
      </c>
      <c r="O161" s="320">
        <f t="shared" si="33"/>
        <v>4.9911314325400663E-2</v>
      </c>
      <c r="P161" s="320">
        <f t="shared" si="33"/>
        <v>4.917997329759783E-2</v>
      </c>
      <c r="Q161" s="320">
        <f t="shared" si="33"/>
        <v>4.9194397276052709E-2</v>
      </c>
      <c r="R161" s="320">
        <f t="shared" si="33"/>
        <v>4.9079922290900371E-2</v>
      </c>
      <c r="S161" s="320">
        <f t="shared" si="33"/>
        <v>4.9132466843439367E-2</v>
      </c>
      <c r="T161" s="320">
        <f t="shared" si="33"/>
        <v>4.8266313387584692E-2</v>
      </c>
      <c r="U161" s="320">
        <f t="shared" si="33"/>
        <v>4.8616322192454459E-2</v>
      </c>
      <c r="V161" s="320">
        <f t="shared" si="33"/>
        <v>4.8860159044695262E-2</v>
      </c>
      <c r="W161" s="320">
        <f t="shared" si="33"/>
        <v>4.840204213190355E-2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3.9670744966935303E-2</v>
      </c>
      <c r="C162" s="328">
        <f t="shared" si="34"/>
        <v>4.2648987804420321E-2</v>
      </c>
      <c r="D162" s="328">
        <f t="shared" si="34"/>
        <v>4.1592345603506713E-2</v>
      </c>
      <c r="E162" s="328">
        <f t="shared" si="34"/>
        <v>4.6965771377819855E-2</v>
      </c>
      <c r="F162" s="328">
        <f t="shared" si="34"/>
        <v>4.5256679235815202E-2</v>
      </c>
      <c r="G162" s="328">
        <f t="shared" si="34"/>
        <v>4.9050432328958775E-2</v>
      </c>
      <c r="H162" s="328">
        <f t="shared" si="34"/>
        <v>4.6533593861617546E-2</v>
      </c>
      <c r="I162" s="328">
        <f t="shared" si="34"/>
        <v>4.872502922014571E-2</v>
      </c>
      <c r="J162" s="328">
        <f t="shared" si="34"/>
        <v>4.9386141591632411E-2</v>
      </c>
      <c r="K162" s="328">
        <f t="shared" si="34"/>
        <v>4.5597847399537705E-2</v>
      </c>
      <c r="L162" s="328">
        <f t="shared" si="34"/>
        <v>4.4190109987045881E-2</v>
      </c>
      <c r="M162" s="328">
        <f t="shared" si="34"/>
        <v>5.1131952424523688E-2</v>
      </c>
      <c r="N162" s="328">
        <f t="shared" si="34"/>
        <v>4.6594869926087586E-2</v>
      </c>
      <c r="O162" s="328">
        <f t="shared" si="34"/>
        <v>4.602397222587494E-2</v>
      </c>
      <c r="P162" s="328">
        <f t="shared" si="34"/>
        <v>4.8984836231800215E-2</v>
      </c>
      <c r="Q162" s="328">
        <f t="shared" si="34"/>
        <v>4.7763363566000833E-2</v>
      </c>
      <c r="R162" s="328">
        <f t="shared" si="34"/>
        <v>4.8042360266649875E-2</v>
      </c>
      <c r="S162" s="328">
        <f t="shared" si="34"/>
        <v>4.824136964774809E-2</v>
      </c>
      <c r="T162" s="328">
        <f t="shared" si="34"/>
        <v>4.8207963114229431E-2</v>
      </c>
      <c r="U162" s="328">
        <f t="shared" si="34"/>
        <v>4.912466760830856E-2</v>
      </c>
      <c r="V162" s="328">
        <f t="shared" si="34"/>
        <v>4.9073262983722728E-2</v>
      </c>
      <c r="W162" s="328">
        <f t="shared" si="34"/>
        <v>5.1571270174792364E-2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1.0000000000000002</v>
      </c>
      <c r="D165" s="234">
        <f t="shared" si="35"/>
        <v>1.0000000000000004</v>
      </c>
      <c r="E165" s="234">
        <f t="shared" si="35"/>
        <v>0.99999999999999944</v>
      </c>
      <c r="F165" s="234">
        <f t="shared" si="35"/>
        <v>1.0000000000000002</v>
      </c>
      <c r="G165" s="234">
        <f t="shared" si="35"/>
        <v>1</v>
      </c>
      <c r="H165" s="234">
        <f t="shared" si="35"/>
        <v>0.99999999999999978</v>
      </c>
      <c r="I165" s="234">
        <f t="shared" si="35"/>
        <v>0.99999999999999956</v>
      </c>
      <c r="J165" s="234">
        <f t="shared" si="35"/>
        <v>0.99999999999999956</v>
      </c>
      <c r="K165" s="234">
        <f t="shared" si="35"/>
        <v>1.0000000000000004</v>
      </c>
      <c r="L165" s="234">
        <f t="shared" si="35"/>
        <v>0.99999999999999978</v>
      </c>
      <c r="M165" s="234">
        <f t="shared" si="35"/>
        <v>0.99999999999999978</v>
      </c>
      <c r="N165" s="234">
        <f t="shared" si="35"/>
        <v>0.99999999999999933</v>
      </c>
      <c r="O165" s="234">
        <f t="shared" si="35"/>
        <v>1</v>
      </c>
      <c r="P165" s="234">
        <f t="shared" si="35"/>
        <v>1.0000000000000002</v>
      </c>
      <c r="Q165" s="234">
        <f t="shared" si="35"/>
        <v>0.99999999999999978</v>
      </c>
      <c r="R165" s="234">
        <f t="shared" si="35"/>
        <v>0.99999999999999956</v>
      </c>
      <c r="S165" s="234">
        <f t="shared" si="35"/>
        <v>0.99999999999999978</v>
      </c>
      <c r="T165" s="234">
        <f t="shared" si="35"/>
        <v>1.0000000000000002</v>
      </c>
      <c r="U165" s="234">
        <f t="shared" si="35"/>
        <v>1</v>
      </c>
      <c r="V165" s="234">
        <f t="shared" si="35"/>
        <v>1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8.4150743678690493E-3</v>
      </c>
      <c r="C166" s="268">
        <f t="shared" si="36"/>
        <v>8.3605106051168922E-3</v>
      </c>
      <c r="D166" s="268">
        <f t="shared" si="36"/>
        <v>8.3371483512823356E-3</v>
      </c>
      <c r="E166" s="268">
        <f t="shared" si="36"/>
        <v>8.2175266254146291E-3</v>
      </c>
      <c r="F166" s="268">
        <f t="shared" si="36"/>
        <v>8.2396416820892538E-3</v>
      </c>
      <c r="G166" s="268">
        <f t="shared" si="36"/>
        <v>8.1803695757024508E-3</v>
      </c>
      <c r="H166" s="268">
        <f t="shared" si="36"/>
        <v>8.2036267532847301E-3</v>
      </c>
      <c r="I166" s="268">
        <f t="shared" si="36"/>
        <v>8.2352385544817008E-3</v>
      </c>
      <c r="J166" s="268">
        <f t="shared" si="36"/>
        <v>8.212084486351268E-3</v>
      </c>
      <c r="K166" s="268">
        <f t="shared" si="36"/>
        <v>8.2442161086665952E-3</v>
      </c>
      <c r="L166" s="268">
        <f t="shared" si="36"/>
        <v>8.2519731150001597E-3</v>
      </c>
      <c r="M166" s="268">
        <f t="shared" si="36"/>
        <v>8.2281772575275094E-3</v>
      </c>
      <c r="N166" s="268">
        <f t="shared" si="36"/>
        <v>8.2785426539244041E-3</v>
      </c>
      <c r="O166" s="268">
        <f t="shared" si="36"/>
        <v>8.2263130052037964E-3</v>
      </c>
      <c r="P166" s="268">
        <f t="shared" si="36"/>
        <v>8.1808157103096957E-3</v>
      </c>
      <c r="Q166" s="268">
        <f t="shared" si="36"/>
        <v>8.1751062427945966E-3</v>
      </c>
      <c r="R166" s="268">
        <f t="shared" si="36"/>
        <v>8.1697327101359005E-3</v>
      </c>
      <c r="S166" s="268">
        <f t="shared" si="36"/>
        <v>8.1911756658052479E-3</v>
      </c>
      <c r="T166" s="268">
        <f t="shared" si="36"/>
        <v>8.1975654687866818E-3</v>
      </c>
      <c r="U166" s="268">
        <f t="shared" si="36"/>
        <v>8.1818706919908144E-3</v>
      </c>
      <c r="V166" s="268">
        <f t="shared" si="36"/>
        <v>8.1489264800078034E-3</v>
      </c>
      <c r="W166" s="268">
        <f t="shared" si="36"/>
        <v>8.1276390491807227E-3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2.4489353091694949E-3</v>
      </c>
      <c r="C167" s="269">
        <f t="shared" si="37"/>
        <v>2.4330562902371011E-3</v>
      </c>
      <c r="D167" s="269">
        <f t="shared" si="37"/>
        <v>2.4262574616330788E-3</v>
      </c>
      <c r="E167" s="269">
        <f t="shared" si="37"/>
        <v>2.39144542606275E-3</v>
      </c>
      <c r="F167" s="269">
        <f t="shared" si="37"/>
        <v>2.3978812982591463E-3</v>
      </c>
      <c r="G167" s="269">
        <f t="shared" si="37"/>
        <v>2.380632068147323E-3</v>
      </c>
      <c r="H167" s="269">
        <f t="shared" si="37"/>
        <v>2.3874003177055589E-3</v>
      </c>
      <c r="I167" s="269">
        <f t="shared" si="37"/>
        <v>2.3965999103358151E-3</v>
      </c>
      <c r="J167" s="269">
        <f t="shared" si="37"/>
        <v>2.389861667449688E-3</v>
      </c>
      <c r="K167" s="269">
        <f t="shared" si="37"/>
        <v>2.3992125372090038E-3</v>
      </c>
      <c r="L167" s="269">
        <f t="shared" si="37"/>
        <v>2.4014699630941824E-3</v>
      </c>
      <c r="M167" s="269">
        <f t="shared" si="37"/>
        <v>2.394544948171051E-3</v>
      </c>
      <c r="N167" s="269">
        <f t="shared" si="37"/>
        <v>2.4092021683220256E-3</v>
      </c>
      <c r="O167" s="269">
        <f t="shared" si="37"/>
        <v>2.3940024178093263E-3</v>
      </c>
      <c r="P167" s="269">
        <f t="shared" si="37"/>
        <v>2.3807619011998373E-3</v>
      </c>
      <c r="Q167" s="269">
        <f t="shared" si="37"/>
        <v>2.3791003452844589E-3</v>
      </c>
      <c r="R167" s="269">
        <f t="shared" si="37"/>
        <v>2.3775365523472157E-3</v>
      </c>
      <c r="S167" s="269">
        <f t="shared" si="37"/>
        <v>2.3837768312771463E-3</v>
      </c>
      <c r="T167" s="269">
        <f t="shared" si="37"/>
        <v>2.3856363768326341E-3</v>
      </c>
      <c r="U167" s="269">
        <f t="shared" si="37"/>
        <v>2.3810689195072777E-3</v>
      </c>
      <c r="V167" s="269">
        <f t="shared" si="37"/>
        <v>2.3714815717987411E-3</v>
      </c>
      <c r="W167" s="269">
        <f t="shared" si="37"/>
        <v>2.3652865533455481E-3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2.1139702581983937E-2</v>
      </c>
      <c r="C168" s="269">
        <f t="shared" si="38"/>
        <v>2.2707171823318873E-2</v>
      </c>
      <c r="D168" s="269">
        <f t="shared" si="38"/>
        <v>2.2143354787851257E-2</v>
      </c>
      <c r="E168" s="269">
        <f t="shared" si="38"/>
        <v>2.4298641852276943E-2</v>
      </c>
      <c r="F168" s="269">
        <f t="shared" si="38"/>
        <v>2.3754511832837728E-2</v>
      </c>
      <c r="G168" s="269">
        <f t="shared" si="38"/>
        <v>2.5261681529913187E-2</v>
      </c>
      <c r="H168" s="269">
        <f t="shared" si="38"/>
        <v>2.4596353704610295E-2</v>
      </c>
      <c r="I168" s="269">
        <f t="shared" si="38"/>
        <v>2.5317582202281183E-2</v>
      </c>
      <c r="J168" s="269">
        <f t="shared" si="38"/>
        <v>2.5243375707477308E-2</v>
      </c>
      <c r="K168" s="269">
        <f t="shared" si="38"/>
        <v>2.3980336615424109E-2</v>
      </c>
      <c r="L168" s="269">
        <f t="shared" si="38"/>
        <v>2.3412144580901451E-2</v>
      </c>
      <c r="M168" s="269">
        <f t="shared" si="38"/>
        <v>2.6208739759030951E-2</v>
      </c>
      <c r="N168" s="269">
        <f t="shared" si="38"/>
        <v>2.4608026078323977E-2</v>
      </c>
      <c r="O168" s="269">
        <f t="shared" si="38"/>
        <v>2.4216226159831818E-2</v>
      </c>
      <c r="P168" s="269">
        <f t="shared" si="38"/>
        <v>2.5476821546278266E-2</v>
      </c>
      <c r="Q168" s="269">
        <f t="shared" si="38"/>
        <v>2.5047214096237214E-2</v>
      </c>
      <c r="R168" s="269">
        <f t="shared" si="38"/>
        <v>2.516958382978941E-2</v>
      </c>
      <c r="S168" s="269">
        <f t="shared" si="38"/>
        <v>2.5212737234779462E-2</v>
      </c>
      <c r="T168" s="269">
        <f t="shared" si="38"/>
        <v>2.5477572408833533E-2</v>
      </c>
      <c r="U168" s="269">
        <f t="shared" si="38"/>
        <v>2.5655295174585088E-2</v>
      </c>
      <c r="V168" s="269">
        <f t="shared" si="38"/>
        <v>2.5536775132942734E-2</v>
      </c>
      <c r="W168" s="269">
        <f t="shared" si="38"/>
        <v>2.6515768016823954E-2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7.4829061248081275E-3</v>
      </c>
      <c r="C169" s="269">
        <f t="shared" si="39"/>
        <v>7.434386587529926E-3</v>
      </c>
      <c r="D169" s="269">
        <f t="shared" si="39"/>
        <v>7.4136122551038876E-3</v>
      </c>
      <c r="E169" s="269">
        <f t="shared" si="39"/>
        <v>7.3072414607383189E-3</v>
      </c>
      <c r="F169" s="269">
        <f t="shared" si="39"/>
        <v>7.3269067525476086E-3</v>
      </c>
      <c r="G169" s="269">
        <f t="shared" si="39"/>
        <v>7.2742004318993199E-3</v>
      </c>
      <c r="H169" s="269">
        <f t="shared" si="39"/>
        <v>7.2948813277498295E-3</v>
      </c>
      <c r="I169" s="269">
        <f t="shared" si="39"/>
        <v>7.3229913753206774E-3</v>
      </c>
      <c r="J169" s="269">
        <f t="shared" si="39"/>
        <v>7.3024021671148701E-3</v>
      </c>
      <c r="K169" s="269">
        <f t="shared" si="39"/>
        <v>7.3309744533374896E-3</v>
      </c>
      <c r="L169" s="269">
        <f t="shared" si="39"/>
        <v>7.3378721880057911E-3</v>
      </c>
      <c r="M169" s="269">
        <f t="shared" si="39"/>
        <v>7.3167122837859292E-3</v>
      </c>
      <c r="N169" s="269">
        <f t="shared" si="39"/>
        <v>7.3614985229445186E-3</v>
      </c>
      <c r="O169" s="269">
        <f t="shared" si="39"/>
        <v>7.3150545414391024E-3</v>
      </c>
      <c r="P169" s="269">
        <f t="shared" si="39"/>
        <v>7.2745971465615006E-3</v>
      </c>
      <c r="Q169" s="269">
        <f t="shared" si="39"/>
        <v>7.2695201374264112E-3</v>
      </c>
      <c r="R169" s="269">
        <f t="shared" si="39"/>
        <v>7.264741850427886E-3</v>
      </c>
      <c r="S169" s="269">
        <f t="shared" si="39"/>
        <v>7.283809492292681E-3</v>
      </c>
      <c r="T169" s="269">
        <f t="shared" si="39"/>
        <v>7.2894914736722684E-3</v>
      </c>
      <c r="U169" s="269">
        <f t="shared" si="39"/>
        <v>7.2755352641036743E-3</v>
      </c>
      <c r="V169" s="269">
        <f t="shared" si="39"/>
        <v>7.2462404017117352E-3</v>
      </c>
      <c r="W169" s="269">
        <f t="shared" si="39"/>
        <v>7.2273110566395612E-3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1.1773787422220992E-2</v>
      </c>
      <c r="C170" s="270">
        <f t="shared" si="40"/>
        <v>1.1792339654212079E-2</v>
      </c>
      <c r="D170" s="270">
        <f t="shared" si="40"/>
        <v>1.1762672097475233E-2</v>
      </c>
      <c r="E170" s="270">
        <f t="shared" si="40"/>
        <v>1.1790360669195307E-2</v>
      </c>
      <c r="F170" s="270">
        <f t="shared" si="40"/>
        <v>1.1848802783293722E-2</v>
      </c>
      <c r="G170" s="270">
        <f t="shared" si="40"/>
        <v>1.1979278944879754E-2</v>
      </c>
      <c r="H170" s="270">
        <f t="shared" si="40"/>
        <v>1.2030041169520467E-2</v>
      </c>
      <c r="I170" s="270">
        <f t="shared" si="40"/>
        <v>1.1954547111013267E-2</v>
      </c>
      <c r="J170" s="270">
        <f t="shared" si="40"/>
        <v>1.1955499038214275E-2</v>
      </c>
      <c r="K170" s="270">
        <f t="shared" si="40"/>
        <v>1.2071121551590382E-2</v>
      </c>
      <c r="L170" s="270">
        <f t="shared" si="40"/>
        <v>1.2233123161051686E-2</v>
      </c>
      <c r="M170" s="270">
        <f t="shared" si="40"/>
        <v>1.2887125140022326E-2</v>
      </c>
      <c r="N170" s="270">
        <f t="shared" si="40"/>
        <v>1.3021458350329073E-2</v>
      </c>
      <c r="O170" s="270">
        <f t="shared" si="40"/>
        <v>1.3242398477733468E-2</v>
      </c>
      <c r="P170" s="270">
        <f t="shared" si="40"/>
        <v>1.3619600416813376E-2</v>
      </c>
      <c r="Q170" s="270">
        <f t="shared" si="40"/>
        <v>1.3871859946395506E-2</v>
      </c>
      <c r="R170" s="270">
        <f t="shared" si="40"/>
        <v>1.435957442441586E-2</v>
      </c>
      <c r="S170" s="270">
        <f t="shared" si="40"/>
        <v>1.4602257628283176E-2</v>
      </c>
      <c r="T170" s="270">
        <f t="shared" si="40"/>
        <v>1.5302021401395591E-2</v>
      </c>
      <c r="U170" s="270">
        <f t="shared" si="40"/>
        <v>1.592607670178953E-2</v>
      </c>
      <c r="V170" s="270">
        <f t="shared" si="40"/>
        <v>1.6668621541184533E-2</v>
      </c>
      <c r="W170" s="270">
        <f t="shared" si="40"/>
        <v>1.7151960303901405E-2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0.7290233823296991</v>
      </c>
      <c r="C171" s="271">
        <f t="shared" si="41"/>
        <v>0.71694858909457426</v>
      </c>
      <c r="D171" s="271">
        <f t="shared" si="41"/>
        <v>0.72139936193838583</v>
      </c>
      <c r="E171" s="271">
        <f t="shared" si="41"/>
        <v>0.7048839195127975</v>
      </c>
      <c r="F171" s="271">
        <f t="shared" si="41"/>
        <v>0.70900943436665376</v>
      </c>
      <c r="G171" s="271">
        <f t="shared" si="41"/>
        <v>0.69730909500920168</v>
      </c>
      <c r="H171" s="271">
        <f t="shared" si="41"/>
        <v>0.70238016957012561</v>
      </c>
      <c r="I171" s="271">
        <f t="shared" si="41"/>
        <v>0.69678778871351232</v>
      </c>
      <c r="J171" s="271">
        <f t="shared" si="41"/>
        <v>0.69740941556535807</v>
      </c>
      <c r="K171" s="271">
        <f t="shared" si="41"/>
        <v>0.70704259456236063</v>
      </c>
      <c r="L171" s="271">
        <f t="shared" si="41"/>
        <v>0.71128835065602325</v>
      </c>
      <c r="M171" s="271">
        <f t="shared" si="41"/>
        <v>0.68902571395666679</v>
      </c>
      <c r="N171" s="271">
        <f t="shared" si="41"/>
        <v>0.70122620622852416</v>
      </c>
      <c r="O171" s="271">
        <f t="shared" si="41"/>
        <v>0.70416890432690649</v>
      </c>
      <c r="P171" s="271">
        <f t="shared" si="41"/>
        <v>0.6941277089207224</v>
      </c>
      <c r="Q171" s="271">
        <f t="shared" si="41"/>
        <v>0.69724164404196121</v>
      </c>
      <c r="R171" s="271">
        <f t="shared" si="41"/>
        <v>0.69585344095333401</v>
      </c>
      <c r="S171" s="271">
        <f t="shared" si="41"/>
        <v>0.69525194225258746</v>
      </c>
      <c r="T171" s="271">
        <f t="shared" si="41"/>
        <v>0.69253898796509328</v>
      </c>
      <c r="U171" s="271">
        <f t="shared" si="41"/>
        <v>0.690616286685515</v>
      </c>
      <c r="V171" s="271">
        <f t="shared" si="41"/>
        <v>0.69091864780292489</v>
      </c>
      <c r="W171" s="271">
        <f t="shared" si="41"/>
        <v>0.68291700928474908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0.63643835314319352</v>
      </c>
      <c r="C172" s="320">
        <f t="shared" si="42"/>
        <v>0.61749855388941155</v>
      </c>
      <c r="D172" s="320">
        <f t="shared" si="42"/>
        <v>0.62441866216886466</v>
      </c>
      <c r="E172" s="320">
        <f t="shared" si="42"/>
        <v>0.59846376263685475</v>
      </c>
      <c r="F172" s="320">
        <f t="shared" si="42"/>
        <v>0.60497239019230431</v>
      </c>
      <c r="G172" s="320">
        <f t="shared" si="42"/>
        <v>0.58667113722920539</v>
      </c>
      <c r="H172" s="320">
        <f t="shared" si="42"/>
        <v>0.59465613150519459</v>
      </c>
      <c r="I172" s="320">
        <f t="shared" si="42"/>
        <v>0.5859050041502315</v>
      </c>
      <c r="J172" s="320">
        <f t="shared" si="42"/>
        <v>0.58685163134021356</v>
      </c>
      <c r="K172" s="320">
        <f t="shared" si="42"/>
        <v>0.60201651120897304</v>
      </c>
      <c r="L172" s="320">
        <f t="shared" si="42"/>
        <v>0.60875076381273574</v>
      </c>
      <c r="M172" s="320">
        <f t="shared" si="42"/>
        <v>0.57423994882488127</v>
      </c>
      <c r="N172" s="320">
        <f t="shared" si="42"/>
        <v>0.59345104695898931</v>
      </c>
      <c r="O172" s="320">
        <f t="shared" si="42"/>
        <v>0.59810970140766495</v>
      </c>
      <c r="P172" s="320">
        <f t="shared" si="42"/>
        <v>0.5825475077663409</v>
      </c>
      <c r="Q172" s="320">
        <f t="shared" si="42"/>
        <v>0.58754298394268845</v>
      </c>
      <c r="R172" s="320">
        <f t="shared" si="42"/>
        <v>0.58561884117806362</v>
      </c>
      <c r="S172" s="320">
        <f t="shared" si="42"/>
        <v>0.58482834458366151</v>
      </c>
      <c r="T172" s="320">
        <f t="shared" si="42"/>
        <v>0.58095549827666892</v>
      </c>
      <c r="U172" s="320">
        <f t="shared" si="42"/>
        <v>0.5782544290238234</v>
      </c>
      <c r="V172" s="320">
        <f t="shared" si="42"/>
        <v>0.5790758694174003</v>
      </c>
      <c r="W172" s="320">
        <f t="shared" si="42"/>
        <v>0.56678656013488871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9.2585029186505574E-2</v>
      </c>
      <c r="C173" s="320">
        <f t="shared" si="43"/>
        <v>9.9450035205162809E-2</v>
      </c>
      <c r="D173" s="320">
        <f t="shared" si="43"/>
        <v>9.6980699769521117E-2</v>
      </c>
      <c r="E173" s="320">
        <f t="shared" si="43"/>
        <v>0.10642015687594286</v>
      </c>
      <c r="F173" s="320">
        <f t="shared" si="43"/>
        <v>0.10403704417434942</v>
      </c>
      <c r="G173" s="320">
        <f t="shared" si="43"/>
        <v>0.11063795777999638</v>
      </c>
      <c r="H173" s="320">
        <f t="shared" si="43"/>
        <v>0.107724038064931</v>
      </c>
      <c r="I173" s="320">
        <f t="shared" si="43"/>
        <v>0.11088278456328086</v>
      </c>
      <c r="J173" s="320">
        <f t="shared" si="43"/>
        <v>0.11055778422514453</v>
      </c>
      <c r="K173" s="320">
        <f t="shared" si="43"/>
        <v>0.10502608335338764</v>
      </c>
      <c r="L173" s="320">
        <f t="shared" si="43"/>
        <v>0.10253758684328755</v>
      </c>
      <c r="M173" s="320">
        <f t="shared" si="43"/>
        <v>0.11478576513178557</v>
      </c>
      <c r="N173" s="320">
        <f t="shared" si="43"/>
        <v>0.10777515926953479</v>
      </c>
      <c r="O173" s="320">
        <f t="shared" si="43"/>
        <v>0.10605920291924147</v>
      </c>
      <c r="P173" s="320">
        <f t="shared" si="43"/>
        <v>0.11158020115438157</v>
      </c>
      <c r="Q173" s="320">
        <f t="shared" si="43"/>
        <v>0.10969866009927277</v>
      </c>
      <c r="R173" s="320">
        <f t="shared" si="43"/>
        <v>0.11023459977527043</v>
      </c>
      <c r="S173" s="320">
        <f t="shared" si="43"/>
        <v>0.110423597668926</v>
      </c>
      <c r="T173" s="320">
        <f t="shared" si="43"/>
        <v>0.1115834896884243</v>
      </c>
      <c r="U173" s="320">
        <f t="shared" si="43"/>
        <v>0.11236185766169167</v>
      </c>
      <c r="V173" s="320">
        <f t="shared" si="43"/>
        <v>0.1118427783855246</v>
      </c>
      <c r="W173" s="320">
        <f t="shared" si="43"/>
        <v>0.1161304491498603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7.4217454979676398E-2</v>
      </c>
      <c r="C174" s="271">
        <f t="shared" si="44"/>
        <v>7.9720539869335458E-2</v>
      </c>
      <c r="D174" s="271">
        <f t="shared" si="44"/>
        <v>7.774108602960858E-2</v>
      </c>
      <c r="E174" s="271">
        <f t="shared" si="44"/>
        <v>8.5307886936666619E-2</v>
      </c>
      <c r="F174" s="271">
        <f t="shared" si="44"/>
        <v>8.3397550447106117E-2</v>
      </c>
      <c r="G174" s="271">
        <f t="shared" si="44"/>
        <v>8.8688935162932706E-2</v>
      </c>
      <c r="H174" s="271">
        <f t="shared" si="44"/>
        <v>8.6353096343552815E-2</v>
      </c>
      <c r="I174" s="271">
        <f t="shared" si="44"/>
        <v>8.8885191738384273E-2</v>
      </c>
      <c r="J174" s="271">
        <f t="shared" si="44"/>
        <v>8.8624666919458903E-2</v>
      </c>
      <c r="K174" s="271">
        <f t="shared" si="44"/>
        <v>8.4190378093091184E-2</v>
      </c>
      <c r="L174" s="271">
        <f t="shared" si="44"/>
        <v>8.2195564467949012E-2</v>
      </c>
      <c r="M174" s="271">
        <f t="shared" si="44"/>
        <v>9.2013875578252552E-2</v>
      </c>
      <c r="N174" s="271">
        <f t="shared" si="44"/>
        <v>8.639407581652514E-2</v>
      </c>
      <c r="O174" s="271">
        <f t="shared" si="44"/>
        <v>8.5018541193984401E-2</v>
      </c>
      <c r="P174" s="271">
        <f t="shared" si="44"/>
        <v>8.94442506370733E-2</v>
      </c>
      <c r="Q174" s="271">
        <f t="shared" si="44"/>
        <v>8.7935980998051555E-2</v>
      </c>
      <c r="R174" s="271">
        <f t="shared" si="44"/>
        <v>8.8365597741975194E-2</v>
      </c>
      <c r="S174" s="271">
        <f t="shared" si="44"/>
        <v>8.851710109826165E-2</v>
      </c>
      <c r="T174" s="271">
        <f t="shared" si="44"/>
        <v>8.9446886771979858E-2</v>
      </c>
      <c r="U174" s="271">
        <f t="shared" si="44"/>
        <v>9.0070837431402623E-2</v>
      </c>
      <c r="V174" s="271">
        <f t="shared" si="44"/>
        <v>8.9654736219918346E-2</v>
      </c>
      <c r="W174" s="271">
        <f t="shared" si="44"/>
        <v>9.3091793103906834E-2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7.7434372958766817E-2</v>
      </c>
      <c r="C175" s="271">
        <f t="shared" si="45"/>
        <v>7.7492175922002624E-2</v>
      </c>
      <c r="D175" s="271">
        <f t="shared" si="45"/>
        <v>7.7480622198514773E-2</v>
      </c>
      <c r="E175" s="271">
        <f t="shared" si="45"/>
        <v>7.7567624796297432E-2</v>
      </c>
      <c r="F175" s="271">
        <f t="shared" si="45"/>
        <v>7.7541876281875241E-2</v>
      </c>
      <c r="G175" s="271">
        <f t="shared" si="45"/>
        <v>7.7589715456958405E-2</v>
      </c>
      <c r="H175" s="271">
        <f t="shared" si="45"/>
        <v>7.7560522799234838E-2</v>
      </c>
      <c r="I175" s="271">
        <f t="shared" si="45"/>
        <v>7.7583982843143398E-2</v>
      </c>
      <c r="J175" s="271">
        <f t="shared" si="45"/>
        <v>7.7585542649789049E-2</v>
      </c>
      <c r="K175" s="271">
        <f t="shared" si="45"/>
        <v>7.7530674032263727E-2</v>
      </c>
      <c r="L175" s="271">
        <f t="shared" si="45"/>
        <v>7.749844146275274E-2</v>
      </c>
      <c r="M175" s="271">
        <f t="shared" si="45"/>
        <v>7.7539736294093747E-2</v>
      </c>
      <c r="N175" s="271">
        <f t="shared" si="45"/>
        <v>7.7469500137403918E-2</v>
      </c>
      <c r="O175" s="271">
        <f t="shared" si="45"/>
        <v>7.7448564406027168E-2</v>
      </c>
      <c r="P175" s="271">
        <f t="shared" si="45"/>
        <v>7.7466656598323858E-2</v>
      </c>
      <c r="Q175" s="271">
        <f t="shared" si="45"/>
        <v>7.7434012131242499E-2</v>
      </c>
      <c r="R175" s="271">
        <f t="shared" si="45"/>
        <v>7.7400230931471997E-2</v>
      </c>
      <c r="S175" s="271">
        <f t="shared" si="45"/>
        <v>7.7378695968990788E-2</v>
      </c>
      <c r="T175" s="271">
        <f t="shared" si="45"/>
        <v>7.7330633427137668E-2</v>
      </c>
      <c r="U175" s="271">
        <f t="shared" si="45"/>
        <v>7.7289603008118629E-2</v>
      </c>
      <c r="V175" s="271">
        <f t="shared" si="45"/>
        <v>7.7232748658081593E-2</v>
      </c>
      <c r="W175" s="271">
        <f t="shared" si="45"/>
        <v>7.7229306135305625E-2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5.4700848709185304E-2</v>
      </c>
      <c r="C176" s="320">
        <f t="shared" si="46"/>
        <v>5.3073003547989647E-2</v>
      </c>
      <c r="D176" s="320">
        <f t="shared" si="46"/>
        <v>5.3667775679769658E-2</v>
      </c>
      <c r="E176" s="320">
        <f t="shared" si="46"/>
        <v>5.1436993977895799E-2</v>
      </c>
      <c r="F176" s="320">
        <f t="shared" si="46"/>
        <v>5.1996400005921553E-2</v>
      </c>
      <c r="G176" s="320">
        <f t="shared" si="46"/>
        <v>5.0423436867262639E-2</v>
      </c>
      <c r="H176" s="320">
        <f t="shared" si="46"/>
        <v>5.1109734230828895E-2</v>
      </c>
      <c r="I176" s="320">
        <f t="shared" si="46"/>
        <v>5.0357588966304045E-2</v>
      </c>
      <c r="J176" s="320">
        <f t="shared" si="46"/>
        <v>5.0438950044635465E-2</v>
      </c>
      <c r="K176" s="320">
        <f t="shared" si="46"/>
        <v>5.1742346980563604E-2</v>
      </c>
      <c r="L176" s="320">
        <f t="shared" si="46"/>
        <v>5.2321145117144412E-2</v>
      </c>
      <c r="M176" s="320">
        <f t="shared" si="46"/>
        <v>4.9354996298239737E-2</v>
      </c>
      <c r="N176" s="320">
        <f t="shared" si="46"/>
        <v>5.1006159160096258E-2</v>
      </c>
      <c r="O176" s="320">
        <f t="shared" si="46"/>
        <v>5.1406562986997695E-2</v>
      </c>
      <c r="P176" s="320">
        <f t="shared" si="46"/>
        <v>5.0069017573914174E-2</v>
      </c>
      <c r="Q176" s="320">
        <f t="shared" si="46"/>
        <v>5.0498370684397241E-2</v>
      </c>
      <c r="R176" s="320">
        <f t="shared" si="46"/>
        <v>5.0332993720952436E-2</v>
      </c>
      <c r="S176" s="320">
        <f t="shared" si="46"/>
        <v>5.0265051815185785E-2</v>
      </c>
      <c r="T176" s="320">
        <f t="shared" si="46"/>
        <v>4.9932186929110875E-2</v>
      </c>
      <c r="U176" s="320">
        <f t="shared" si="46"/>
        <v>4.9700034388612292E-2</v>
      </c>
      <c r="V176" s="320">
        <f t="shared" si="46"/>
        <v>4.9770635863948795E-2</v>
      </c>
      <c r="W176" s="320">
        <f t="shared" si="46"/>
        <v>4.8714389576334192E-2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2.2733524249581506E-2</v>
      </c>
      <c r="C177" s="320">
        <f t="shared" si="47"/>
        <v>2.441917237401298E-2</v>
      </c>
      <c r="D177" s="320">
        <f t="shared" si="47"/>
        <v>2.3812846518745115E-2</v>
      </c>
      <c r="E177" s="320">
        <f t="shared" si="47"/>
        <v>2.613063081840163E-2</v>
      </c>
      <c r="F177" s="320">
        <f t="shared" si="47"/>
        <v>2.5545476275953678E-2</v>
      </c>
      <c r="G177" s="320">
        <f t="shared" si="47"/>
        <v>2.7166278589695763E-2</v>
      </c>
      <c r="H177" s="320">
        <f t="shared" si="47"/>
        <v>2.6450788568405936E-2</v>
      </c>
      <c r="I177" s="320">
        <f t="shared" si="47"/>
        <v>2.7226393876839342E-2</v>
      </c>
      <c r="J177" s="320">
        <f t="shared" si="47"/>
        <v>2.7146592605153601E-2</v>
      </c>
      <c r="K177" s="320">
        <f t="shared" si="47"/>
        <v>2.5788327051700116E-2</v>
      </c>
      <c r="L177" s="320">
        <f t="shared" si="47"/>
        <v>2.5177296345608325E-2</v>
      </c>
      <c r="M177" s="320">
        <f t="shared" si="47"/>
        <v>2.8184739995854011E-2</v>
      </c>
      <c r="N177" s="320">
        <f t="shared" si="47"/>
        <v>2.6463340977307664E-2</v>
      </c>
      <c r="O177" s="320">
        <f t="shared" si="47"/>
        <v>2.6042001419029463E-2</v>
      </c>
      <c r="P177" s="320">
        <f t="shared" si="47"/>
        <v>2.7397639024409687E-2</v>
      </c>
      <c r="Q177" s="320">
        <f t="shared" si="47"/>
        <v>2.6935641446845258E-2</v>
      </c>
      <c r="R177" s="320">
        <f t="shared" si="47"/>
        <v>2.7067237210519551E-2</v>
      </c>
      <c r="S177" s="320">
        <f t="shared" si="47"/>
        <v>2.7113644153805006E-2</v>
      </c>
      <c r="T177" s="320">
        <f t="shared" si="47"/>
        <v>2.7398446498026786E-2</v>
      </c>
      <c r="U177" s="320">
        <f t="shared" si="47"/>
        <v>2.758956861950634E-2</v>
      </c>
      <c r="V177" s="320">
        <f t="shared" si="47"/>
        <v>2.7462112794132802E-2</v>
      </c>
      <c r="W177" s="320">
        <f t="shared" si="47"/>
        <v>2.8514916558971433E-2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6.8064383925805924E-2</v>
      </c>
      <c r="C178" s="321">
        <f t="shared" si="48"/>
        <v>7.311123015367274E-2</v>
      </c>
      <c r="D178" s="321">
        <f t="shared" si="48"/>
        <v>7.1295884880145433E-2</v>
      </c>
      <c r="E178" s="321">
        <f t="shared" si="48"/>
        <v>7.8235352720549933E-2</v>
      </c>
      <c r="F178" s="321">
        <f t="shared" si="48"/>
        <v>7.6483394555337605E-2</v>
      </c>
      <c r="G178" s="321">
        <f t="shared" si="48"/>
        <v>8.13360918203649E-2</v>
      </c>
      <c r="H178" s="321">
        <f t="shared" si="48"/>
        <v>7.9193908014215636E-2</v>
      </c>
      <c r="I178" s="321">
        <f t="shared" si="48"/>
        <v>8.15160775515269E-2</v>
      </c>
      <c r="J178" s="321">
        <f t="shared" si="48"/>
        <v>8.1277151798786001E-2</v>
      </c>
      <c r="K178" s="321">
        <f t="shared" si="48"/>
        <v>7.7210492046057316E-2</v>
      </c>
      <c r="L178" s="321">
        <f t="shared" si="48"/>
        <v>7.5381060405221689E-2</v>
      </c>
      <c r="M178" s="321">
        <f t="shared" si="48"/>
        <v>8.4385374782448869E-2</v>
      </c>
      <c r="N178" s="321">
        <f t="shared" si="48"/>
        <v>7.9231490043702266E-2</v>
      </c>
      <c r="O178" s="321">
        <f t="shared" si="48"/>
        <v>7.7969995471064438E-2</v>
      </c>
      <c r="P178" s="321">
        <f t="shared" si="48"/>
        <v>8.20287871227178E-2</v>
      </c>
      <c r="Q178" s="321">
        <f t="shared" si="48"/>
        <v>8.0645562060606413E-2</v>
      </c>
      <c r="R178" s="321">
        <f t="shared" si="48"/>
        <v>8.1039561006102157E-2</v>
      </c>
      <c r="S178" s="321">
        <f t="shared" si="48"/>
        <v>8.1178503827722168E-2</v>
      </c>
      <c r="T178" s="321">
        <f t="shared" si="48"/>
        <v>8.2031204706268873E-2</v>
      </c>
      <c r="U178" s="321">
        <f t="shared" si="48"/>
        <v>8.2603426122987322E-2</v>
      </c>
      <c r="V178" s="321">
        <f t="shared" si="48"/>
        <v>8.2221822191429567E-2</v>
      </c>
      <c r="W178" s="321">
        <f t="shared" si="48"/>
        <v>8.5373926496147251E-2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0.49954047318942563</v>
      </c>
      <c r="C183" s="322">
        <f>IF(C$5=0,0,C$5/NMM_fec!C$5)</f>
        <v>0.50207787457425657</v>
      </c>
      <c r="D183" s="322">
        <f>IF(D$5=0,0,D$5/NMM_fec!D$5)</f>
        <v>0.50318480182988801</v>
      </c>
      <c r="E183" s="322">
        <f>IF(E$5=0,0,E$5/NMM_fec!E$5)</f>
        <v>0.50588375412425368</v>
      </c>
      <c r="F183" s="322">
        <f>IF(F$5=0,0,F$5/NMM_fec!F$5)</f>
        <v>0.50329138815120245</v>
      </c>
      <c r="G183" s="322">
        <f>IF(G$5=0,0,G$5/NMM_fec!G$5)</f>
        <v>0.50276049690004643</v>
      </c>
      <c r="H183" s="322">
        <f>IF(H$5=0,0,H$5/NMM_fec!H$5)</f>
        <v>0.50497529399925345</v>
      </c>
      <c r="I183" s="322">
        <f>IF(I$5=0,0,I$5/NMM_fec!I$5)</f>
        <v>0.51565779511616494</v>
      </c>
      <c r="J183" s="322">
        <f>IF(J$5=0,0,J$5/NMM_fec!J$5)</f>
        <v>0.51381837936554886</v>
      </c>
      <c r="K183" s="322">
        <f>IF(K$5=0,0,K$5/NMM_fec!K$5)</f>
        <v>0.50947662729921495</v>
      </c>
      <c r="L183" s="322">
        <f>IF(L$5=0,0,L$5/NMM_fec!L$5)</f>
        <v>0.51080081829004409</v>
      </c>
      <c r="M183" s="322">
        <f>IF(M$5=0,0,M$5/NMM_fec!M$5)</f>
        <v>0.51143767828359676</v>
      </c>
      <c r="N183" s="322">
        <f>IF(N$5=0,0,N$5/NMM_fec!N$5)</f>
        <v>0.5092562475800958</v>
      </c>
      <c r="O183" s="322">
        <f>IF(O$5=0,0,O$5/NMM_fec!O$5)</f>
        <v>0.50985881413492851</v>
      </c>
      <c r="P183" s="322">
        <f>IF(P$5=0,0,P$5/NMM_fec!P$5)</f>
        <v>0.50917836001742134</v>
      </c>
      <c r="Q183" s="322">
        <f>IF(Q$5=0,0,Q$5/NMM_fec!Q$5)</f>
        <v>0.50824875364603139</v>
      </c>
      <c r="R183" s="322">
        <f>IF(R$5=0,0,R$5/NMM_fec!R$5)</f>
        <v>0.50777656700735074</v>
      </c>
      <c r="S183" s="322">
        <f>IF(S$5=0,0,S$5/NMM_fec!S$5)</f>
        <v>0.50836458518913119</v>
      </c>
      <c r="T183" s="322">
        <f>IF(T$5=0,0,T$5/NMM_fec!T$5)</f>
        <v>0.51827779647100858</v>
      </c>
      <c r="U183" s="322">
        <f>IF(U$5=0,0,U$5/NMM_fec!U$5)</f>
        <v>0.53123308860462581</v>
      </c>
      <c r="V183" s="322">
        <f>IF(V$5=0,0,V$5/NMM_fec!V$5)</f>
        <v>0.53133638247393922</v>
      </c>
      <c r="W183" s="322">
        <f>IF(W$5=0,0,W$5/NMM_fec!W$5)</f>
        <v>0.54382168202996239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0.44082361936480446</v>
      </c>
      <c r="C184" s="275">
        <f>IF(C$6=0,0,C$6/NMM_fec!C$6)</f>
        <v>0.4408236193648043</v>
      </c>
      <c r="D184" s="275">
        <f>IF(D$6=0,0,D$6/NMM_fec!D$6)</f>
        <v>0.44082361936480419</v>
      </c>
      <c r="E184" s="275">
        <f>IF(E$6=0,0,E$6/NMM_fec!E$6)</f>
        <v>0.44082361936480435</v>
      </c>
      <c r="F184" s="275">
        <f>IF(F$6=0,0,F$6/NMM_fec!F$6)</f>
        <v>0.44082361936480435</v>
      </c>
      <c r="G184" s="275">
        <f>IF(G$6=0,0,G$6/NMM_fec!G$6)</f>
        <v>0.44082361936480424</v>
      </c>
      <c r="H184" s="275">
        <f>IF(H$6=0,0,H$6/NMM_fec!H$6)</f>
        <v>0.4408236193648043</v>
      </c>
      <c r="I184" s="275">
        <f>IF(I$6=0,0,I$6/NMM_fec!I$6)</f>
        <v>0.45174125742832388</v>
      </c>
      <c r="J184" s="275">
        <f>IF(J$6=0,0,J$6/NMM_fec!J$6)</f>
        <v>0.45276308625603723</v>
      </c>
      <c r="K184" s="275">
        <f>IF(K$6=0,0,K$6/NMM_fec!K$6)</f>
        <v>0.4527630862560369</v>
      </c>
      <c r="L184" s="275">
        <f>IF(L$6=0,0,L$6/NMM_fec!L$6)</f>
        <v>0.45276308625603712</v>
      </c>
      <c r="M184" s="275">
        <f>IF(M$6=0,0,M$6/NMM_fec!M$6)</f>
        <v>0.45276308625603712</v>
      </c>
      <c r="N184" s="275">
        <f>IF(N$6=0,0,N$6/NMM_fec!N$6)</f>
        <v>0.45276308625603717</v>
      </c>
      <c r="O184" s="275">
        <f>IF(O$6=0,0,O$6/NMM_fec!O$6)</f>
        <v>0.45276308625603695</v>
      </c>
      <c r="P184" s="275">
        <f>IF(P$6=0,0,P$6/NMM_fec!P$6)</f>
        <v>0.45276308625603712</v>
      </c>
      <c r="Q184" s="275">
        <f>IF(Q$6=0,0,Q$6/NMM_fec!Q$6)</f>
        <v>0.45276308625603712</v>
      </c>
      <c r="R184" s="275">
        <f>IF(R$6=0,0,R$6/NMM_fec!R$6)</f>
        <v>0.45276308625603712</v>
      </c>
      <c r="S184" s="275">
        <f>IF(S$6=0,0,S$6/NMM_fec!S$6)</f>
        <v>0.45276308625603712</v>
      </c>
      <c r="T184" s="275">
        <f>IF(T$6=0,0,T$6/NMM_fec!T$6)</f>
        <v>0.46248677763043339</v>
      </c>
      <c r="U184" s="275">
        <f>IF(U$6=0,0,U$6/NMM_fec!U$6)</f>
        <v>0.47123809986739018</v>
      </c>
      <c r="V184" s="275">
        <f>IF(V$6=0,0,V$6/NMM_fec!V$6)</f>
        <v>0.47472440707080787</v>
      </c>
      <c r="W184" s="275">
        <f>IF(W$6=0,0,W$6/NMM_fec!W$6)</f>
        <v>0.48225196636372714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0.11419201745406025</v>
      </c>
      <c r="C185" s="276">
        <f>IF(C$7=0,0,C$7/NMM_fec!C$7)</f>
        <v>0.11419201745406025</v>
      </c>
      <c r="D185" s="276">
        <f>IF(D$7=0,0,D$7/NMM_fec!D$7)</f>
        <v>0.11419201745406024</v>
      </c>
      <c r="E185" s="276">
        <f>IF(E$7=0,0,E$7/NMM_fec!E$7)</f>
        <v>0.11419201745406027</v>
      </c>
      <c r="F185" s="276">
        <f>IF(F$7=0,0,F$7/NMM_fec!F$7)</f>
        <v>0.11419201745406024</v>
      </c>
      <c r="G185" s="276">
        <f>IF(G$7=0,0,G$7/NMM_fec!G$7)</f>
        <v>0.11419201745406024</v>
      </c>
      <c r="H185" s="276">
        <f>IF(H$7=0,0,H$7/NMM_fec!H$7)</f>
        <v>0.11419201745406025</v>
      </c>
      <c r="I185" s="276">
        <f>IF(I$7=0,0,I$7/NMM_fec!I$7)</f>
        <v>0.11728484585921781</v>
      </c>
      <c r="J185" s="276">
        <f>IF(J$7=0,0,J$7/NMM_fec!J$7)</f>
        <v>0.11728484585921781</v>
      </c>
      <c r="K185" s="276">
        <f>IF(K$7=0,0,K$7/NMM_fec!K$7)</f>
        <v>0.11728484585921779</v>
      </c>
      <c r="L185" s="276">
        <f>IF(L$7=0,0,L$7/NMM_fec!L$7)</f>
        <v>0.11728484585921779</v>
      </c>
      <c r="M185" s="276">
        <f>IF(M$7=0,0,M$7/NMM_fec!M$7)</f>
        <v>0.11728484585921781</v>
      </c>
      <c r="N185" s="276">
        <f>IF(N$7=0,0,N$7/NMM_fec!N$7)</f>
        <v>0.11728484585921778</v>
      </c>
      <c r="O185" s="276">
        <f>IF(O$7=0,0,O$7/NMM_fec!O$7)</f>
        <v>0.11728484585921781</v>
      </c>
      <c r="P185" s="276">
        <f>IF(P$7=0,0,P$7/NMM_fec!P$7)</f>
        <v>0.11728484585921779</v>
      </c>
      <c r="Q185" s="276">
        <f>IF(Q$7=0,0,Q$7/NMM_fec!Q$7)</f>
        <v>0.11728484585921778</v>
      </c>
      <c r="R185" s="276">
        <f>IF(R$7=0,0,R$7/NMM_fec!R$7)</f>
        <v>0.11728484585921781</v>
      </c>
      <c r="S185" s="276">
        <f>IF(S$7=0,0,S$7/NMM_fec!S$7)</f>
        <v>0.11728484585921778</v>
      </c>
      <c r="T185" s="276">
        <f>IF(T$7=0,0,T$7/NMM_fec!T$7)</f>
        <v>0.1201551670323079</v>
      </c>
      <c r="U185" s="276">
        <f>IF(U$7=0,0,U$7/NMM_fec!U$7)</f>
        <v>0.12297375956445002</v>
      </c>
      <c r="V185" s="276">
        <f>IF(V$7=0,0,V$7/NMM_fec!V$7)</f>
        <v>0.12297375956444997</v>
      </c>
      <c r="W185" s="276">
        <f>IF(W$7=0,0,W$7/NMM_fec!W$7)</f>
        <v>0.12571411398748408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0.62595332687321636</v>
      </c>
      <c r="C186" s="276">
        <f>IF(C$8=0,0,C$8/NMM_fec!C$8)</f>
        <v>0.62595332687321648</v>
      </c>
      <c r="D186" s="276">
        <f>IF(D$8=0,0,D$8/NMM_fec!D$8)</f>
        <v>0.62595332687321625</v>
      </c>
      <c r="E186" s="276">
        <f>IF(E$8=0,0,E$8/NMM_fec!E$8)</f>
        <v>0.62595332687321648</v>
      </c>
      <c r="F186" s="276">
        <f>IF(F$8=0,0,F$8/NMM_fec!F$8)</f>
        <v>0.6259533268732167</v>
      </c>
      <c r="G186" s="276">
        <f>IF(G$8=0,0,G$8/NMM_fec!G$8)</f>
        <v>0.62595332687321625</v>
      </c>
      <c r="H186" s="276">
        <f>IF(H$8=0,0,H$8/NMM_fec!H$8)</f>
        <v>0.62595332687321614</v>
      </c>
      <c r="I186" s="276">
        <f>IF(I$8=0,0,I$8/NMM_fec!I$8)</f>
        <v>0.63997399610162764</v>
      </c>
      <c r="J186" s="276">
        <f>IF(J$8=0,0,J$8/NMM_fec!J$8)</f>
        <v>0.64290693074868155</v>
      </c>
      <c r="K186" s="276">
        <f>IF(K$8=0,0,K$8/NMM_fec!K$8)</f>
        <v>0.64290693074868166</v>
      </c>
      <c r="L186" s="276">
        <f>IF(L$8=0,0,L$8/NMM_fec!L$8)</f>
        <v>0.64290693074868166</v>
      </c>
      <c r="M186" s="276">
        <f>IF(M$8=0,0,M$8/NMM_fec!M$8)</f>
        <v>0.64290693074868166</v>
      </c>
      <c r="N186" s="276">
        <f>IF(N$8=0,0,N$8/NMM_fec!N$8)</f>
        <v>0.64290693074868166</v>
      </c>
      <c r="O186" s="276">
        <f>IF(O$8=0,0,O$8/NMM_fec!O$8)</f>
        <v>0.64290693074868122</v>
      </c>
      <c r="P186" s="276">
        <f>IF(P$8=0,0,P$8/NMM_fec!P$8)</f>
        <v>0.64290693074868177</v>
      </c>
      <c r="Q186" s="276">
        <f>IF(Q$8=0,0,Q$8/NMM_fec!Q$8)</f>
        <v>0.64290693074868166</v>
      </c>
      <c r="R186" s="276">
        <f>IF(R$8=0,0,R$8/NMM_fec!R$8)</f>
        <v>0.64290693074868166</v>
      </c>
      <c r="S186" s="276">
        <f>IF(S$8=0,0,S$8/NMM_fec!S$8)</f>
        <v>0.64290693074868155</v>
      </c>
      <c r="T186" s="276">
        <f>IF(T$8=0,0,T$8/NMM_fec!T$8)</f>
        <v>0.65523223958954635</v>
      </c>
      <c r="U186" s="276">
        <f>IF(U$8=0,0,U$8/NMM_fec!U$8)</f>
        <v>0.66632501754632489</v>
      </c>
      <c r="V186" s="276">
        <f>IF(V$8=0,0,V$8/NMM_fec!V$8)</f>
        <v>0.6740911986115149</v>
      </c>
      <c r="W186" s="276">
        <f>IF(W$8=0,0,W$8/NMM_fec!W$8)</f>
        <v>0.68329808066609632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0.43570996453491373</v>
      </c>
      <c r="C187" s="276">
        <f>IF(C$9=0,0,C$9/NMM_fec!C$9)</f>
        <v>0.43570996453491384</v>
      </c>
      <c r="D187" s="276">
        <f>IF(D$9=0,0,D$9/NMM_fec!D$9)</f>
        <v>0.43570996453491428</v>
      </c>
      <c r="E187" s="276">
        <f>IF(E$9=0,0,E$9/NMM_fec!E$9)</f>
        <v>0.43570996453491401</v>
      </c>
      <c r="F187" s="276">
        <f>IF(F$9=0,0,F$9/NMM_fec!F$9)</f>
        <v>0.43570996453491412</v>
      </c>
      <c r="G187" s="276">
        <f>IF(G$9=0,0,G$9/NMM_fec!G$9)</f>
        <v>0.43570996453491406</v>
      </c>
      <c r="H187" s="276">
        <f>IF(H$9=0,0,H$9/NMM_fec!H$9)</f>
        <v>0.43570996453491401</v>
      </c>
      <c r="I187" s="276">
        <f>IF(I$9=0,0,I$9/NMM_fec!I$9)</f>
        <v>0.44751093087886978</v>
      </c>
      <c r="J187" s="276">
        <f>IF(J$9=0,0,J$9/NMM_fec!J$9)</f>
        <v>0.44751093087886984</v>
      </c>
      <c r="K187" s="276">
        <f>IF(K$9=0,0,K$9/NMM_fec!K$9)</f>
        <v>0.44751093087886995</v>
      </c>
      <c r="L187" s="276">
        <f>IF(L$9=0,0,L$9/NMM_fec!L$9)</f>
        <v>0.44751093087886984</v>
      </c>
      <c r="M187" s="276">
        <f>IF(M$9=0,0,M$9/NMM_fec!M$9)</f>
        <v>0.44751093087886973</v>
      </c>
      <c r="N187" s="276">
        <f>IF(N$9=0,0,N$9/NMM_fec!N$9)</f>
        <v>0.44751093087886989</v>
      </c>
      <c r="O187" s="276">
        <f>IF(O$9=0,0,O$9/NMM_fec!O$9)</f>
        <v>0.44751093087886978</v>
      </c>
      <c r="P187" s="276">
        <f>IF(P$9=0,0,P$9/NMM_fec!P$9)</f>
        <v>0.44751093087886962</v>
      </c>
      <c r="Q187" s="276">
        <f>IF(Q$9=0,0,Q$9/NMM_fec!Q$9)</f>
        <v>0.44751093087886978</v>
      </c>
      <c r="R187" s="276">
        <f>IF(R$9=0,0,R$9/NMM_fec!R$9)</f>
        <v>0.44751093087886978</v>
      </c>
      <c r="S187" s="276">
        <f>IF(S$9=0,0,S$9/NMM_fec!S$9)</f>
        <v>0.44751093087886973</v>
      </c>
      <c r="T187" s="276">
        <f>IF(T$9=0,0,T$9/NMM_fec!T$9)</f>
        <v>0.45846290076620461</v>
      </c>
      <c r="U187" s="276">
        <f>IF(U$9=0,0,U$9/NMM_fec!U$9)</f>
        <v>0.46921749534819557</v>
      </c>
      <c r="V187" s="276">
        <f>IF(V$9=0,0,V$9/NMM_fec!V$9)</f>
        <v>0.46921749534819557</v>
      </c>
      <c r="W187" s="276">
        <f>IF(W$9=0,0,W$9/NMM_fec!W$9)</f>
        <v>0.47967356535285766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0.65118214334624769</v>
      </c>
      <c r="C188" s="277">
        <f>IF(C$10=0,0,C$10/NMM_fec!C$10)</f>
        <v>0.65956146959455619</v>
      </c>
      <c r="D188" s="277">
        <f>IF(D$10=0,0,D$10/NMM_fec!D$10)</f>
        <v>0.65715796699195106</v>
      </c>
      <c r="E188" s="277">
        <f>IF(E$10=0,0,E$10/NMM_fec!E$10)</f>
        <v>0.66874284247941895</v>
      </c>
      <c r="F188" s="277">
        <f>IF(F$10=0,0,F$10/NMM_fec!F$10)</f>
        <v>0.66839454176813795</v>
      </c>
      <c r="G188" s="277">
        <f>IF(G$10=0,0,G$10/NMM_fec!G$10)</f>
        <v>0.6774632485650065</v>
      </c>
      <c r="H188" s="277">
        <f>IF(H$10=0,0,H$10/NMM_fec!H$10)</f>
        <v>0.67625123218850669</v>
      </c>
      <c r="I188" s="277">
        <f>IF(I$10=0,0,I$10/NMM_fec!I$10)</f>
        <v>0.69418606954399764</v>
      </c>
      <c r="J188" s="277">
        <f>IF(J$10=0,0,J$10/NMM_fec!J$10)</f>
        <v>0.69432782223904133</v>
      </c>
      <c r="K188" s="277">
        <f>IF(K$10=0,0,K$10/NMM_fec!K$10)</f>
        <v>0.69345715815358178</v>
      </c>
      <c r="L188" s="277">
        <f>IF(L$10=0,0,L$10/NMM_fec!L$10)</f>
        <v>0.69492295575256013</v>
      </c>
      <c r="M188" s="277">
        <f>IF(M$10=0,0,M$10/NMM_fec!M$10)</f>
        <v>0.71666070007757809</v>
      </c>
      <c r="N188" s="277">
        <f>IF(N$10=0,0,N$10/NMM_fec!N$10)</f>
        <v>0.7151650798346274</v>
      </c>
      <c r="O188" s="277">
        <f>IF(O$10=0,0,O$10/NMM_fec!O$10)</f>
        <v>0.7192902071922217</v>
      </c>
      <c r="P188" s="277">
        <f>IF(P$10=0,0,P$10/NMM_fec!P$10)</f>
        <v>0.73071042851422452</v>
      </c>
      <c r="Q188" s="277">
        <f>IF(Q$10=0,0,Q$10/NMM_fec!Q$10)</f>
        <v>0.7343738850335717</v>
      </c>
      <c r="R188" s="277">
        <f>IF(R$10=0,0,R$10/NMM_fec!R$10)</f>
        <v>0.74276313837780317</v>
      </c>
      <c r="S188" s="277">
        <f>IF(S$10=0,0,S$10/NMM_fec!S$10)</f>
        <v>0.74645341062016168</v>
      </c>
      <c r="T188" s="277">
        <f>IF(T$10=0,0,T$10/NMM_fec!T$10)</f>
        <v>0.77665225774647262</v>
      </c>
      <c r="U188" s="277">
        <f>IF(U$10=0,0,U$10/NMM_fec!U$10)</f>
        <v>0.80414508681711871</v>
      </c>
      <c r="V188" s="277">
        <f>IF(V$10=0,0,V$10/NMM_fec!V$10)</f>
        <v>0.81445906000231061</v>
      </c>
      <c r="W188" s="277">
        <f>IF(W$10=0,0,W$10/NMM_fec!W$10)</f>
        <v>0.84088089352543716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0.61562602221876161</v>
      </c>
      <c r="C189" s="278">
        <f>IF(C$16=0,0,C$16/NMM_fec!C$16)</f>
        <v>0.61562602221876195</v>
      </c>
      <c r="D189" s="278">
        <f>IF(D$16=0,0,D$16/NMM_fec!D$16)</f>
        <v>0.61562602221876173</v>
      </c>
      <c r="E189" s="278">
        <f>IF(E$16=0,0,E$16/NMM_fec!E$16)</f>
        <v>0.61562602221876173</v>
      </c>
      <c r="F189" s="278">
        <f>IF(F$16=0,0,F$16/NMM_fec!F$16)</f>
        <v>0.61562602221876184</v>
      </c>
      <c r="G189" s="278">
        <f>IF(G$16=0,0,G$16/NMM_fec!G$16)</f>
        <v>0.61562602221876184</v>
      </c>
      <c r="H189" s="278">
        <f>IF(H$16=0,0,H$16/NMM_fec!H$16)</f>
        <v>0.61562602221876173</v>
      </c>
      <c r="I189" s="278">
        <f>IF(I$16=0,0,I$16/NMM_fec!I$16)</f>
        <v>0.63101341999688565</v>
      </c>
      <c r="J189" s="278">
        <f>IF(J$16=0,0,J$16/NMM_fec!J$16)</f>
        <v>0.6322999166898734</v>
      </c>
      <c r="K189" s="278">
        <f>IF(K$16=0,0,K$16/NMM_fec!K$16)</f>
        <v>0.63229991668987351</v>
      </c>
      <c r="L189" s="278">
        <f>IF(L$16=0,0,L$16/NMM_fec!L$16)</f>
        <v>0.6322999166898734</v>
      </c>
      <c r="M189" s="278">
        <f>IF(M$16=0,0,M$16/NMM_fec!M$16)</f>
        <v>0.63229991668987351</v>
      </c>
      <c r="N189" s="278">
        <f>IF(N$16=0,0,N$16/NMM_fec!N$16)</f>
        <v>0.63229991668987351</v>
      </c>
      <c r="O189" s="278">
        <f>IF(O$16=0,0,O$16/NMM_fec!O$16)</f>
        <v>0.6322999166898734</v>
      </c>
      <c r="P189" s="278">
        <f>IF(P$16=0,0,P$16/NMM_fec!P$16)</f>
        <v>0.63229991668987329</v>
      </c>
      <c r="Q189" s="278">
        <f>IF(Q$16=0,0,Q$16/NMM_fec!Q$16)</f>
        <v>0.6322999166898734</v>
      </c>
      <c r="R189" s="278">
        <f>IF(R$16=0,0,R$16/NMM_fec!R$16)</f>
        <v>0.63229991668987318</v>
      </c>
      <c r="S189" s="278">
        <f>IF(S$16=0,0,S$16/NMM_fec!S$16)</f>
        <v>0.63229991668987329</v>
      </c>
      <c r="T189" s="278">
        <f>IF(T$16=0,0,T$16/NMM_fec!T$16)</f>
        <v>0.64601992502088601</v>
      </c>
      <c r="U189" s="278">
        <f>IF(U$16=0,0,U$16/NMM_fec!U$16)</f>
        <v>0.65836793251879733</v>
      </c>
      <c r="V189" s="278">
        <f>IF(V$16=0,0,V$16/NMM_fec!V$16)</f>
        <v>0.66296969022730035</v>
      </c>
      <c r="W189" s="278">
        <f>IF(W$16=0,0,W$16/NMM_fec!W$16)</f>
        <v>0.67362272120457001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0.41272321746522733</v>
      </c>
      <c r="C190" s="278">
        <f>IF(C$17=0,0,C$17/NMM_fec!C$17)</f>
        <v>0.41184012930366865</v>
      </c>
      <c r="D190" s="278">
        <f>IF(D$17=0,0,D$17/NMM_fec!D$17)</f>
        <v>0.41484406345337649</v>
      </c>
      <c r="E190" s="278">
        <f>IF(E$17=0,0,E$17/NMM_fec!E$17)</f>
        <v>0.41781959815442749</v>
      </c>
      <c r="F190" s="278">
        <f>IF(F$17=0,0,F$17/NMM_fec!F$17)</f>
        <v>0.41388196109417902</v>
      </c>
      <c r="G190" s="278">
        <f>IF(G$17=0,0,G$17/NMM_fec!G$17)</f>
        <v>0.41248359728518635</v>
      </c>
      <c r="H190" s="278">
        <f>IF(H$17=0,0,H$17/NMM_fec!H$17)</f>
        <v>0.41259402687688668</v>
      </c>
      <c r="I190" s="278">
        <f>IF(I$17=0,0,I$17/NMM_fec!I$17)</f>
        <v>0.42095272696508901</v>
      </c>
      <c r="J190" s="278">
        <f>IF(J$17=0,0,J$17/NMM_fec!J$17)</f>
        <v>0.42157211315900384</v>
      </c>
      <c r="K190" s="278">
        <f>IF(K$17=0,0,K$17/NMM_fec!K$17)</f>
        <v>0.41602390364394959</v>
      </c>
      <c r="L190" s="278">
        <f>IF(L$17=0,0,L$17/NMM_fec!L$17)</f>
        <v>0.41779626823163368</v>
      </c>
      <c r="M190" s="278">
        <f>IF(M$17=0,0,M$17/NMM_fec!M$17)</f>
        <v>0.41504302233953588</v>
      </c>
      <c r="N190" s="278">
        <f>IF(N$17=0,0,N$17/NMM_fec!N$17)</f>
        <v>0.41284076132339398</v>
      </c>
      <c r="O190" s="278">
        <f>IF(O$17=0,0,O$17/NMM_fec!O$17)</f>
        <v>0.41554413634467541</v>
      </c>
      <c r="P190" s="278">
        <f>IF(P$17=0,0,P$17/NMM_fec!P$17)</f>
        <v>0.4132029048186136</v>
      </c>
      <c r="Q190" s="278">
        <f>IF(Q$17=0,0,Q$17/NMM_fec!Q$17)</f>
        <v>0.41232524677807808</v>
      </c>
      <c r="R190" s="278">
        <f>IF(R$17=0,0,R$17/NMM_fec!R$17)</f>
        <v>0.41099275191248813</v>
      </c>
      <c r="S190" s="278">
        <f>IF(S$17=0,0,S$17/NMM_fec!S$17)</f>
        <v>0.41129465585398328</v>
      </c>
      <c r="T190" s="278">
        <f>IF(T$17=0,0,T$17/NMM_fec!T$17)</f>
        <v>0.41658906690808284</v>
      </c>
      <c r="U190" s="278">
        <f>IF(U$17=0,0,U$17/NMM_fec!U$17)</f>
        <v>0.42744367940655864</v>
      </c>
      <c r="V190" s="278">
        <f>IF(V$17=0,0,V$17/NMM_fec!V$17)</f>
        <v>0.42777722188244716</v>
      </c>
      <c r="W190" s="278">
        <f>IF(W$17=0,0,W$17/NMM_fec!W$17)</f>
        <v>0.4376589937067224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0.58768009032824475</v>
      </c>
      <c r="C191" s="278">
        <f>IF(C$25=0,0,C$25/NMM_fec!C$25)</f>
        <v>0.58908797551938186</v>
      </c>
      <c r="D191" s="278">
        <f>IF(D$25=0,0,D$25/NMM_fec!D$25)</f>
        <v>0.58908262137107226</v>
      </c>
      <c r="E191" s="278">
        <f>IF(E$25=0,0,E$25/NMM_fec!E$25)</f>
        <v>0.58780072843167774</v>
      </c>
      <c r="F191" s="278">
        <f>IF(F$25=0,0,F$25/NMM_fec!F$25)</f>
        <v>0.58781212383187009</v>
      </c>
      <c r="G191" s="278">
        <f>IF(G$25=0,0,G$25/NMM_fec!G$25)</f>
        <v>0.58807398296800151</v>
      </c>
      <c r="H191" s="278">
        <f>IF(H$25=0,0,H$25/NMM_fec!H$25)</f>
        <v>0.58883626024482083</v>
      </c>
      <c r="I191" s="278">
        <f>IF(I$25=0,0,I$25/NMM_fec!I$25)</f>
        <v>0.60558334627768151</v>
      </c>
      <c r="J191" s="278">
        <f>IF(J$25=0,0,J$25/NMM_fec!J$25)</f>
        <v>0.60584908573493756</v>
      </c>
      <c r="K191" s="278">
        <f>IF(K$25=0,0,K$25/NMM_fec!K$25)</f>
        <v>0.60556139236521134</v>
      </c>
      <c r="L191" s="278">
        <f>IF(L$25=0,0,L$25/NMM_fec!L$25)</f>
        <v>0.60564508133848938</v>
      </c>
      <c r="M191" s="278">
        <f>IF(M$25=0,0,M$25/NMM_fec!M$25)</f>
        <v>0.60742184628712392</v>
      </c>
      <c r="N191" s="278">
        <f>IF(N$25=0,0,N$25/NMM_fec!N$25)</f>
        <v>0.60802601571956783</v>
      </c>
      <c r="O191" s="278">
        <f>IF(O$25=0,0,O$25/NMM_fec!O$25)</f>
        <v>0.6069149772396949</v>
      </c>
      <c r="P191" s="278">
        <f>IF(P$25=0,0,P$25/NMM_fec!P$25)</f>
        <v>0.60718575890068416</v>
      </c>
      <c r="Q191" s="278">
        <f>IF(Q$25=0,0,Q$25/NMM_fec!Q$25)</f>
        <v>0.60702426435748769</v>
      </c>
      <c r="R191" s="278">
        <f>IF(R$25=0,0,R$25/NMM_fec!R$25)</f>
        <v>0.60746069937307789</v>
      </c>
      <c r="S191" s="278">
        <f>IF(S$25=0,0,S$25/NMM_fec!S$25)</f>
        <v>0.60797617324487097</v>
      </c>
      <c r="T191" s="278">
        <f>IF(T$25=0,0,T$25/NMM_fec!T$25)</f>
        <v>0.62299569037671898</v>
      </c>
      <c r="U191" s="278">
        <f>IF(U$25=0,0,U$25/NMM_fec!U$25)</f>
        <v>0.63789040435373678</v>
      </c>
      <c r="V191" s="278">
        <f>IF(V$25=0,0,V$25/NMM_fec!V$25)</f>
        <v>0.63701996491885138</v>
      </c>
      <c r="W191" s="278">
        <f>IF(W$25=0,0,W$25/NMM_fec!W$25)</f>
        <v>0.65136838939547459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0.65700748706994438</v>
      </c>
      <c r="C192" s="279">
        <f>IF(C$33=0,0,C$33/NMM_fec!C$33)</f>
        <v>0.66218426775609629</v>
      </c>
      <c r="D192" s="279">
        <f>IF(D$33=0,0,D$33/NMM_fec!D$33)</f>
        <v>0.66194271417776862</v>
      </c>
      <c r="E192" s="279">
        <f>IF(E$33=0,0,E$33/NMM_fec!E$33)</f>
        <v>0.66183989021967493</v>
      </c>
      <c r="F192" s="279">
        <f>IF(F$33=0,0,F$33/NMM_fec!F$33)</f>
        <v>0.66144982456427259</v>
      </c>
      <c r="G192" s="279">
        <f>IF(G$33=0,0,G$33/NMM_fec!G$33)</f>
        <v>0.6579134111158832</v>
      </c>
      <c r="H192" s="279">
        <f>IF(H$33=0,0,H$33/NMM_fec!H$33)</f>
        <v>0.66492064433019493</v>
      </c>
      <c r="I192" s="279">
        <f>IF(I$33=0,0,I$33/NMM_fec!I$33)</f>
        <v>0.6736141422234303</v>
      </c>
      <c r="J192" s="279">
        <f>IF(J$33=0,0,J$33/NMM_fec!J$33)</f>
        <v>0.66490784322998764</v>
      </c>
      <c r="K192" s="279">
        <f>IF(K$33=0,0,K$33/NMM_fec!K$33)</f>
        <v>0.66494575744556494</v>
      </c>
      <c r="L192" s="279">
        <f>IF(L$33=0,0,L$33/NMM_fec!L$33)</f>
        <v>0.66904946283598066</v>
      </c>
      <c r="M192" s="279">
        <f>IF(M$33=0,0,M$33/NMM_fec!M$33)</f>
        <v>0.66483340562037763</v>
      </c>
      <c r="N192" s="279">
        <f>IF(N$33=0,0,N$33/NMM_fec!N$33)</f>
        <v>0.66484060134115774</v>
      </c>
      <c r="O192" s="279">
        <f>IF(O$33=0,0,O$33/NMM_fec!O$33)</f>
        <v>0.66336621704807808</v>
      </c>
      <c r="P192" s="279">
        <f>IF(P$33=0,0,P$33/NMM_fec!P$33)</f>
        <v>0.66098998707130951</v>
      </c>
      <c r="Q192" s="279">
        <f>IF(Q$33=0,0,Q$33/NMM_fec!Q$33)</f>
        <v>0.66045508272765241</v>
      </c>
      <c r="R192" s="279">
        <f>IF(R$33=0,0,R$33/NMM_fec!R$33)</f>
        <v>0.66007836825628474</v>
      </c>
      <c r="S192" s="279">
        <f>IF(S$33=0,0,S$33/NMM_fec!S$33)</f>
        <v>0.66107104755615265</v>
      </c>
      <c r="T192" s="279">
        <f>IF(T$33=0,0,T$33/NMM_fec!T$33)</f>
        <v>0.67538045834180638</v>
      </c>
      <c r="U192" s="279">
        <f>IF(U$33=0,0,U$33/NMM_fec!U$33)</f>
        <v>0.68882193170987582</v>
      </c>
      <c r="V192" s="279">
        <f>IF(V$33=0,0,V$33/NMM_fec!V$33)</f>
        <v>0.69141147767056743</v>
      </c>
      <c r="W192" s="279">
        <f>IF(W$33=0,0,W$33/NMM_fec!W$33)</f>
        <v>0.7033221438057512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0.42465104412112775</v>
      </c>
      <c r="C194" s="322">
        <f>IF(C$48=0,0,C$48/NMM_fec!C$48)</f>
        <v>0.42753609218583305</v>
      </c>
      <c r="D194" s="322">
        <f>IF(D$48=0,0,D$48/NMM_fec!D$48)</f>
        <v>0.4277423985895073</v>
      </c>
      <c r="E194" s="322">
        <f>IF(E$48=0,0,E$48/NMM_fec!E$48)</f>
        <v>0.42863514806742897</v>
      </c>
      <c r="F194" s="322">
        <f>IF(F$48=0,0,F$48/NMM_fec!F$48)</f>
        <v>0.42849696807266352</v>
      </c>
      <c r="G194" s="322">
        <f>IF(G$48=0,0,G$48/NMM_fec!G$48)</f>
        <v>0.42924492524522845</v>
      </c>
      <c r="H194" s="322">
        <f>IF(H$48=0,0,H$48/NMM_fec!H$48)</f>
        <v>0.42982010010377653</v>
      </c>
      <c r="I194" s="322">
        <f>IF(I$48=0,0,I$48/NMM_fec!I$48)</f>
        <v>0.42923863752666025</v>
      </c>
      <c r="J194" s="322">
        <f>IF(J$48=0,0,J$48/NMM_fec!J$48)</f>
        <v>0.42903622863443791</v>
      </c>
      <c r="K194" s="322">
        <f>IF(K$48=0,0,K$48/NMM_fec!K$48)</f>
        <v>0.42889829505428106</v>
      </c>
      <c r="L194" s="322">
        <f>IF(L$48=0,0,L$48/NMM_fec!L$48)</f>
        <v>0.42903710150612701</v>
      </c>
      <c r="M194" s="322">
        <f>IF(M$48=0,0,M$48/NMM_fec!M$48)</f>
        <v>0.42987346278518601</v>
      </c>
      <c r="N194" s="322">
        <f>IF(N$48=0,0,N$48/NMM_fec!N$48)</f>
        <v>0.42979125727770146</v>
      </c>
      <c r="O194" s="322">
        <f>IF(O$48=0,0,O$48/NMM_fec!O$48)</f>
        <v>0.42987695759591704</v>
      </c>
      <c r="P194" s="322">
        <f>IF(P$48=0,0,P$48/NMM_fec!P$48)</f>
        <v>0.43058964758064777</v>
      </c>
      <c r="Q194" s="322">
        <f>IF(Q$48=0,0,Q$48/NMM_fec!Q$48)</f>
        <v>0.43070789179467817</v>
      </c>
      <c r="R194" s="322">
        <f>IF(R$48=0,0,R$48/NMM_fec!R$48)</f>
        <v>0.44496562374087623</v>
      </c>
      <c r="S194" s="322">
        <f>IF(S$48=0,0,S$48/NMM_fec!S$48)</f>
        <v>0.44492456543286374</v>
      </c>
      <c r="T194" s="322">
        <f>IF(T$48=0,0,T$48/NMM_fec!T$48)</f>
        <v>0.45799365461868918</v>
      </c>
      <c r="U194" s="322">
        <f>IF(U$48=0,0,U$48/NMM_fec!U$48)</f>
        <v>0.45823214435138765</v>
      </c>
      <c r="V194" s="322">
        <f>IF(V$48=0,0,V$48/NMM_fec!V$48)</f>
        <v>0.48170037594799181</v>
      </c>
      <c r="W194" s="322">
        <f>IF(W$48=0,0,W$48/NMM_fec!W$48)</f>
        <v>0.48267774398838403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0.3769866440759318</v>
      </c>
      <c r="C195" s="275">
        <f>IF(C$49=0,0,C$49/NMM_fec!C$49)</f>
        <v>0.37799734388230283</v>
      </c>
      <c r="D195" s="275">
        <f>IF(D$49=0,0,D$49/NMM_fec!D$49)</f>
        <v>0.37799734388230283</v>
      </c>
      <c r="E195" s="275">
        <f>IF(E$49=0,0,E$49/NMM_fec!E$49)</f>
        <v>0.37799734388230299</v>
      </c>
      <c r="F195" s="275">
        <f>IF(F$49=0,0,F$49/NMM_fec!F$49)</f>
        <v>0.37799734388230288</v>
      </c>
      <c r="G195" s="275">
        <f>IF(G$49=0,0,G$49/NMM_fec!G$49)</f>
        <v>0.37799734388230272</v>
      </c>
      <c r="H195" s="275">
        <f>IF(H$49=0,0,H$49/NMM_fec!H$49)</f>
        <v>0.37799734388230283</v>
      </c>
      <c r="I195" s="275">
        <f>IF(I$49=0,0,I$49/NMM_fec!I$49)</f>
        <v>0.37799734388230283</v>
      </c>
      <c r="J195" s="275">
        <f>IF(J$49=0,0,J$49/NMM_fec!J$49)</f>
        <v>0.37799734388230288</v>
      </c>
      <c r="K195" s="275">
        <f>IF(K$49=0,0,K$49/NMM_fec!K$49)</f>
        <v>0.37799734388230294</v>
      </c>
      <c r="L195" s="275">
        <f>IF(L$49=0,0,L$49/NMM_fec!L$49)</f>
        <v>0.37799734388230299</v>
      </c>
      <c r="M195" s="275">
        <f>IF(M$49=0,0,M$49/NMM_fec!M$49)</f>
        <v>0.37799734388230299</v>
      </c>
      <c r="N195" s="275">
        <f>IF(N$49=0,0,N$49/NMM_fec!N$49)</f>
        <v>0.37799734388230288</v>
      </c>
      <c r="O195" s="275">
        <f>IF(O$49=0,0,O$49/NMM_fec!O$49)</f>
        <v>0.37799734388230277</v>
      </c>
      <c r="P195" s="275">
        <f>IF(P$49=0,0,P$49/NMM_fec!P$49)</f>
        <v>0.37799734388230283</v>
      </c>
      <c r="Q195" s="275">
        <f>IF(Q$49=0,0,Q$49/NMM_fec!Q$49)</f>
        <v>0.37799734388230299</v>
      </c>
      <c r="R195" s="275">
        <f>IF(R$49=0,0,R$49/NMM_fec!R$49)</f>
        <v>0.39021210664711015</v>
      </c>
      <c r="S195" s="275">
        <f>IF(S$49=0,0,S$49/NMM_fec!S$49)</f>
        <v>0.39021210664711042</v>
      </c>
      <c r="T195" s="275">
        <f>IF(T$49=0,0,T$49/NMM_fec!T$49)</f>
        <v>0.40139107082064779</v>
      </c>
      <c r="U195" s="275">
        <f>IF(U$49=0,0,U$49/NMM_fec!U$49)</f>
        <v>0.4013910708206479</v>
      </c>
      <c r="V195" s="275">
        <f>IF(V$49=0,0,V$49/NMM_fec!V$49)</f>
        <v>0.41625196373858298</v>
      </c>
      <c r="W195" s="275">
        <f>IF(W$49=0,0,W$49/NMM_fec!W$49)</f>
        <v>0.42236455930480205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9.786159263592388E-2</v>
      </c>
      <c r="C196" s="276">
        <f>IF(C$50=0,0,C$50/NMM_fec!C$50)</f>
        <v>9.8123959205887512E-2</v>
      </c>
      <c r="D196" s="276">
        <f>IF(D$50=0,0,D$50/NMM_fec!D$50)</f>
        <v>9.8123959205887484E-2</v>
      </c>
      <c r="E196" s="276">
        <f>IF(E$50=0,0,E$50/NMM_fec!E$50)</f>
        <v>9.8123959205887498E-2</v>
      </c>
      <c r="F196" s="276">
        <f>IF(F$50=0,0,F$50/NMM_fec!F$50)</f>
        <v>9.8123959205887498E-2</v>
      </c>
      <c r="G196" s="276">
        <f>IF(G$50=0,0,G$50/NMM_fec!G$50)</f>
        <v>9.8123959205887484E-2</v>
      </c>
      <c r="H196" s="276">
        <f>IF(H$50=0,0,H$50/NMM_fec!H$50)</f>
        <v>9.8123959205887498E-2</v>
      </c>
      <c r="I196" s="276">
        <f>IF(I$50=0,0,I$50/NMM_fec!I$50)</f>
        <v>9.8123959205887498E-2</v>
      </c>
      <c r="J196" s="276">
        <f>IF(J$50=0,0,J$50/NMM_fec!J$50)</f>
        <v>9.812395920588747E-2</v>
      </c>
      <c r="K196" s="276">
        <f>IF(K$50=0,0,K$50/NMM_fec!K$50)</f>
        <v>9.8123959205887526E-2</v>
      </c>
      <c r="L196" s="276">
        <f>IF(L$50=0,0,L$50/NMM_fec!L$50)</f>
        <v>9.812395920588747E-2</v>
      </c>
      <c r="M196" s="276">
        <f>IF(M$50=0,0,M$50/NMM_fec!M$50)</f>
        <v>9.812395920588747E-2</v>
      </c>
      <c r="N196" s="276">
        <f>IF(N$50=0,0,N$50/NMM_fec!N$50)</f>
        <v>9.8123959205887498E-2</v>
      </c>
      <c r="O196" s="276">
        <f>IF(O$50=0,0,O$50/NMM_fec!O$50)</f>
        <v>9.812395920588747E-2</v>
      </c>
      <c r="P196" s="276">
        <f>IF(P$50=0,0,P$50/NMM_fec!P$50)</f>
        <v>9.8123959205887526E-2</v>
      </c>
      <c r="Q196" s="276">
        <f>IF(Q$50=0,0,Q$50/NMM_fec!Q$50)</f>
        <v>9.8123959205887484E-2</v>
      </c>
      <c r="R196" s="276">
        <f>IF(R$50=0,0,R$50/NMM_fec!R$50)</f>
        <v>0.10129477747390357</v>
      </c>
      <c r="S196" s="276">
        <f>IF(S$50=0,0,S$50/NMM_fec!S$50)</f>
        <v>0.10129477747390356</v>
      </c>
      <c r="T196" s="276">
        <f>IF(T$50=0,0,T$50/NMM_fec!T$50)</f>
        <v>0.10419671380303779</v>
      </c>
      <c r="U196" s="276">
        <f>IF(U$50=0,0,U$50/NMM_fec!U$50)</f>
        <v>0.10419671380303773</v>
      </c>
      <c r="V196" s="276">
        <f>IF(V$50=0,0,V$50/NMM_fec!V$50)</f>
        <v>0.10964120107717346</v>
      </c>
      <c r="W196" s="276">
        <f>IF(W$50=0,0,W$50/NMM_fec!W$50)</f>
        <v>0.10964120107717346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0.53447496589889731</v>
      </c>
      <c r="C197" s="276">
        <f>IF(C$51=0,0,C$51/NMM_fec!C$51)</f>
        <v>0.53590789131690098</v>
      </c>
      <c r="D197" s="276">
        <f>IF(D$51=0,0,D$51/NMM_fec!D$51)</f>
        <v>0.53590789131690075</v>
      </c>
      <c r="E197" s="276">
        <f>IF(E$51=0,0,E$51/NMM_fec!E$51)</f>
        <v>0.53590789131690075</v>
      </c>
      <c r="F197" s="276">
        <f>IF(F$51=0,0,F$51/NMM_fec!F$51)</f>
        <v>0.53590789131690098</v>
      </c>
      <c r="G197" s="276">
        <f>IF(G$51=0,0,G$51/NMM_fec!G$51)</f>
        <v>0.53590789131690098</v>
      </c>
      <c r="H197" s="276">
        <f>IF(H$51=0,0,H$51/NMM_fec!H$51)</f>
        <v>0.53590789131690086</v>
      </c>
      <c r="I197" s="276">
        <f>IF(I$51=0,0,I$51/NMM_fec!I$51)</f>
        <v>0.53590789131690086</v>
      </c>
      <c r="J197" s="276">
        <f>IF(J$51=0,0,J$51/NMM_fec!J$51)</f>
        <v>0.53590789131690064</v>
      </c>
      <c r="K197" s="276">
        <f>IF(K$51=0,0,K$51/NMM_fec!K$51)</f>
        <v>0.53590789131690075</v>
      </c>
      <c r="L197" s="276">
        <f>IF(L$51=0,0,L$51/NMM_fec!L$51)</f>
        <v>0.53590789131690086</v>
      </c>
      <c r="M197" s="276">
        <f>IF(M$51=0,0,M$51/NMM_fec!M$51)</f>
        <v>0.53590789131690075</v>
      </c>
      <c r="N197" s="276">
        <f>IF(N$51=0,0,N$51/NMM_fec!N$51)</f>
        <v>0.53590789131690075</v>
      </c>
      <c r="O197" s="276">
        <f>IF(O$51=0,0,O$51/NMM_fec!O$51)</f>
        <v>0.53590789131690086</v>
      </c>
      <c r="P197" s="276">
        <f>IF(P$51=0,0,P$51/NMM_fec!P$51)</f>
        <v>0.53590789131690075</v>
      </c>
      <c r="Q197" s="276">
        <f>IF(Q$51=0,0,Q$51/NMM_fec!Q$51)</f>
        <v>0.53590789131690086</v>
      </c>
      <c r="R197" s="276">
        <f>IF(R$51=0,0,R$51/NMM_fec!R$51)</f>
        <v>0.55322544092979542</v>
      </c>
      <c r="S197" s="276">
        <f>IF(S$51=0,0,S$51/NMM_fec!S$51)</f>
        <v>0.55322544092979531</v>
      </c>
      <c r="T197" s="276">
        <f>IF(T$51=0,0,T$51/NMM_fec!T$51)</f>
        <v>0.56907448117917081</v>
      </c>
      <c r="U197" s="276">
        <f>IF(U$51=0,0,U$51/NMM_fec!U$51)</f>
        <v>0.56907448117917092</v>
      </c>
      <c r="V197" s="276">
        <f>IF(V$51=0,0,V$51/NMM_fec!V$51)</f>
        <v>0.58878303497698681</v>
      </c>
      <c r="W197" s="276">
        <f>IF(W$51=0,0,W$51/NMM_fec!W$51)</f>
        <v>0.59880976416201159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0.37338454338274668</v>
      </c>
      <c r="C198" s="276">
        <f>IF(C$52=0,0,C$52/NMM_fec!C$52)</f>
        <v>0.37438558597040639</v>
      </c>
      <c r="D198" s="276">
        <f>IF(D$52=0,0,D$52/NMM_fec!D$52)</f>
        <v>0.37438558597040639</v>
      </c>
      <c r="E198" s="276">
        <f>IF(E$52=0,0,E$52/NMM_fec!E$52)</f>
        <v>0.37438558597040655</v>
      </c>
      <c r="F198" s="276">
        <f>IF(F$52=0,0,F$52/NMM_fec!F$52)</f>
        <v>0.37438558597040644</v>
      </c>
      <c r="G198" s="276">
        <f>IF(G$52=0,0,G$52/NMM_fec!G$52)</f>
        <v>0.37438558597040639</v>
      </c>
      <c r="H198" s="276">
        <f>IF(H$52=0,0,H$52/NMM_fec!H$52)</f>
        <v>0.37438558597040633</v>
      </c>
      <c r="I198" s="276">
        <f>IF(I$52=0,0,I$52/NMM_fec!I$52)</f>
        <v>0.37438558597040622</v>
      </c>
      <c r="J198" s="276">
        <f>IF(J$52=0,0,J$52/NMM_fec!J$52)</f>
        <v>0.37438558597040633</v>
      </c>
      <c r="K198" s="276">
        <f>IF(K$52=0,0,K$52/NMM_fec!K$52)</f>
        <v>0.37438558597040639</v>
      </c>
      <c r="L198" s="276">
        <f>IF(L$52=0,0,L$52/NMM_fec!L$52)</f>
        <v>0.3743855859704065</v>
      </c>
      <c r="M198" s="276">
        <f>IF(M$52=0,0,M$52/NMM_fec!M$52)</f>
        <v>0.37438558597040639</v>
      </c>
      <c r="N198" s="276">
        <f>IF(N$52=0,0,N$52/NMM_fec!N$52)</f>
        <v>0.3743855859704065</v>
      </c>
      <c r="O198" s="276">
        <f>IF(O$52=0,0,O$52/NMM_fec!O$52)</f>
        <v>0.37438558597040644</v>
      </c>
      <c r="P198" s="276">
        <f>IF(P$52=0,0,P$52/NMM_fec!P$52)</f>
        <v>0.37438558597040644</v>
      </c>
      <c r="Q198" s="276">
        <f>IF(Q$52=0,0,Q$52/NMM_fec!Q$52)</f>
        <v>0.37438558597040655</v>
      </c>
      <c r="R198" s="276">
        <f>IF(R$52=0,0,R$52/NMM_fec!R$52)</f>
        <v>0.38648363689379023</v>
      </c>
      <c r="S198" s="276">
        <f>IF(S$52=0,0,S$52/NMM_fec!S$52)</f>
        <v>0.38648363689379023</v>
      </c>
      <c r="T198" s="276">
        <f>IF(T$52=0,0,T$52/NMM_fec!T$52)</f>
        <v>0.39755578626305982</v>
      </c>
      <c r="U198" s="276">
        <f>IF(U$52=0,0,U$52/NMM_fec!U$52)</f>
        <v>0.39755578626305987</v>
      </c>
      <c r="V198" s="276">
        <f>IF(V$52=0,0,V$52/NMM_fec!V$52)</f>
        <v>0.4183288734369966</v>
      </c>
      <c r="W198" s="276">
        <f>IF(W$52=0,0,W$52/NMM_fec!W$52)</f>
        <v>0.41832887343699687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0.55611974343012549</v>
      </c>
      <c r="C199" s="277">
        <f>IF(C$53=0,0,C$53/NMM_fec!C$53)</f>
        <v>0.56478595960833511</v>
      </c>
      <c r="D199" s="277">
        <f>IF(D$53=0,0,D$53/NMM_fec!D$53)</f>
        <v>0.56272782767308382</v>
      </c>
      <c r="E199" s="277">
        <f>IF(E$53=0,0,E$53/NMM_fec!E$53)</f>
        <v>0.57264801755797035</v>
      </c>
      <c r="F199" s="277">
        <f>IF(F$53=0,0,F$53/NMM_fec!F$53)</f>
        <v>0.5723497658247787</v>
      </c>
      <c r="G199" s="277">
        <f>IF(G$53=0,0,G$53/NMM_fec!G$53)</f>
        <v>0.58011534720997471</v>
      </c>
      <c r="H199" s="277">
        <f>IF(H$53=0,0,H$53/NMM_fec!H$53)</f>
        <v>0.57907749120440277</v>
      </c>
      <c r="I199" s="277">
        <f>IF(I$53=0,0,I$53/NMM_fec!I$53)</f>
        <v>0.57875979405253708</v>
      </c>
      <c r="J199" s="277">
        <f>IF(J$53=0,0,J$53/NMM_fec!J$53)</f>
        <v>0.5788779767188128</v>
      </c>
      <c r="K199" s="277">
        <f>IF(K$53=0,0,K$53/NMM_fec!K$53)</f>
        <v>0.57815208291469122</v>
      </c>
      <c r="L199" s="277">
        <f>IF(L$53=0,0,L$53/NMM_fec!L$53)</f>
        <v>0.57937415399005066</v>
      </c>
      <c r="M199" s="277">
        <f>IF(M$53=0,0,M$53/NMM_fec!M$53)</f>
        <v>0.59749743963445767</v>
      </c>
      <c r="N199" s="277">
        <f>IF(N$53=0,0,N$53/NMM_fec!N$53)</f>
        <v>0.59625050469616425</v>
      </c>
      <c r="O199" s="277">
        <f>IF(O$53=0,0,O$53/NMM_fec!O$53)</f>
        <v>0.59968972360974759</v>
      </c>
      <c r="P199" s="277">
        <f>IF(P$53=0,0,P$53/NMM_fec!P$53)</f>
        <v>0.6092110396233329</v>
      </c>
      <c r="Q199" s="277">
        <f>IF(Q$53=0,0,Q$53/NMM_fec!Q$53)</f>
        <v>0.61226535234103141</v>
      </c>
      <c r="R199" s="277">
        <f>IF(R$53=0,0,R$53/NMM_fec!R$53)</f>
        <v>0.63927069043908524</v>
      </c>
      <c r="S199" s="277">
        <f>IF(S$53=0,0,S$53/NMM_fec!S$53)</f>
        <v>0.6424467808539015</v>
      </c>
      <c r="T199" s="277">
        <f>IF(T$53=0,0,T$53/NMM_fec!T$53)</f>
        <v>0.67116218171268283</v>
      </c>
      <c r="U199" s="277">
        <f>IF(U$53=0,0,U$53/NMM_fec!U$53)</f>
        <v>0.6789929762973913</v>
      </c>
      <c r="V199" s="277">
        <f>IF(V$53=0,0,V$53/NMM_fec!V$53)</f>
        <v>0.72363554277454523</v>
      </c>
      <c r="W199" s="277">
        <f>IF(W$53=0,0,W$53/NMM_fec!W$53)</f>
        <v>0.73082522240114078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0.45392505798035809</v>
      </c>
      <c r="C200" s="278">
        <f>IF(C$59=0,0,C$59/NMM_fec!C$59)</f>
        <v>0.4551420293914602</v>
      </c>
      <c r="D200" s="278">
        <f>IF(D$59=0,0,D$59/NMM_fec!D$59)</f>
        <v>0.45514202939146015</v>
      </c>
      <c r="E200" s="278">
        <f>IF(E$59=0,0,E$59/NMM_fec!E$59)</f>
        <v>0.45514202939145998</v>
      </c>
      <c r="F200" s="278">
        <f>IF(F$59=0,0,F$59/NMM_fec!F$59)</f>
        <v>0.4551420293914602</v>
      </c>
      <c r="G200" s="278">
        <f>IF(G$59=0,0,G$59/NMM_fec!G$59)</f>
        <v>0.4551420293914602</v>
      </c>
      <c r="H200" s="278">
        <f>IF(H$59=0,0,H$59/NMM_fec!H$59)</f>
        <v>0.45514202939146015</v>
      </c>
      <c r="I200" s="278">
        <f>IF(I$59=0,0,I$59/NMM_fec!I$59)</f>
        <v>0.45514202939146009</v>
      </c>
      <c r="J200" s="278">
        <f>IF(J$59=0,0,J$59/NMM_fec!J$59)</f>
        <v>0.45514202939146003</v>
      </c>
      <c r="K200" s="278">
        <f>IF(K$59=0,0,K$59/NMM_fec!K$59)</f>
        <v>0.45514202939145992</v>
      </c>
      <c r="L200" s="278">
        <f>IF(L$59=0,0,L$59/NMM_fec!L$59)</f>
        <v>0.45514202939146015</v>
      </c>
      <c r="M200" s="278">
        <f>IF(M$59=0,0,M$59/NMM_fec!M$59)</f>
        <v>0.45514202939145992</v>
      </c>
      <c r="N200" s="278">
        <f>IF(N$59=0,0,N$59/NMM_fec!N$59)</f>
        <v>0.45514202939145998</v>
      </c>
      <c r="O200" s="278">
        <f>IF(O$59=0,0,O$59/NMM_fec!O$59)</f>
        <v>0.45514202939145998</v>
      </c>
      <c r="P200" s="278">
        <f>IF(P$59=0,0,P$59/NMM_fec!P$59)</f>
        <v>0.45514202939146009</v>
      </c>
      <c r="Q200" s="278">
        <f>IF(Q$59=0,0,Q$59/NMM_fec!Q$59)</f>
        <v>0.45514202939146015</v>
      </c>
      <c r="R200" s="278">
        <f>IF(R$59=0,0,R$59/NMM_fec!R$59)</f>
        <v>0.46984967748287265</v>
      </c>
      <c r="S200" s="278">
        <f>IF(S$59=0,0,S$59/NMM_fec!S$59)</f>
        <v>0.46984967748287265</v>
      </c>
      <c r="T200" s="278">
        <f>IF(T$59=0,0,T$59/NMM_fec!T$59)</f>
        <v>0.48331013301989012</v>
      </c>
      <c r="U200" s="278">
        <f>IF(U$59=0,0,U$59/NMM_fec!U$59)</f>
        <v>0.48331013301989006</v>
      </c>
      <c r="V200" s="278">
        <f>IF(V$59=0,0,V$59/NMM_fec!V$59)</f>
        <v>0.50166911971790085</v>
      </c>
      <c r="W200" s="278">
        <f>IF(W$59=0,0,W$59/NMM_fec!W$59)</f>
        <v>0.50856405680161032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0.34574004625216065</v>
      </c>
      <c r="C201" s="278">
        <f>IF(C$60=0,0,C$60/NMM_fec!C$60)</f>
        <v>0.3537595479632531</v>
      </c>
      <c r="D201" s="278">
        <f>IF(D$60=0,0,D$60/NMM_fec!D$60)</f>
        <v>0.35450820587834353</v>
      </c>
      <c r="E201" s="278">
        <f>IF(E$60=0,0,E$60/NMM_fec!E$60)</f>
        <v>0.35719957230710453</v>
      </c>
      <c r="F201" s="278">
        <f>IF(F$60=0,0,F$60/NMM_fec!F$60)</f>
        <v>0.35690970783234838</v>
      </c>
      <c r="G201" s="278">
        <f>IF(G$60=0,0,G$60/NMM_fec!G$60)</f>
        <v>0.35389476231733979</v>
      </c>
      <c r="H201" s="278">
        <f>IF(H$60=0,0,H$60/NMM_fec!H$60)</f>
        <v>0.3632858452194489</v>
      </c>
      <c r="I201" s="278">
        <f>IF(I$60=0,0,I$60/NMM_fec!I$60)</f>
        <v>0.35315129151655988</v>
      </c>
      <c r="J201" s="278">
        <f>IF(J$60=0,0,J$60/NMM_fec!J$60)</f>
        <v>0.34289523836304747</v>
      </c>
      <c r="K201" s="278">
        <f>IF(K$60=0,0,K$60/NMM_fec!K$60)</f>
        <v>0.34281722787584806</v>
      </c>
      <c r="L201" s="278">
        <f>IF(L$60=0,0,L$60/NMM_fec!L$60)</f>
        <v>0.34645790244862701</v>
      </c>
      <c r="M201" s="278">
        <f>IF(M$60=0,0,M$60/NMM_fec!M$60)</f>
        <v>0.34030064523518866</v>
      </c>
      <c r="N201" s="278">
        <f>IF(N$60=0,0,N$60/NMM_fec!N$60)</f>
        <v>0.34102484497058022</v>
      </c>
      <c r="O201" s="278">
        <f>IF(O$60=0,0,O$60/NMM_fec!O$60)</f>
        <v>0.34232936244246503</v>
      </c>
      <c r="P201" s="278">
        <f>IF(P$60=0,0,P$60/NMM_fec!P$60)</f>
        <v>0.3405225240596006</v>
      </c>
      <c r="Q201" s="278">
        <f>IF(Q$60=0,0,Q$60/NMM_fec!Q$60)</f>
        <v>0.34109289469490989</v>
      </c>
      <c r="R201" s="278">
        <f>IF(R$60=0,0,R$60/NMM_fec!R$60)</f>
        <v>0.35168842003829748</v>
      </c>
      <c r="S201" s="278">
        <f>IF(S$60=0,0,S$60/NMM_fec!S$60)</f>
        <v>0.3511528825045947</v>
      </c>
      <c r="T201" s="278">
        <f>IF(T$60=0,0,T$60/NMM_fec!T$60)</f>
        <v>0.36116964519933986</v>
      </c>
      <c r="U201" s="278">
        <f>IF(U$60=0,0,U$60/NMM_fec!U$60)</f>
        <v>0.36137815486730102</v>
      </c>
      <c r="V201" s="278">
        <f>IF(V$60=0,0,V$60/NMM_fec!V$60)</f>
        <v>0.37930408478780903</v>
      </c>
      <c r="W201" s="278">
        <f>IF(W$60=0,0,W$60/NMM_fec!W$60)</f>
        <v>0.37922101277698095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0.45534488159862196</v>
      </c>
      <c r="C202" s="278">
        <f>IF(C$79=0,0,C$79/NMM_fec!C$79)</f>
        <v>0.45780374183053585</v>
      </c>
      <c r="D202" s="278">
        <f>IF(D$79=0,0,D$79/NMM_fec!D$79)</f>
        <v>0.45773416012146939</v>
      </c>
      <c r="E202" s="278">
        <f>IF(E$79=0,0,E$79/NMM_fec!E$79)</f>
        <v>0.45714688883639842</v>
      </c>
      <c r="F202" s="278">
        <f>IF(F$79=0,0,F$79/NMM_fec!F$79)</f>
        <v>0.45703909441701063</v>
      </c>
      <c r="G202" s="278">
        <f>IF(G$79=0,0,G$79/NMM_fec!G$79)</f>
        <v>0.45745040656105712</v>
      </c>
      <c r="H202" s="278">
        <f>IF(H$79=0,0,H$79/NMM_fec!H$79)</f>
        <v>0.45789214665545214</v>
      </c>
      <c r="I202" s="278">
        <f>IF(I$79=0,0,I$79/NMM_fec!I$79)</f>
        <v>0.45854810658627132</v>
      </c>
      <c r="J202" s="278">
        <f>IF(J$79=0,0,J$79/NMM_fec!J$79)</f>
        <v>0.45872593526116512</v>
      </c>
      <c r="K202" s="278">
        <f>IF(K$79=0,0,K$79/NMM_fec!K$79)</f>
        <v>0.45827858208704542</v>
      </c>
      <c r="L202" s="278">
        <f>IF(L$79=0,0,L$79/NMM_fec!L$79)</f>
        <v>0.45826687995799087</v>
      </c>
      <c r="M202" s="278">
        <f>IF(M$79=0,0,M$79/NMM_fec!M$79)</f>
        <v>0.45992419612238028</v>
      </c>
      <c r="N202" s="278">
        <f>IF(N$79=0,0,N$79/NMM_fec!N$79)</f>
        <v>0.46007844291429223</v>
      </c>
      <c r="O202" s="278">
        <f>IF(O$79=0,0,O$79/NMM_fec!O$79)</f>
        <v>0.45925998969076315</v>
      </c>
      <c r="P202" s="278">
        <f>IF(P$79=0,0,P$79/NMM_fec!P$79)</f>
        <v>0.45961573111678583</v>
      </c>
      <c r="Q202" s="278">
        <f>IF(Q$79=0,0,Q$79/NMM_fec!Q$79)</f>
        <v>0.45942721142726933</v>
      </c>
      <c r="R202" s="278">
        <f>IF(R$79=0,0,R$79/NMM_fec!R$79)</f>
        <v>0.47460690963473179</v>
      </c>
      <c r="S202" s="278">
        <f>IF(S$79=0,0,S$79/NMM_fec!S$79)</f>
        <v>0.47499790257957308</v>
      </c>
      <c r="T202" s="278">
        <f>IF(T$79=0,0,T$79/NMM_fec!T$79)</f>
        <v>0.48870216457379317</v>
      </c>
      <c r="U202" s="278">
        <f>IF(U$79=0,0,U$79/NMM_fec!U$79)</f>
        <v>0.48896682725754109</v>
      </c>
      <c r="V202" s="278">
        <f>IF(V$79=0,0,V$79/NMM_fec!V$79)</f>
        <v>0.51385322022038793</v>
      </c>
      <c r="W202" s="278">
        <f>IF(W$79=0,0,W$79/NMM_fec!W$79)</f>
        <v>0.51413574664963591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0.36915596005612517</v>
      </c>
      <c r="C203" s="279">
        <f>IF(C$89=0,0,C$89/NMM_fec!C$89)</f>
        <v>0.37294331570169403</v>
      </c>
      <c r="D203" s="279">
        <f>IF(D$89=0,0,D$89/NMM_fec!D$89)</f>
        <v>0.37355644330665155</v>
      </c>
      <c r="E203" s="279">
        <f>IF(E$89=0,0,E$89/NMM_fec!E$89)</f>
        <v>0.37904703756543617</v>
      </c>
      <c r="F203" s="279">
        <f>IF(F$89=0,0,F$89/NMM_fec!F$89)</f>
        <v>0.37795831885549325</v>
      </c>
      <c r="G203" s="279">
        <f>IF(G$89=0,0,G$89/NMM_fec!G$89)</f>
        <v>0.38083034622746686</v>
      </c>
      <c r="H203" s="279">
        <f>IF(H$89=0,0,H$89/NMM_fec!H$89)</f>
        <v>0.37965743330072554</v>
      </c>
      <c r="I203" s="279">
        <f>IF(I$89=0,0,I$89/NMM_fec!I$89)</f>
        <v>0.37878492259027075</v>
      </c>
      <c r="J203" s="279">
        <f>IF(J$89=0,0,J$89/NMM_fec!J$89)</f>
        <v>0.37962599221922216</v>
      </c>
      <c r="K203" s="279">
        <f>IF(K$89=0,0,K$89/NMM_fec!K$89)</f>
        <v>0.37784100300389756</v>
      </c>
      <c r="L203" s="279">
        <f>IF(L$89=0,0,L$89/NMM_fec!L$89)</f>
        <v>0.37726733272549939</v>
      </c>
      <c r="M203" s="279">
        <f>IF(M$89=0,0,M$89/NMM_fec!M$89)</f>
        <v>0.37927182503748069</v>
      </c>
      <c r="N203" s="279">
        <f>IF(N$89=0,0,N$89/NMM_fec!N$89)</f>
        <v>0.37666216577583139</v>
      </c>
      <c r="O203" s="279">
        <f>IF(O$89=0,0,O$89/NMM_fec!O$89)</f>
        <v>0.37842007364200791</v>
      </c>
      <c r="P203" s="279">
        <f>IF(P$89=0,0,P$89/NMM_fec!P$89)</f>
        <v>0.38062085717166744</v>
      </c>
      <c r="Q203" s="279">
        <f>IF(Q$89=0,0,Q$89/NMM_fec!Q$89)</f>
        <v>0.38061513158296861</v>
      </c>
      <c r="R203" s="279">
        <f>IF(R$89=0,0,R$89/NMM_fec!R$89)</f>
        <v>0.39309590164392272</v>
      </c>
      <c r="S203" s="279">
        <f>IF(S$89=0,0,S$89/NMM_fec!S$89)</f>
        <v>0.39223133183167519</v>
      </c>
      <c r="T203" s="279">
        <f>IF(T$89=0,0,T$89/NMM_fec!T$89)</f>
        <v>0.40320621036143539</v>
      </c>
      <c r="U203" s="279">
        <f>IF(U$89=0,0,U$89/NMM_fec!U$89)</f>
        <v>0.4038110478480324</v>
      </c>
      <c r="V203" s="279">
        <f>IF(V$89=0,0,V$89/NMM_fec!V$89)</f>
        <v>0.42612073496189878</v>
      </c>
      <c r="W203" s="279">
        <f>IF(W$89=0,0,W$89/NMM_fec!W$89)</f>
        <v>0.42738973634950883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0.377704709730944</v>
      </c>
      <c r="C205" s="322">
        <f>IF(C$99=0,0,C$99/NMM_fec!C$99)</f>
        <v>0.38047239298626878</v>
      </c>
      <c r="D205" s="322">
        <f>IF(D$99=0,0,D$99/NMM_fec!D$99)</f>
        <v>0.38319511498817849</v>
      </c>
      <c r="E205" s="322">
        <f>IF(E$99=0,0,E$99/NMM_fec!E$99)</f>
        <v>0.38997468494739773</v>
      </c>
      <c r="F205" s="322">
        <f>IF(F$99=0,0,F$99/NMM_fec!F$99)</f>
        <v>0.39190867843349092</v>
      </c>
      <c r="G205" s="322">
        <f>IF(G$99=0,0,G$99/NMM_fec!G$99)</f>
        <v>0.3957023522915345</v>
      </c>
      <c r="H205" s="322">
        <f>IF(H$99=0,0,H$99/NMM_fec!H$99)</f>
        <v>0.39866373283570372</v>
      </c>
      <c r="I205" s="322">
        <f>IF(I$99=0,0,I$99/NMM_fec!I$99)</f>
        <v>0.39713342152941233</v>
      </c>
      <c r="J205" s="322">
        <f>IF(J$99=0,0,J$99/NMM_fec!J$99)</f>
        <v>0.3982531438501436</v>
      </c>
      <c r="K205" s="322">
        <f>IF(K$99=0,0,K$99/NMM_fec!K$99)</f>
        <v>0.39670096236522351</v>
      </c>
      <c r="L205" s="322">
        <f>IF(L$99=0,0,L$99/NMM_fec!L$99)</f>
        <v>0.39632805617240963</v>
      </c>
      <c r="M205" s="322">
        <f>IF(M$99=0,0,M$99/NMM_fec!M$99)</f>
        <v>0.39747423540985116</v>
      </c>
      <c r="N205" s="322">
        <f>IF(N$99=0,0,N$99/NMM_fec!N$99)</f>
        <v>0.3950560625189829</v>
      </c>
      <c r="O205" s="322">
        <f>IF(O$99=0,0,O$99/NMM_fec!O$99)</f>
        <v>0.39756431127604386</v>
      </c>
      <c r="P205" s="322">
        <f>IF(P$99=0,0,P$99/NMM_fec!P$99)</f>
        <v>0.39977535004618453</v>
      </c>
      <c r="Q205" s="322">
        <f>IF(Q$99=0,0,Q$99/NMM_fec!Q$99)</f>
        <v>0.40505136439571982</v>
      </c>
      <c r="R205" s="322">
        <f>IF(R$99=0,0,R$99/NMM_fec!R$99)</f>
        <v>0.41045649870850914</v>
      </c>
      <c r="S205" s="322">
        <f>IF(S$99=0,0,S$99/NMM_fec!S$99)</f>
        <v>0.4106752507260133</v>
      </c>
      <c r="T205" s="322">
        <f>IF(T$99=0,0,T$99/NMM_fec!T$99)</f>
        <v>0.4103551393525175</v>
      </c>
      <c r="U205" s="322">
        <f>IF(U$99=0,0,U$99/NMM_fec!U$99)</f>
        <v>0.41870762339933998</v>
      </c>
      <c r="V205" s="322">
        <f>IF(V$99=0,0,V$99/NMM_fec!V$99)</f>
        <v>0.42040036080935367</v>
      </c>
      <c r="W205" s="322">
        <f>IF(W$99=0,0,W$99/NMM_fec!W$99)</f>
        <v>0.42971208948616024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0.37436667529505629</v>
      </c>
      <c r="C206" s="275">
        <f>IF(C$100=0,0,C$100/NMM_fec!C$100)</f>
        <v>0.37466469921434081</v>
      </c>
      <c r="D206" s="275">
        <f>IF(D$100=0,0,D$100/NMM_fec!D$100)</f>
        <v>0.37629142126055198</v>
      </c>
      <c r="E206" s="275">
        <f>IF(E$100=0,0,E$100/NMM_fec!E$100)</f>
        <v>0.37745428474006443</v>
      </c>
      <c r="F206" s="275">
        <f>IF(F$100=0,0,F$100/NMM_fec!F$100)</f>
        <v>0.38034703095594341</v>
      </c>
      <c r="G206" s="275">
        <f>IF(G$100=0,0,G$100/NMM_fec!G$100)</f>
        <v>0.38126626567296173</v>
      </c>
      <c r="H206" s="275">
        <f>IF(H$100=0,0,H$100/NMM_fec!H$100)</f>
        <v>0.38521167879604346</v>
      </c>
      <c r="I206" s="275">
        <f>IF(I$100=0,0,I$100/NMM_fec!I$100)</f>
        <v>0.38521167879604357</v>
      </c>
      <c r="J206" s="275">
        <f>IF(J$100=0,0,J$100/NMM_fec!J$100)</f>
        <v>0.38521167879604346</v>
      </c>
      <c r="K206" s="275">
        <f>IF(K$100=0,0,K$100/NMM_fec!K$100)</f>
        <v>0.38521167879604346</v>
      </c>
      <c r="L206" s="275">
        <f>IF(L$100=0,0,L$100/NMM_fec!L$100)</f>
        <v>0.38521167879604346</v>
      </c>
      <c r="M206" s="275">
        <f>IF(M$100=0,0,M$100/NMM_fec!M$100)</f>
        <v>0.3852116787960434</v>
      </c>
      <c r="N206" s="275">
        <f>IF(N$100=0,0,N$100/NMM_fec!N$100)</f>
        <v>0.3852116787960434</v>
      </c>
      <c r="O206" s="275">
        <f>IF(O$100=0,0,O$100/NMM_fec!O$100)</f>
        <v>0.38521167879604334</v>
      </c>
      <c r="P206" s="275">
        <f>IF(P$100=0,0,P$100/NMM_fec!P$100)</f>
        <v>0.38521167879604346</v>
      </c>
      <c r="Q206" s="275">
        <f>IF(Q$100=0,0,Q$100/NMM_fec!Q$100)</f>
        <v>0.39002309899398879</v>
      </c>
      <c r="R206" s="275">
        <f>IF(R$100=0,0,R$100/NMM_fec!R$100)</f>
        <v>0.39496790648118252</v>
      </c>
      <c r="S206" s="275">
        <f>IF(S$100=0,0,S$100/NMM_fec!S$100)</f>
        <v>0.39621562178154318</v>
      </c>
      <c r="T206" s="275">
        <f>IF(T$100=0,0,T$100/NMM_fec!T$100)</f>
        <v>0.39621562178154318</v>
      </c>
      <c r="U206" s="275">
        <f>IF(U$100=0,0,U$100/NMM_fec!U$100)</f>
        <v>0.40350628494241247</v>
      </c>
      <c r="V206" s="275">
        <f>IF(V$100=0,0,V$100/NMM_fec!V$100)</f>
        <v>0.40350628494241253</v>
      </c>
      <c r="W206" s="275">
        <f>IF(W$100=0,0,W$100/NMM_fec!W$100)</f>
        <v>0.41136638895505251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9.7171195567640367E-2</v>
      </c>
      <c r="C207" s="276">
        <f>IF(C$101=0,0,C$101/NMM_fec!C$101)</f>
        <v>9.7248551118910592E-2</v>
      </c>
      <c r="D207" s="276">
        <f>IF(D$101=0,0,D$101/NMM_fec!D$101)</f>
        <v>9.7670785619248982E-2</v>
      </c>
      <c r="E207" s="276">
        <f>IF(E$101=0,0,E$101/NMM_fec!E$101)</f>
        <v>9.7972620269721297E-2</v>
      </c>
      <c r="F207" s="276">
        <f>IF(F$101=0,0,F$101/NMM_fec!F$101)</f>
        <v>9.8723465969459856E-2</v>
      </c>
      <c r="G207" s="276">
        <f>IF(G$101=0,0,G$101/NMM_fec!G$101)</f>
        <v>9.8962063960025062E-2</v>
      </c>
      <c r="H207" s="276">
        <f>IF(H$101=0,0,H$101/NMM_fec!H$101)</f>
        <v>9.998614151681065E-2</v>
      </c>
      <c r="I207" s="276">
        <f>IF(I$101=0,0,I$101/NMM_fec!I$101)</f>
        <v>9.9986141516810623E-2</v>
      </c>
      <c r="J207" s="276">
        <f>IF(J$101=0,0,J$101/NMM_fec!J$101)</f>
        <v>9.9986141516810678E-2</v>
      </c>
      <c r="K207" s="276">
        <f>IF(K$101=0,0,K$101/NMM_fec!K$101)</f>
        <v>9.9986141516810664E-2</v>
      </c>
      <c r="L207" s="276">
        <f>IF(L$101=0,0,L$101/NMM_fec!L$101)</f>
        <v>9.9986141516810637E-2</v>
      </c>
      <c r="M207" s="276">
        <f>IF(M$101=0,0,M$101/NMM_fec!M$101)</f>
        <v>9.998614151681065E-2</v>
      </c>
      <c r="N207" s="276">
        <f>IF(N$101=0,0,N$101/NMM_fec!N$101)</f>
        <v>9.9986141516810664E-2</v>
      </c>
      <c r="O207" s="276">
        <f>IF(O$101=0,0,O$101/NMM_fec!O$101)</f>
        <v>9.998614151681065E-2</v>
      </c>
      <c r="P207" s="276">
        <f>IF(P$101=0,0,P$101/NMM_fec!P$101)</f>
        <v>9.9986141516810637E-2</v>
      </c>
      <c r="Q207" s="276">
        <f>IF(Q$101=0,0,Q$101/NMM_fec!Q$101)</f>
        <v>0.1012350012147102</v>
      </c>
      <c r="R207" s="276">
        <f>IF(R$101=0,0,R$101/NMM_fec!R$101)</f>
        <v>0.10251848312453496</v>
      </c>
      <c r="S207" s="276">
        <f>IF(S$101=0,0,S$101/NMM_fec!S$101)</f>
        <v>0.10284234204538714</v>
      </c>
      <c r="T207" s="276">
        <f>IF(T$101=0,0,T$101/NMM_fec!T$101)</f>
        <v>0.1028423420453872</v>
      </c>
      <c r="U207" s="276">
        <f>IF(U$101=0,0,U$101/NMM_fec!U$101)</f>
        <v>0.10473471789658777</v>
      </c>
      <c r="V207" s="276">
        <f>IF(V$101=0,0,V$101/NMM_fec!V$101)</f>
        <v>0.10473471789658774</v>
      </c>
      <c r="W207" s="276">
        <f>IF(W$101=0,0,W$101/NMM_fec!W$101)</f>
        <v>0.10677489869951916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0.53094824650977945</v>
      </c>
      <c r="C208" s="276">
        <f>IF(C$102=0,0,C$102/NMM_fec!C$102)</f>
        <v>0.53137092109008877</v>
      </c>
      <c r="D208" s="276">
        <f>IF(D$102=0,0,D$102/NMM_fec!D$102)</f>
        <v>0.53367803140463221</v>
      </c>
      <c r="E208" s="276">
        <f>IF(E$102=0,0,E$102/NMM_fec!E$102)</f>
        <v>0.53532727095003452</v>
      </c>
      <c r="F208" s="276">
        <f>IF(F$102=0,0,F$102/NMM_fec!F$102)</f>
        <v>0.53942992920536181</v>
      </c>
      <c r="G208" s="276">
        <f>IF(G$102=0,0,G$102/NMM_fec!G$102)</f>
        <v>0.54073364049522787</v>
      </c>
      <c r="H208" s="276">
        <f>IF(H$102=0,0,H$102/NMM_fec!H$102)</f>
        <v>0.54632925120979248</v>
      </c>
      <c r="I208" s="276">
        <f>IF(I$102=0,0,I$102/NMM_fec!I$102)</f>
        <v>0.54632925120979259</v>
      </c>
      <c r="J208" s="276">
        <f>IF(J$102=0,0,J$102/NMM_fec!J$102)</f>
        <v>0.5463292512097927</v>
      </c>
      <c r="K208" s="276">
        <f>IF(K$102=0,0,K$102/NMM_fec!K$102)</f>
        <v>0.54632925120979248</v>
      </c>
      <c r="L208" s="276">
        <f>IF(L$102=0,0,L$102/NMM_fec!L$102)</f>
        <v>0.54632925120979259</v>
      </c>
      <c r="M208" s="276">
        <f>IF(M$102=0,0,M$102/NMM_fec!M$102)</f>
        <v>0.54632925120979259</v>
      </c>
      <c r="N208" s="276">
        <f>IF(N$102=0,0,N$102/NMM_fec!N$102)</f>
        <v>0.54632925120979248</v>
      </c>
      <c r="O208" s="276">
        <f>IF(O$102=0,0,O$102/NMM_fec!O$102)</f>
        <v>0.54632925120979248</v>
      </c>
      <c r="P208" s="276">
        <f>IF(P$102=0,0,P$102/NMM_fec!P$102)</f>
        <v>0.54632925120979248</v>
      </c>
      <c r="Q208" s="276">
        <f>IF(Q$102=0,0,Q$102/NMM_fec!Q$102)</f>
        <v>0.55315308272553132</v>
      </c>
      <c r="R208" s="276">
        <f>IF(R$102=0,0,R$102/NMM_fec!R$102)</f>
        <v>0.560166091729564</v>
      </c>
      <c r="S208" s="276">
        <f>IF(S$102=0,0,S$102/NMM_fec!S$102)</f>
        <v>0.56193567298395275</v>
      </c>
      <c r="T208" s="276">
        <f>IF(T$102=0,0,T$102/NMM_fec!T$102)</f>
        <v>0.56193567298395286</v>
      </c>
      <c r="U208" s="276">
        <f>IF(U$102=0,0,U$102/NMM_fec!U$102)</f>
        <v>0.57227570877401401</v>
      </c>
      <c r="V208" s="276">
        <f>IF(V$102=0,0,V$102/NMM_fec!V$102)</f>
        <v>0.57227570877401368</v>
      </c>
      <c r="W208" s="276">
        <f>IF(W$102=0,0,W$102/NMM_fec!W$102)</f>
        <v>0.58342335817311297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0.37090010620105779</v>
      </c>
      <c r="C209" s="276">
        <f>IF(C$103=0,0,C$103/NMM_fec!C$103)</f>
        <v>0.37119537047164491</v>
      </c>
      <c r="D209" s="276">
        <f>IF(D$103=0,0,D$103/NMM_fec!D$103)</f>
        <v>0.37280702935988275</v>
      </c>
      <c r="E209" s="276">
        <f>IF(E$103=0,0,E$103/NMM_fec!E$103)</f>
        <v>0.37395912492957684</v>
      </c>
      <c r="F209" s="276">
        <f>IF(F$103=0,0,F$103/NMM_fec!F$103)</f>
        <v>0.37682508482794791</v>
      </c>
      <c r="G209" s="276">
        <f>IF(G$103=0,0,G$103/NMM_fec!G$103)</f>
        <v>0.37773580759432962</v>
      </c>
      <c r="H209" s="276">
        <f>IF(H$103=0,0,H$103/NMM_fec!H$103)</f>
        <v>0.38164468689082343</v>
      </c>
      <c r="I209" s="276">
        <f>IF(I$103=0,0,I$103/NMM_fec!I$103)</f>
        <v>0.38164468689082337</v>
      </c>
      <c r="J209" s="276">
        <f>IF(J$103=0,0,J$103/NMM_fec!J$103)</f>
        <v>0.38164468689082337</v>
      </c>
      <c r="K209" s="276">
        <f>IF(K$103=0,0,K$103/NMM_fec!K$103)</f>
        <v>0.38164468689082337</v>
      </c>
      <c r="L209" s="276">
        <f>IF(L$103=0,0,L$103/NMM_fec!L$103)</f>
        <v>0.38164468689082331</v>
      </c>
      <c r="M209" s="276">
        <f>IF(M$103=0,0,M$103/NMM_fec!M$103)</f>
        <v>0.38164468689082354</v>
      </c>
      <c r="N209" s="276">
        <f>IF(N$103=0,0,N$103/NMM_fec!N$103)</f>
        <v>0.38164468689082343</v>
      </c>
      <c r="O209" s="276">
        <f>IF(O$103=0,0,O$103/NMM_fec!O$103)</f>
        <v>0.38164468689082343</v>
      </c>
      <c r="P209" s="276">
        <f>IF(P$103=0,0,P$103/NMM_fec!P$103)</f>
        <v>0.38164468689082343</v>
      </c>
      <c r="Q209" s="276">
        <f>IF(Q$103=0,0,Q$103/NMM_fec!Q$103)</f>
        <v>0.386411554190081</v>
      </c>
      <c r="R209" s="276">
        <f>IF(R$103=0,0,R$103/NMM_fec!R$103)</f>
        <v>0.39131057363591842</v>
      </c>
      <c r="S209" s="276">
        <f>IF(S$103=0,0,S$103/NMM_fec!S$103)</f>
        <v>0.39254673531363116</v>
      </c>
      <c r="T209" s="276">
        <f>IF(T$103=0,0,T$103/NMM_fec!T$103)</f>
        <v>0.3925467353136311</v>
      </c>
      <c r="U209" s="276">
        <f>IF(U$103=0,0,U$103/NMM_fec!U$103)</f>
        <v>0.39976988822517523</v>
      </c>
      <c r="V209" s="276">
        <f>IF(V$103=0,0,V$103/NMM_fec!V$103)</f>
        <v>0.39976988822517512</v>
      </c>
      <c r="W209" s="276">
        <f>IF(W$103=0,0,W$103/NMM_fec!W$103)</f>
        <v>0.40755720906707932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0.55164091391764425</v>
      </c>
      <c r="C210" s="277">
        <f>IF(C$104=0,0,C$104/NMM_fec!C$104)</f>
        <v>0.5591841550924459</v>
      </c>
      <c r="D210" s="277">
        <f>IF(D$104=0,0,D$104/NMM_fec!D$104)</f>
        <v>0.55956545929201829</v>
      </c>
      <c r="E210" s="277">
        <f>IF(E$104=0,0,E$104/NMM_fec!E$104)</f>
        <v>0.57118962507211479</v>
      </c>
      <c r="F210" s="277">
        <f>IF(F$104=0,0,F$104/NMM_fec!F$104)</f>
        <v>0.5752673542936827</v>
      </c>
      <c r="G210" s="277">
        <f>IF(G$104=0,0,G$104/NMM_fec!G$104)</f>
        <v>0.58448170929676502</v>
      </c>
      <c r="H210" s="277">
        <f>IF(H$104=0,0,H$104/NMM_fec!H$104)</f>
        <v>0.5894735446262992</v>
      </c>
      <c r="I210" s="277">
        <f>IF(I$104=0,0,I$104/NMM_fec!I$104)</f>
        <v>0.58915014392592213</v>
      </c>
      <c r="J210" s="277">
        <f>IF(J$104=0,0,J$104/NMM_fec!J$104)</f>
        <v>0.58927044830013975</v>
      </c>
      <c r="K210" s="277">
        <f>IF(K$104=0,0,K$104/NMM_fec!K$104)</f>
        <v>0.58853152268096631</v>
      </c>
      <c r="L210" s="277">
        <f>IF(L$104=0,0,L$104/NMM_fec!L$104)</f>
        <v>0.58977553333501387</v>
      </c>
      <c r="M210" s="277">
        <f>IF(M$104=0,0,M$104/NMM_fec!M$104)</f>
        <v>0.60822418242144971</v>
      </c>
      <c r="N210" s="277">
        <f>IF(N$104=0,0,N$104/NMM_fec!N$104)</f>
        <v>0.60695486152889433</v>
      </c>
      <c r="O210" s="277">
        <f>IF(O$104=0,0,O$104/NMM_fec!O$104)</f>
        <v>0.6104558239985618</v>
      </c>
      <c r="P210" s="277">
        <f>IF(P$104=0,0,P$104/NMM_fec!P$104)</f>
        <v>0.62014807414691697</v>
      </c>
      <c r="Q210" s="277">
        <f>IF(Q$104=0,0,Q$104/NMM_fec!Q$104)</f>
        <v>0.63104190736061294</v>
      </c>
      <c r="R210" s="277">
        <f>IF(R$104=0,0,R$104/NMM_fec!R$104)</f>
        <v>0.6463426267195812</v>
      </c>
      <c r="S210" s="277">
        <f>IF(S$104=0,0,S$104/NMM_fec!S$104)</f>
        <v>0.65160581249120242</v>
      </c>
      <c r="T210" s="277">
        <f>IF(T$104=0,0,T$104/NMM_fec!T$104)</f>
        <v>0.66177186899349327</v>
      </c>
      <c r="U210" s="277">
        <f>IF(U$104=0,0,U$104/NMM_fec!U$104)</f>
        <v>0.68181227472709871</v>
      </c>
      <c r="V210" s="277">
        <f>IF(V$104=0,0,V$104/NMM_fec!V$104)</f>
        <v>0.69055720600150805</v>
      </c>
      <c r="W210" s="277">
        <f>IF(W$104=0,0,W$104/NMM_fec!W$104)</f>
        <v>0.7110036001629787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0.36283671449730476</v>
      </c>
      <c r="C211" s="278">
        <f>IF(C$110=0,0,C$110/NMM_fec!C$110)</f>
        <v>0.36460467380580042</v>
      </c>
      <c r="D211" s="278">
        <f>IF(D$110=0,0,D$110/NMM_fec!D$110)</f>
        <v>0.36794699311494311</v>
      </c>
      <c r="E211" s="278">
        <f>IF(E$110=0,0,E$110/NMM_fec!E$110)</f>
        <v>0.37379937697980814</v>
      </c>
      <c r="F211" s="278">
        <f>IF(F$110=0,0,F$110/NMM_fec!F$110)</f>
        <v>0.37586298526426104</v>
      </c>
      <c r="G211" s="278">
        <f>IF(G$110=0,0,G$110/NMM_fec!G$110)</f>
        <v>0.3788149180536346</v>
      </c>
      <c r="H211" s="278">
        <f>IF(H$110=0,0,H$110/NMM_fec!H$110)</f>
        <v>0.38194632961648339</v>
      </c>
      <c r="I211" s="278">
        <f>IF(I$110=0,0,I$110/NMM_fec!I$110)</f>
        <v>0.37949592456797082</v>
      </c>
      <c r="J211" s="278">
        <f>IF(J$110=0,0,J$110/NMM_fec!J$110)</f>
        <v>0.38090572860942223</v>
      </c>
      <c r="K211" s="278">
        <f>IF(K$110=0,0,K$110/NMM_fec!K$110)</f>
        <v>0.38013551625678049</v>
      </c>
      <c r="L211" s="278">
        <f>IF(L$110=0,0,L$110/NMM_fec!L$110)</f>
        <v>0.38014830718809445</v>
      </c>
      <c r="M211" s="278">
        <f>IF(M$110=0,0,M$110/NMM_fec!M$110)</f>
        <v>0.37881251188937082</v>
      </c>
      <c r="N211" s="278">
        <f>IF(N$110=0,0,N$110/NMM_fec!N$110)</f>
        <v>0.37732926936622524</v>
      </c>
      <c r="O211" s="278">
        <f>IF(O$110=0,0,O$110/NMM_fec!O$110)</f>
        <v>0.38060139332933141</v>
      </c>
      <c r="P211" s="278">
        <f>IF(P$110=0,0,P$110/NMM_fec!P$110)</f>
        <v>0.38201678837048619</v>
      </c>
      <c r="Q211" s="278">
        <f>IF(Q$110=0,0,Q$110/NMM_fec!Q$110)</f>
        <v>0.38743515065827949</v>
      </c>
      <c r="R211" s="278">
        <f>IF(R$110=0,0,R$110/NMM_fec!R$110)</f>
        <v>0.39241407150351953</v>
      </c>
      <c r="S211" s="278">
        <f>IF(S$110=0,0,S$110/NMM_fec!S$110)</f>
        <v>0.39224595441294907</v>
      </c>
      <c r="T211" s="278">
        <f>IF(T$110=0,0,T$110/NMM_fec!T$110)</f>
        <v>0.39140283794997599</v>
      </c>
      <c r="U211" s="278">
        <f>IF(U$110=0,0,U$110/NMM_fec!U$110)</f>
        <v>0.3992137303010968</v>
      </c>
      <c r="V211" s="278">
        <f>IF(V$110=0,0,V$110/NMM_fec!V$110)</f>
        <v>0.40113613102378681</v>
      </c>
      <c r="W211" s="278">
        <f>IF(W$110=0,0,W$110/NMM_fec!W$110)</f>
        <v>0.40923173191239487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0.45270487094604678</v>
      </c>
      <c r="C212" s="278">
        <f>IF(C$118=0,0,C$118/NMM_fec!C$118)</f>
        <v>0.45306525793779018</v>
      </c>
      <c r="D212" s="278">
        <f>IF(D$118=0,0,D$118/NMM_fec!D$118)</f>
        <v>0.45503238012732455</v>
      </c>
      <c r="E212" s="278">
        <f>IF(E$118=0,0,E$118/NMM_fec!E$118)</f>
        <v>0.45643857890558293</v>
      </c>
      <c r="F212" s="278">
        <f>IF(F$118=0,0,F$118/NMM_fec!F$118)</f>
        <v>0.4599366474804823</v>
      </c>
      <c r="G212" s="278">
        <f>IF(G$118=0,0,G$118/NMM_fec!G$118)</f>
        <v>0.46104823689641755</v>
      </c>
      <c r="H212" s="278">
        <f>IF(H$118=0,0,H$118/NMM_fec!H$118)</f>
        <v>0.46581924846497075</v>
      </c>
      <c r="I212" s="278">
        <f>IF(I$118=0,0,I$118/NMM_fec!I$118)</f>
        <v>0.46581924846497075</v>
      </c>
      <c r="J212" s="278">
        <f>IF(J$118=0,0,J$118/NMM_fec!J$118)</f>
        <v>0.46581924846497075</v>
      </c>
      <c r="K212" s="278">
        <f>IF(K$118=0,0,K$118/NMM_fec!K$118)</f>
        <v>0.46581924846497086</v>
      </c>
      <c r="L212" s="278">
        <f>IF(L$118=0,0,L$118/NMM_fec!L$118)</f>
        <v>0.46581924846497114</v>
      </c>
      <c r="M212" s="278">
        <f>IF(M$118=0,0,M$118/NMM_fec!M$118)</f>
        <v>0.4658192484649708</v>
      </c>
      <c r="N212" s="278">
        <f>IF(N$118=0,0,N$118/NMM_fec!N$118)</f>
        <v>0.46581924846497091</v>
      </c>
      <c r="O212" s="278">
        <f>IF(O$118=0,0,O$118/NMM_fec!O$118)</f>
        <v>0.46581924846497097</v>
      </c>
      <c r="P212" s="278">
        <f>IF(P$118=0,0,P$118/NMM_fec!P$118)</f>
        <v>0.46581924846497091</v>
      </c>
      <c r="Q212" s="278">
        <f>IF(Q$118=0,0,Q$118/NMM_fec!Q$118)</f>
        <v>0.47163748364325231</v>
      </c>
      <c r="R212" s="278">
        <f>IF(R$118=0,0,R$118/NMM_fec!R$118)</f>
        <v>0.47761701810256002</v>
      </c>
      <c r="S212" s="278">
        <f>IF(S$118=0,0,S$118/NMM_fec!S$118)</f>
        <v>0.47912582439142637</v>
      </c>
      <c r="T212" s="278">
        <f>IF(T$118=0,0,T$118/NMM_fec!T$118)</f>
        <v>0.47912582439142637</v>
      </c>
      <c r="U212" s="278">
        <f>IF(U$118=0,0,U$118/NMM_fec!U$118)</f>
        <v>0.48794209716130144</v>
      </c>
      <c r="V212" s="278">
        <f>IF(V$118=0,0,V$118/NMM_fec!V$118)</f>
        <v>0.48794209716130132</v>
      </c>
      <c r="W212" s="278">
        <f>IF(W$118=0,0,W$118/NMM_fec!W$118)</f>
        <v>0.497446969275947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0.38893096758028806</v>
      </c>
      <c r="C213" s="278">
        <f>IF(C$119=0,0,C$119/NMM_fec!C$119)</f>
        <v>0.39179288678222557</v>
      </c>
      <c r="D213" s="278">
        <f>IF(D$119=0,0,D$119/NMM_fec!D$119)</f>
        <v>0.39462916856897928</v>
      </c>
      <c r="E213" s="278">
        <f>IF(E$119=0,0,E$119/NMM_fec!E$119)</f>
        <v>0.40165855555078378</v>
      </c>
      <c r="F213" s="278">
        <f>IF(F$119=0,0,F$119/NMM_fec!F$119)</f>
        <v>0.40362476814966453</v>
      </c>
      <c r="G213" s="278">
        <f>IF(G$119=0,0,G$119/NMM_fec!G$119)</f>
        <v>0.40752187704681159</v>
      </c>
      <c r="H213" s="278">
        <f>IF(H$119=0,0,H$119/NMM_fec!H$119)</f>
        <v>0.41055038121725446</v>
      </c>
      <c r="I213" s="278">
        <f>IF(I$119=0,0,I$119/NMM_fec!I$119)</f>
        <v>0.40896244766406203</v>
      </c>
      <c r="J213" s="278">
        <f>IF(J$119=0,0,J$119/NMM_fec!J$119)</f>
        <v>0.41013339012698802</v>
      </c>
      <c r="K213" s="278">
        <f>IF(K$119=0,0,K$119/NMM_fec!K$119)</f>
        <v>0.40849331588715071</v>
      </c>
      <c r="L213" s="278">
        <f>IF(L$119=0,0,L$119/NMM_fec!L$119)</f>
        <v>0.40807171381900043</v>
      </c>
      <c r="M213" s="278">
        <f>IF(M$119=0,0,M$119/NMM_fec!M$119)</f>
        <v>0.40908183153532818</v>
      </c>
      <c r="N213" s="278">
        <f>IF(N$119=0,0,N$119/NMM_fec!N$119)</f>
        <v>0.40653377187543049</v>
      </c>
      <c r="O213" s="278">
        <f>IF(O$119=0,0,O$119/NMM_fec!O$119)</f>
        <v>0.40910575171693309</v>
      </c>
      <c r="P213" s="278">
        <f>IF(P$119=0,0,P$119/NMM_fec!P$119)</f>
        <v>0.41131005994191067</v>
      </c>
      <c r="Q213" s="278">
        <f>IF(Q$119=0,0,Q$119/NMM_fec!Q$119)</f>
        <v>0.41668536095417952</v>
      </c>
      <c r="R213" s="278">
        <f>IF(R$119=0,0,R$119/NMM_fec!R$119)</f>
        <v>0.42213076012298412</v>
      </c>
      <c r="S213" s="278">
        <f>IF(S$119=0,0,S$119/NMM_fec!S$119)</f>
        <v>0.42227856404074132</v>
      </c>
      <c r="T213" s="278">
        <f>IF(T$119=0,0,T$119/NMM_fec!T$119)</f>
        <v>0.42176893665915632</v>
      </c>
      <c r="U213" s="278">
        <f>IF(U$119=0,0,U$119/NMM_fec!U$119)</f>
        <v>0.43021463445899799</v>
      </c>
      <c r="V213" s="278">
        <f>IF(V$119=0,0,V$119/NMM_fec!V$119)</f>
        <v>0.43180150545728813</v>
      </c>
      <c r="W213" s="278">
        <f>IF(W$119=0,0,W$119/NMM_fec!W$119)</f>
        <v>0.44125654633106021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0.46528000625010368</v>
      </c>
      <c r="C214" s="279">
        <f>IF(C$127=0,0,C$127/NMM_fec!C$127)</f>
        <v>0.46565040399161778</v>
      </c>
      <c r="D214" s="279">
        <f>IF(D$127=0,0,D$127/NMM_fec!D$127)</f>
        <v>0.46767216846419474</v>
      </c>
      <c r="E214" s="279">
        <f>IF(E$127=0,0,E$127/NMM_fec!E$127)</f>
        <v>0.46911742831962677</v>
      </c>
      <c r="F214" s="279">
        <f>IF(F$127=0,0,F$127/NMM_fec!F$127)</f>
        <v>0.47271266546605101</v>
      </c>
      <c r="G214" s="279">
        <f>IF(G$127=0,0,G$127/NMM_fec!G$127)</f>
        <v>0.47385513236576232</v>
      </c>
      <c r="H214" s="279">
        <f>IF(H$127=0,0,H$127/NMM_fec!H$127)</f>
        <v>0.47875867203344219</v>
      </c>
      <c r="I214" s="279">
        <f>IF(I$127=0,0,I$127/NMM_fec!I$127)</f>
        <v>0.47875867203344197</v>
      </c>
      <c r="J214" s="279">
        <f>IF(J$127=0,0,J$127/NMM_fec!J$127)</f>
        <v>0.47875867203344213</v>
      </c>
      <c r="K214" s="279">
        <f>IF(K$127=0,0,K$127/NMM_fec!K$127)</f>
        <v>0.47875867203344241</v>
      </c>
      <c r="L214" s="279">
        <f>IF(L$127=0,0,L$127/NMM_fec!L$127)</f>
        <v>0.47875867203344213</v>
      </c>
      <c r="M214" s="279">
        <f>IF(M$127=0,0,M$127/NMM_fec!M$127)</f>
        <v>0.4787586720334423</v>
      </c>
      <c r="N214" s="279">
        <f>IF(N$127=0,0,N$127/NMM_fec!N$127)</f>
        <v>0.4787586720334423</v>
      </c>
      <c r="O214" s="279">
        <f>IF(O$127=0,0,O$127/NMM_fec!O$127)</f>
        <v>0.4787586720334423</v>
      </c>
      <c r="P214" s="279">
        <f>IF(P$127=0,0,P$127/NMM_fec!P$127)</f>
        <v>0.47875867203344236</v>
      </c>
      <c r="Q214" s="279">
        <f>IF(Q$127=0,0,Q$127/NMM_fec!Q$127)</f>
        <v>0.48473852485556501</v>
      </c>
      <c r="R214" s="279">
        <f>IF(R$127=0,0,R$127/NMM_fec!R$127)</f>
        <v>0.49088415749429765</v>
      </c>
      <c r="S214" s="279">
        <f>IF(S$127=0,0,S$127/NMM_fec!S$127)</f>
        <v>0.4924348750689661</v>
      </c>
      <c r="T214" s="279">
        <f>IF(T$127=0,0,T$127/NMM_fec!T$127)</f>
        <v>0.49243487506896594</v>
      </c>
      <c r="U214" s="279">
        <f>IF(U$127=0,0,U$127/NMM_fec!U$127)</f>
        <v>0.50149604430467065</v>
      </c>
      <c r="V214" s="279">
        <f>IF(V$127=0,0,V$127/NMM_fec!V$127)</f>
        <v>0.50149604430467076</v>
      </c>
      <c r="W214" s="279">
        <f>IF(W$127=0,0,W$127/NMM_fec!W$127)</f>
        <v>0.51126494064472361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CZ: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3679.4196472926083</v>
      </c>
      <c r="C5" s="225">
        <f t="shared" si="0"/>
        <v>3243.9731226089798</v>
      </c>
      <c r="D5" s="225">
        <f t="shared" si="0"/>
        <v>2973.065035855825</v>
      </c>
      <c r="E5" s="225">
        <f t="shared" si="0"/>
        <v>3049.1782259816709</v>
      </c>
      <c r="F5" s="225">
        <f t="shared" si="0"/>
        <v>3381.3712064319639</v>
      </c>
      <c r="G5" s="225">
        <f t="shared" si="0"/>
        <v>3372.7230199910482</v>
      </c>
      <c r="H5" s="225">
        <f t="shared" si="0"/>
        <v>3554.1620752413137</v>
      </c>
      <c r="I5" s="225">
        <f t="shared" si="0"/>
        <v>3938.871758545818</v>
      </c>
      <c r="J5" s="225">
        <f t="shared" si="0"/>
        <v>3944.1789578927728</v>
      </c>
      <c r="K5" s="225">
        <f t="shared" si="0"/>
        <v>3110.4008615766616</v>
      </c>
      <c r="L5" s="225">
        <f t="shared" si="0"/>
        <v>3024.7754033695746</v>
      </c>
      <c r="M5" s="225">
        <f t="shared" si="0"/>
        <v>3341.4911943232537</v>
      </c>
      <c r="N5" s="225">
        <f t="shared" si="0"/>
        <v>3017.1913199192604</v>
      </c>
      <c r="O5" s="225">
        <f t="shared" si="0"/>
        <v>2751.1378670850677</v>
      </c>
      <c r="P5" s="225">
        <f t="shared" si="0"/>
        <v>3080.8417004952344</v>
      </c>
      <c r="Q5" s="225">
        <f t="shared" si="0"/>
        <v>3183.6255077076726</v>
      </c>
      <c r="R5" s="225">
        <f t="shared" si="0"/>
        <v>3466.8811329219079</v>
      </c>
      <c r="S5" s="225">
        <f t="shared" si="0"/>
        <v>3549.2426347490459</v>
      </c>
      <c r="T5" s="225">
        <f t="shared" si="0"/>
        <v>3839.457675768354</v>
      </c>
      <c r="U5" s="225">
        <f t="shared" si="0"/>
        <v>3927.0907080140096</v>
      </c>
      <c r="V5" s="225">
        <f t="shared" si="0"/>
        <v>3819.9754748760097</v>
      </c>
      <c r="W5" s="225">
        <f t="shared" si="0"/>
        <v>3900.4640734448149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2.545159001578285</v>
      </c>
      <c r="C10" s="262">
        <v>2.0460939347511968</v>
      </c>
      <c r="D10" s="262">
        <v>2.0450860015396488</v>
      </c>
      <c r="E10" s="262">
        <v>1.96486688243806</v>
      </c>
      <c r="F10" s="262">
        <v>2.301527423794095</v>
      </c>
      <c r="G10" s="262">
        <v>2.2029311372432012</v>
      </c>
      <c r="H10" s="262">
        <v>2.3842207988874109</v>
      </c>
      <c r="I10" s="262">
        <v>2.4232493757720008</v>
      </c>
      <c r="J10" s="262">
        <v>2.645007952476</v>
      </c>
      <c r="K10" s="262">
        <v>1.8441505980438291</v>
      </c>
      <c r="L10" s="262">
        <v>1.8633490061014391</v>
      </c>
      <c r="M10" s="262">
        <v>1.8490549226329269</v>
      </c>
      <c r="N10" s="262">
        <v>1.636181923484938</v>
      </c>
      <c r="O10" s="262">
        <v>1.4845829549458041</v>
      </c>
      <c r="P10" s="262">
        <v>1.611785102431563</v>
      </c>
      <c r="Q10" s="262">
        <v>1.643090458844592</v>
      </c>
      <c r="R10" s="262">
        <v>1.755852427543336</v>
      </c>
      <c r="S10" s="262">
        <v>1.7888954893931239</v>
      </c>
      <c r="T10" s="262">
        <v>1.6852442256023019</v>
      </c>
      <c r="U10" s="262">
        <v>1.746610961830851</v>
      </c>
      <c r="V10" s="262">
        <v>1.690462399980893</v>
      </c>
      <c r="W10" s="262">
        <v>1.6167770278504201</v>
      </c>
      <c r="DA10" s="68" t="s">
        <v>1698</v>
      </c>
    </row>
    <row r="11" spans="1:105" ht="12" customHeight="1" x14ac:dyDescent="0.25">
      <c r="A11" s="37" t="s">
        <v>160</v>
      </c>
      <c r="B11" s="228">
        <v>8.8734881212167299E-2</v>
      </c>
      <c r="C11" s="228">
        <v>6.5465690516323102E-2</v>
      </c>
      <c r="D11" s="228">
        <v>7.7708513361309697E-2</v>
      </c>
      <c r="E11" s="228">
        <v>2.0066279593669571E-2</v>
      </c>
      <c r="F11" s="228">
        <v>2.349511384975754E-2</v>
      </c>
      <c r="G11" s="228">
        <v>2.3112575863584409E-2</v>
      </c>
      <c r="H11" s="228">
        <v>1.0195860851950031E-2</v>
      </c>
      <c r="I11" s="228">
        <v>5.1529421223698952E-3</v>
      </c>
      <c r="J11" s="228">
        <v>5.4892178321173588E-3</v>
      </c>
      <c r="K11" s="228">
        <v>1.036132783582234E-2</v>
      </c>
      <c r="L11" s="228">
        <v>4.7335315361500844E-3</v>
      </c>
      <c r="M11" s="228">
        <v>5.2316765159112167E-3</v>
      </c>
      <c r="N11" s="228">
        <v>0</v>
      </c>
      <c r="O11" s="228">
        <v>0</v>
      </c>
      <c r="P11" s="228">
        <v>0</v>
      </c>
      <c r="Q11" s="228">
        <v>8.7143640272826541E-3</v>
      </c>
      <c r="R11" s="228">
        <v>2.6688553594637031E-2</v>
      </c>
      <c r="S11" s="228">
        <v>0</v>
      </c>
      <c r="T11" s="228">
        <v>0</v>
      </c>
      <c r="U11" s="228">
        <v>0</v>
      </c>
      <c r="V11" s="228">
        <v>4.5060064918759747E-3</v>
      </c>
      <c r="W11" s="228">
        <v>4.3357993182154648E-3</v>
      </c>
      <c r="DA11" s="69" t="s">
        <v>1699</v>
      </c>
    </row>
    <row r="12" spans="1:105" ht="12" customHeight="1" x14ac:dyDescent="0.25">
      <c r="A12" s="37" t="s">
        <v>162</v>
      </c>
      <c r="B12" s="228">
        <v>2.4564241203661181</v>
      </c>
      <c r="C12" s="228">
        <v>1.9806282442348739</v>
      </c>
      <c r="D12" s="228">
        <v>1.967377488178339</v>
      </c>
      <c r="E12" s="228">
        <v>1.9448006028443909</v>
      </c>
      <c r="F12" s="228">
        <v>2.2780323099443369</v>
      </c>
      <c r="G12" s="228">
        <v>2.179818561379617</v>
      </c>
      <c r="H12" s="228">
        <v>2.3740249380354612</v>
      </c>
      <c r="I12" s="228">
        <v>2.4180964336496311</v>
      </c>
      <c r="J12" s="228">
        <v>2.6395187346438829</v>
      </c>
      <c r="K12" s="228">
        <v>1.833789270208007</v>
      </c>
      <c r="L12" s="228">
        <v>1.858615474565289</v>
      </c>
      <c r="M12" s="228">
        <v>1.8438232461170161</v>
      </c>
      <c r="N12" s="228">
        <v>1.636181923484938</v>
      </c>
      <c r="O12" s="228">
        <v>1.4845829549458041</v>
      </c>
      <c r="P12" s="228">
        <v>1.611785102431563</v>
      </c>
      <c r="Q12" s="228">
        <v>1.6343760948173089</v>
      </c>
      <c r="R12" s="228">
        <v>1.729163873948699</v>
      </c>
      <c r="S12" s="228">
        <v>1.7888954893931239</v>
      </c>
      <c r="T12" s="228">
        <v>1.6852442256023019</v>
      </c>
      <c r="U12" s="228">
        <v>1.746610961830851</v>
      </c>
      <c r="V12" s="228">
        <v>1.6859563934890169</v>
      </c>
      <c r="W12" s="228">
        <v>1.6124412285322041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536.7221755794684</v>
      </c>
      <c r="C17" s="263">
        <v>463.72225909627332</v>
      </c>
      <c r="D17" s="263">
        <v>443.58679624683867</v>
      </c>
      <c r="E17" s="263">
        <v>444.89743442044397</v>
      </c>
      <c r="F17" s="263">
        <v>556.4552845850103</v>
      </c>
      <c r="G17" s="263">
        <v>579.24287432839333</v>
      </c>
      <c r="H17" s="263">
        <v>617.19001685239925</v>
      </c>
      <c r="I17" s="263">
        <v>645.68678266703455</v>
      </c>
      <c r="J17" s="263">
        <v>703.94532605690222</v>
      </c>
      <c r="K17" s="263">
        <v>537.42492750019198</v>
      </c>
      <c r="L17" s="263">
        <v>526.84216119503435</v>
      </c>
      <c r="M17" s="263">
        <v>585.11404967338342</v>
      </c>
      <c r="N17" s="263">
        <v>527.87743284125042</v>
      </c>
      <c r="O17" s="263">
        <v>470.85299672246038</v>
      </c>
      <c r="P17" s="263">
        <v>564.96522935037683</v>
      </c>
      <c r="Q17" s="263">
        <v>592.22902143674128</v>
      </c>
      <c r="R17" s="263">
        <v>659.86112482013925</v>
      </c>
      <c r="S17" s="263">
        <v>670.98572978225297</v>
      </c>
      <c r="T17" s="263">
        <v>715.4190693165541</v>
      </c>
      <c r="U17" s="263">
        <v>742.36144301027639</v>
      </c>
      <c r="V17" s="263">
        <v>747.62371847013037</v>
      </c>
      <c r="W17" s="263">
        <v>746.61465230521662</v>
      </c>
      <c r="DA17" s="70" t="s">
        <v>1705</v>
      </c>
    </row>
    <row r="18" spans="1:105" ht="12" customHeight="1" x14ac:dyDescent="0.25">
      <c r="A18" s="18" t="s">
        <v>30</v>
      </c>
      <c r="B18" s="232">
        <v>162.21606066460319</v>
      </c>
      <c r="C18" s="232">
        <v>141.84368846049321</v>
      </c>
      <c r="D18" s="232">
        <v>128.29343160854319</v>
      </c>
      <c r="E18" s="232">
        <v>102.32502126816119</v>
      </c>
      <c r="F18" s="232">
        <v>112.74101571659639</v>
      </c>
      <c r="G18" s="232">
        <v>101.9460568953979</v>
      </c>
      <c r="H18" s="232">
        <v>122.40130144116721</v>
      </c>
      <c r="I18" s="232">
        <v>154.46954803354251</v>
      </c>
      <c r="J18" s="232">
        <v>157.71535755039781</v>
      </c>
      <c r="K18" s="232">
        <v>94.956116611633902</v>
      </c>
      <c r="L18" s="232">
        <v>101.4212405043375</v>
      </c>
      <c r="M18" s="232">
        <v>140.80050670462589</v>
      </c>
      <c r="N18" s="232">
        <v>122.40003741404649</v>
      </c>
      <c r="O18" s="232">
        <v>87.239028076642157</v>
      </c>
      <c r="P18" s="232">
        <v>93.907548987633831</v>
      </c>
      <c r="Q18" s="232">
        <v>86.62548259321936</v>
      </c>
      <c r="R18" s="232">
        <v>92.695821480580975</v>
      </c>
      <c r="S18" s="232">
        <v>112.995250055375</v>
      </c>
      <c r="T18" s="232">
        <v>107.40155679447091</v>
      </c>
      <c r="U18" s="232">
        <v>115.9804835734859</v>
      </c>
      <c r="V18" s="232">
        <v>95.850612994681896</v>
      </c>
      <c r="W18" s="232">
        <v>101.6944658049882</v>
      </c>
      <c r="DA18" s="71" t="s">
        <v>1706</v>
      </c>
    </row>
    <row r="19" spans="1:105" ht="12" customHeight="1" x14ac:dyDescent="0.25">
      <c r="A19" s="18" t="s">
        <v>33</v>
      </c>
      <c r="B19" s="232">
        <v>1.028150851546672</v>
      </c>
      <c r="C19" s="232">
        <v>0.82727441210238783</v>
      </c>
      <c r="D19" s="232">
        <v>1.289031739286709</v>
      </c>
      <c r="E19" s="232">
        <v>0.89166731639646168</v>
      </c>
      <c r="F19" s="232">
        <v>0.49317033417866268</v>
      </c>
      <c r="G19" s="232">
        <v>0.50386029671779831</v>
      </c>
      <c r="H19" s="232">
        <v>0.55303740058552908</v>
      </c>
      <c r="I19" s="232">
        <v>0.53351914725475114</v>
      </c>
      <c r="J19" s="232">
        <v>1.0956809666576679</v>
      </c>
      <c r="K19" s="232">
        <v>0.46875406768140981</v>
      </c>
      <c r="L19" s="232">
        <v>0.43439317849037312</v>
      </c>
      <c r="M19" s="232">
        <v>0.50178006914377637</v>
      </c>
      <c r="N19" s="232">
        <v>0.42931925381541042</v>
      </c>
      <c r="O19" s="232">
        <v>0.41877625986450429</v>
      </c>
      <c r="P19" s="232">
        <v>0.45452428565223052</v>
      </c>
      <c r="Q19" s="232">
        <v>0.86998629554377716</v>
      </c>
      <c r="R19" s="232">
        <v>0.89745133111104081</v>
      </c>
      <c r="S19" s="232">
        <v>0.91337058677187177</v>
      </c>
      <c r="T19" s="232">
        <v>0.8809836978843435</v>
      </c>
      <c r="U19" s="232">
        <v>0.93955705519143928</v>
      </c>
      <c r="V19" s="232">
        <v>0.95383994457888377</v>
      </c>
      <c r="W19" s="232">
        <v>0.96509144826867987</v>
      </c>
      <c r="DA19" s="71" t="s">
        <v>1707</v>
      </c>
    </row>
    <row r="20" spans="1:105" ht="12" customHeight="1" x14ac:dyDescent="0.25">
      <c r="A20" s="18" t="s">
        <v>160</v>
      </c>
      <c r="B20" s="297">
        <v>8.8674034780583035</v>
      </c>
      <c r="C20" s="297">
        <v>6.8183275213877561</v>
      </c>
      <c r="D20" s="297">
        <v>8.5041446759787558</v>
      </c>
      <c r="E20" s="297">
        <v>2.4516976218093021</v>
      </c>
      <c r="F20" s="297">
        <v>2.709731339848227</v>
      </c>
      <c r="G20" s="297">
        <v>2.7670119995057161</v>
      </c>
      <c r="H20" s="297">
        <v>1.202589999007329</v>
      </c>
      <c r="I20" s="297">
        <v>0.57939582143838331</v>
      </c>
      <c r="J20" s="297">
        <v>0.62371618562275577</v>
      </c>
      <c r="K20" s="297">
        <v>1.069484011981148</v>
      </c>
      <c r="L20" s="297">
        <v>0.49614051730387182</v>
      </c>
      <c r="M20" s="297">
        <v>0.57281019082264484</v>
      </c>
      <c r="N20" s="297">
        <v>0</v>
      </c>
      <c r="O20" s="297">
        <v>0</v>
      </c>
      <c r="P20" s="297">
        <v>0</v>
      </c>
      <c r="Q20" s="297">
        <v>0.99317076219405009</v>
      </c>
      <c r="R20" s="297">
        <v>3.0751890216339302</v>
      </c>
      <c r="S20" s="297">
        <v>0</v>
      </c>
      <c r="T20" s="297">
        <v>0</v>
      </c>
      <c r="U20" s="297">
        <v>0</v>
      </c>
      <c r="V20" s="297">
        <v>0.54609530844162657</v>
      </c>
      <c r="W20" s="297">
        <v>0.55505461317245863</v>
      </c>
      <c r="DA20" s="122" t="s">
        <v>1708</v>
      </c>
    </row>
    <row r="21" spans="1:105" ht="12" customHeight="1" x14ac:dyDescent="0.25">
      <c r="A21" s="18" t="s">
        <v>70</v>
      </c>
      <c r="B21" s="297">
        <v>51.276389974059967</v>
      </c>
      <c r="C21" s="297">
        <v>29.852415965671071</v>
      </c>
      <c r="D21" s="297">
        <v>20.747871230849238</v>
      </c>
      <c r="E21" s="297">
        <v>22.287261412642831</v>
      </c>
      <c r="F21" s="297">
        <v>30.559913467100181</v>
      </c>
      <c r="G21" s="297">
        <v>26.000693439329119</v>
      </c>
      <c r="H21" s="297">
        <v>19.368258320620178</v>
      </c>
      <c r="I21" s="297">
        <v>24.94020883885668</v>
      </c>
      <c r="J21" s="297">
        <v>15.221939650632651</v>
      </c>
      <c r="K21" s="297">
        <v>13.0237851715196</v>
      </c>
      <c r="L21" s="297">
        <v>6.2598859320122671</v>
      </c>
      <c r="M21" s="297">
        <v>6.1007955987129892</v>
      </c>
      <c r="N21" s="297">
        <v>4.2751041936071141</v>
      </c>
      <c r="O21" s="297">
        <v>3.7035539203693619</v>
      </c>
      <c r="P21" s="297">
        <v>2.5139052557167991</v>
      </c>
      <c r="Q21" s="297">
        <v>2.4059803517078922</v>
      </c>
      <c r="R21" s="297">
        <v>2.4819359572987718</v>
      </c>
      <c r="S21" s="297">
        <v>2.0207782224039068</v>
      </c>
      <c r="T21" s="297">
        <v>6.3346423934648826</v>
      </c>
      <c r="U21" s="297">
        <v>2.078714229836502</v>
      </c>
      <c r="V21" s="297">
        <v>5.2759058950643123</v>
      </c>
      <c r="W21" s="297">
        <v>4.8042048458121576</v>
      </c>
      <c r="DA21" s="122" t="s">
        <v>1709</v>
      </c>
    </row>
    <row r="22" spans="1:105" ht="12" customHeight="1" x14ac:dyDescent="0.25">
      <c r="A22" s="18" t="s">
        <v>34</v>
      </c>
      <c r="B22" s="297">
        <v>3.0424214194739769</v>
      </c>
      <c r="C22" s="297">
        <v>3.330189906121261</v>
      </c>
      <c r="D22" s="297">
        <v>3.6135165527710158</v>
      </c>
      <c r="E22" s="297">
        <v>1.473742483991481</v>
      </c>
      <c r="F22" s="297">
        <v>1.721973523103971</v>
      </c>
      <c r="G22" s="297">
        <v>1.7477989576352799</v>
      </c>
      <c r="H22" s="297">
        <v>3.6453699620799291</v>
      </c>
      <c r="I22" s="297">
        <v>3.3581923388106421</v>
      </c>
      <c r="J22" s="297">
        <v>6.3681903522259908</v>
      </c>
      <c r="K22" s="297">
        <v>7.6299381532391752</v>
      </c>
      <c r="L22" s="297">
        <v>12.454650223874809</v>
      </c>
      <c r="M22" s="297">
        <v>9.051713556370018</v>
      </c>
      <c r="N22" s="297">
        <v>5.5661980199180867</v>
      </c>
      <c r="O22" s="297">
        <v>3.934017987738339</v>
      </c>
      <c r="P22" s="297">
        <v>4.1563457113408173</v>
      </c>
      <c r="Q22" s="297">
        <v>4.0397817828647904</v>
      </c>
      <c r="R22" s="297">
        <v>0.81107835998971634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1710</v>
      </c>
    </row>
    <row r="23" spans="1:105" ht="12" customHeight="1" x14ac:dyDescent="0.25">
      <c r="A23" s="18" t="s">
        <v>162</v>
      </c>
      <c r="B23" s="297">
        <v>245.47397247807501</v>
      </c>
      <c r="C23" s="297">
        <v>206.28472656127181</v>
      </c>
      <c r="D23" s="297">
        <v>215.3028293559199</v>
      </c>
      <c r="E23" s="297">
        <v>237.61569705183919</v>
      </c>
      <c r="F23" s="297">
        <v>262.72933099690948</v>
      </c>
      <c r="G23" s="297">
        <v>260.96546536753169</v>
      </c>
      <c r="H23" s="297">
        <v>280.01349658762808</v>
      </c>
      <c r="I23" s="297">
        <v>271.8902980511844</v>
      </c>
      <c r="J23" s="297">
        <v>299.91714801685202</v>
      </c>
      <c r="K23" s="297">
        <v>189.28156090665649</v>
      </c>
      <c r="L23" s="297">
        <v>194.80897845032669</v>
      </c>
      <c r="M23" s="297">
        <v>201.87806762122821</v>
      </c>
      <c r="N23" s="297">
        <v>170.85890217593681</v>
      </c>
      <c r="O23" s="297">
        <v>165.9362150024169</v>
      </c>
      <c r="P23" s="297">
        <v>184.1278342043758</v>
      </c>
      <c r="Q23" s="297">
        <v>186.2688483886528</v>
      </c>
      <c r="R23" s="297">
        <v>199.2429354748385</v>
      </c>
      <c r="S23" s="297">
        <v>206.640942185189</v>
      </c>
      <c r="T23" s="297">
        <v>187.31494857388211</v>
      </c>
      <c r="U23" s="297">
        <v>201.77337980816591</v>
      </c>
      <c r="V23" s="297">
        <v>204.32568803029119</v>
      </c>
      <c r="W23" s="297">
        <v>206.41936507675589</v>
      </c>
      <c r="DA23" s="122" t="s">
        <v>1711</v>
      </c>
    </row>
    <row r="24" spans="1:105" ht="12" customHeight="1" x14ac:dyDescent="0.25">
      <c r="A24" s="18" t="s">
        <v>73</v>
      </c>
      <c r="B24" s="297">
        <v>64.817776713651298</v>
      </c>
      <c r="C24" s="297">
        <v>74.765636269225809</v>
      </c>
      <c r="D24" s="297">
        <v>65.835971083489909</v>
      </c>
      <c r="E24" s="297">
        <v>77.852347265603541</v>
      </c>
      <c r="F24" s="297">
        <v>145.50014920727349</v>
      </c>
      <c r="G24" s="297">
        <v>185.31198737227581</v>
      </c>
      <c r="H24" s="297">
        <v>190.00596314131101</v>
      </c>
      <c r="I24" s="297">
        <v>189.9156204359472</v>
      </c>
      <c r="J24" s="297">
        <v>223.00329333451339</v>
      </c>
      <c r="K24" s="297">
        <v>230.9952885774803</v>
      </c>
      <c r="L24" s="297">
        <v>210.96687238868881</v>
      </c>
      <c r="M24" s="297">
        <v>226.20837593247981</v>
      </c>
      <c r="N24" s="297">
        <v>224.34787178392659</v>
      </c>
      <c r="O24" s="297">
        <v>209.62140547542921</v>
      </c>
      <c r="P24" s="297">
        <v>279.80507090565737</v>
      </c>
      <c r="Q24" s="297">
        <v>311.02577126255858</v>
      </c>
      <c r="R24" s="297">
        <v>360.65671319468629</v>
      </c>
      <c r="S24" s="297">
        <v>348.41538873251329</v>
      </c>
      <c r="T24" s="297">
        <v>413.48693785685191</v>
      </c>
      <c r="U24" s="297">
        <v>421.58930834359671</v>
      </c>
      <c r="V24" s="297">
        <v>440.67157629707248</v>
      </c>
      <c r="W24" s="297">
        <v>432.17647051621918</v>
      </c>
      <c r="DA24" s="122" t="s">
        <v>1712</v>
      </c>
    </row>
    <row r="25" spans="1:105" ht="12" customHeight="1" x14ac:dyDescent="0.25">
      <c r="A25" s="57" t="s">
        <v>1463</v>
      </c>
      <c r="B25" s="263">
        <v>363.96429882313117</v>
      </c>
      <c r="C25" s="263">
        <v>314.46128846536487</v>
      </c>
      <c r="D25" s="263">
        <v>300.80694372069081</v>
      </c>
      <c r="E25" s="263">
        <v>301.69571919070358</v>
      </c>
      <c r="F25" s="263">
        <v>377.34579768713519</v>
      </c>
      <c r="G25" s="263">
        <v>392.79861387432771</v>
      </c>
      <c r="H25" s="263">
        <v>418.53148974475317</v>
      </c>
      <c r="I25" s="263">
        <v>437.85583641862178</v>
      </c>
      <c r="J25" s="263">
        <v>477.36236486130719</v>
      </c>
      <c r="K25" s="263">
        <v>364.44085191094899</v>
      </c>
      <c r="L25" s="263">
        <v>357.2644219195717</v>
      </c>
      <c r="M25" s="263">
        <v>396.77999998977913</v>
      </c>
      <c r="N25" s="263">
        <v>357.96646468201158</v>
      </c>
      <c r="O25" s="263">
        <v>319.29681425187601</v>
      </c>
      <c r="P25" s="263">
        <v>383.11659721895302</v>
      </c>
      <c r="Q25" s="263">
        <v>401.60483456308708</v>
      </c>
      <c r="R25" s="263">
        <v>447.46780092794017</v>
      </c>
      <c r="S25" s="263">
        <v>455.01166482800852</v>
      </c>
      <c r="T25" s="263">
        <v>485.14298789196039</v>
      </c>
      <c r="U25" s="263">
        <v>503.41326364399038</v>
      </c>
      <c r="V25" s="263">
        <v>506.98174000867948</v>
      </c>
      <c r="W25" s="263">
        <v>506.29746781742449</v>
      </c>
      <c r="DA25" s="70" t="s">
        <v>1713</v>
      </c>
    </row>
    <row r="26" spans="1:105" ht="12" customHeight="1" x14ac:dyDescent="0.25">
      <c r="A26" s="18" t="s">
        <v>30</v>
      </c>
      <c r="B26" s="232">
        <v>110.00263723759829</v>
      </c>
      <c r="C26" s="232">
        <v>96.187638525038295</v>
      </c>
      <c r="D26" s="232">
        <v>86.998881364653229</v>
      </c>
      <c r="E26" s="232">
        <v>69.389073737673442</v>
      </c>
      <c r="F26" s="232">
        <v>76.452411696231565</v>
      </c>
      <c r="G26" s="232">
        <v>69.132088823527155</v>
      </c>
      <c r="H26" s="232">
        <v>83.003285276922512</v>
      </c>
      <c r="I26" s="232">
        <v>104.749539515216</v>
      </c>
      <c r="J26" s="232">
        <v>106.9506015146392</v>
      </c>
      <c r="K26" s="232">
        <v>64.392041122965793</v>
      </c>
      <c r="L26" s="232">
        <v>68.776198125370371</v>
      </c>
      <c r="M26" s="232">
        <v>95.480231725776875</v>
      </c>
      <c r="N26" s="232">
        <v>83.002428109535714</v>
      </c>
      <c r="O26" s="232">
        <v>59.158896592349272</v>
      </c>
      <c r="P26" s="232">
        <v>63.680982036156543</v>
      </c>
      <c r="Q26" s="232">
        <v>58.742836548940453</v>
      </c>
      <c r="R26" s="232">
        <v>62.859280283302688</v>
      </c>
      <c r="S26" s="232">
        <v>76.624814155195367</v>
      </c>
      <c r="T26" s="232">
        <v>72.831595357521195</v>
      </c>
      <c r="U26" s="232">
        <v>78.649173262529615</v>
      </c>
      <c r="V26" s="232">
        <v>64.998620771932963</v>
      </c>
      <c r="W26" s="232">
        <v>68.96147881526305</v>
      </c>
      <c r="DA26" s="71" t="s">
        <v>1714</v>
      </c>
    </row>
    <row r="27" spans="1:105" ht="12" customHeight="1" x14ac:dyDescent="0.25">
      <c r="A27" s="18" t="s">
        <v>33</v>
      </c>
      <c r="B27" s="297">
        <v>0.69721397921294437</v>
      </c>
      <c r="C27" s="297">
        <v>0.56099480333579443</v>
      </c>
      <c r="D27" s="297">
        <v>0.87412362390974674</v>
      </c>
      <c r="E27" s="297">
        <v>0.60466119039214095</v>
      </c>
      <c r="F27" s="297">
        <v>0.33443074098049719</v>
      </c>
      <c r="G27" s="297">
        <v>0.34167986333286038</v>
      </c>
      <c r="H27" s="297">
        <v>0.37502804781591559</v>
      </c>
      <c r="I27" s="297">
        <v>0.36179224778563152</v>
      </c>
      <c r="J27" s="297">
        <v>0.74300778486161656</v>
      </c>
      <c r="K27" s="297">
        <v>0.31787347966377061</v>
      </c>
      <c r="L27" s="297">
        <v>0.29457252898504588</v>
      </c>
      <c r="M27" s="297">
        <v>0.34026921066222299</v>
      </c>
      <c r="N27" s="297">
        <v>0.29113177784669331</v>
      </c>
      <c r="O27" s="297">
        <v>0.28398231845143868</v>
      </c>
      <c r="P27" s="297">
        <v>0.30822392003254301</v>
      </c>
      <c r="Q27" s="297">
        <v>0.58995876535464864</v>
      </c>
      <c r="R27" s="297">
        <v>0.60858347077435493</v>
      </c>
      <c r="S27" s="297">
        <v>0.61937870336955181</v>
      </c>
      <c r="T27" s="297">
        <v>0.59741637007805826</v>
      </c>
      <c r="U27" s="297">
        <v>0.63713638145820528</v>
      </c>
      <c r="V27" s="297">
        <v>0.64682195447455604</v>
      </c>
      <c r="W27" s="297">
        <v>0.65445187147349737</v>
      </c>
      <c r="DA27" s="122" t="s">
        <v>1715</v>
      </c>
    </row>
    <row r="28" spans="1:105" ht="12" customHeight="1" x14ac:dyDescent="0.25">
      <c r="A28" s="18" t="s">
        <v>160</v>
      </c>
      <c r="B28" s="297">
        <v>6.0132009373170092</v>
      </c>
      <c r="C28" s="297">
        <v>4.6236729324423376</v>
      </c>
      <c r="D28" s="297">
        <v>5.7668663508105569</v>
      </c>
      <c r="E28" s="297">
        <v>1.662555501614521</v>
      </c>
      <c r="F28" s="297">
        <v>1.8375344116201839</v>
      </c>
      <c r="G28" s="297">
        <v>1.876377813433898</v>
      </c>
      <c r="H28" s="297">
        <v>0.81550538747137247</v>
      </c>
      <c r="I28" s="297">
        <v>0.39290233101175431</v>
      </c>
      <c r="J28" s="297">
        <v>0.42295704275630858</v>
      </c>
      <c r="K28" s="297">
        <v>0.72524299578830032</v>
      </c>
      <c r="L28" s="297">
        <v>0.33644489405210443</v>
      </c>
      <c r="M28" s="297">
        <v>0.38843645548354921</v>
      </c>
      <c r="N28" s="297">
        <v>0</v>
      </c>
      <c r="O28" s="297">
        <v>0</v>
      </c>
      <c r="P28" s="297">
        <v>0</v>
      </c>
      <c r="Q28" s="297">
        <v>0.67349313391667487</v>
      </c>
      <c r="R28" s="297">
        <v>2.0853601116800951</v>
      </c>
      <c r="S28" s="297">
        <v>0</v>
      </c>
      <c r="T28" s="297">
        <v>0</v>
      </c>
      <c r="U28" s="297">
        <v>0</v>
      </c>
      <c r="V28" s="297">
        <v>0.3703204470971766</v>
      </c>
      <c r="W28" s="297">
        <v>0.37639596849850421</v>
      </c>
      <c r="DA28" s="122" t="s">
        <v>1716</v>
      </c>
    </row>
    <row r="29" spans="1:105" ht="12" customHeight="1" x14ac:dyDescent="0.25">
      <c r="A29" s="18" t="s">
        <v>70</v>
      </c>
      <c r="B29" s="297">
        <v>34.771761205769131</v>
      </c>
      <c r="C29" s="297">
        <v>20.243645855309339</v>
      </c>
      <c r="D29" s="297">
        <v>14.06963369168742</v>
      </c>
      <c r="E29" s="297">
        <v>15.113531435481599</v>
      </c>
      <c r="F29" s="297">
        <v>20.723417036272281</v>
      </c>
      <c r="G29" s="297">
        <v>17.631699577800362</v>
      </c>
      <c r="H29" s="297">
        <v>13.13408478321025</v>
      </c>
      <c r="I29" s="297">
        <v>16.912559300790271</v>
      </c>
      <c r="J29" s="297">
        <v>10.322365729884449</v>
      </c>
      <c r="K29" s="297">
        <v>8.8317439704396534</v>
      </c>
      <c r="L29" s="297">
        <v>4.2449801733975221</v>
      </c>
      <c r="M29" s="297">
        <v>4.1370971675457602</v>
      </c>
      <c r="N29" s="297">
        <v>2.8990516341944161</v>
      </c>
      <c r="O29" s="297">
        <v>2.5114695593219629</v>
      </c>
      <c r="P29" s="297">
        <v>1.7047400039264371</v>
      </c>
      <c r="Q29" s="297">
        <v>1.6315535141549899</v>
      </c>
      <c r="R29" s="297">
        <v>1.683060848840247</v>
      </c>
      <c r="S29" s="297">
        <v>1.3703386263111319</v>
      </c>
      <c r="T29" s="297">
        <v>4.2956743394168866</v>
      </c>
      <c r="U29" s="297">
        <v>1.409626435314087</v>
      </c>
      <c r="V29" s="297">
        <v>3.577719492735195</v>
      </c>
      <c r="W29" s="297">
        <v>3.257847593535502</v>
      </c>
      <c r="DA29" s="122" t="s">
        <v>1717</v>
      </c>
    </row>
    <row r="30" spans="1:105" ht="12" customHeight="1" x14ac:dyDescent="0.25">
      <c r="A30" s="18" t="s">
        <v>34</v>
      </c>
      <c r="B30" s="297">
        <v>2.063139607503262</v>
      </c>
      <c r="C30" s="297">
        <v>2.2582823838435409</v>
      </c>
      <c r="D30" s="297">
        <v>2.4504130409650839</v>
      </c>
      <c r="E30" s="297">
        <v>0.99938045088729421</v>
      </c>
      <c r="F30" s="297">
        <v>1.1677119270353999</v>
      </c>
      <c r="G30" s="297">
        <v>1.185224779305464</v>
      </c>
      <c r="H30" s="297">
        <v>2.4720136088412441</v>
      </c>
      <c r="I30" s="297">
        <v>2.277271511259654</v>
      </c>
      <c r="J30" s="297">
        <v>4.3184240222937884</v>
      </c>
      <c r="K30" s="297">
        <v>5.174045747242241</v>
      </c>
      <c r="L30" s="297">
        <v>8.4457997863156535</v>
      </c>
      <c r="M30" s="297">
        <v>6.138186062715147</v>
      </c>
      <c r="N30" s="297">
        <v>3.7745736092289111</v>
      </c>
      <c r="O30" s="297">
        <v>2.667752821874541</v>
      </c>
      <c r="P30" s="297">
        <v>2.8185186327757861</v>
      </c>
      <c r="Q30" s="297">
        <v>2.7394738114023371</v>
      </c>
      <c r="R30" s="297">
        <v>0.55001186836664184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1718</v>
      </c>
    </row>
    <row r="31" spans="1:105" ht="12" customHeight="1" x14ac:dyDescent="0.25">
      <c r="A31" s="18" t="s">
        <v>162</v>
      </c>
      <c r="B31" s="297">
        <v>166.46184252747111</v>
      </c>
      <c r="C31" s="297">
        <v>139.88666628080861</v>
      </c>
      <c r="D31" s="297">
        <v>146.00206007243901</v>
      </c>
      <c r="E31" s="297">
        <v>161.1329557484199</v>
      </c>
      <c r="F31" s="297">
        <v>178.16311881155389</v>
      </c>
      <c r="G31" s="297">
        <v>176.9669988332399</v>
      </c>
      <c r="H31" s="297">
        <v>189.8839298683672</v>
      </c>
      <c r="I31" s="297">
        <v>184.37539231572029</v>
      </c>
      <c r="J31" s="297">
        <v>203.38107767791391</v>
      </c>
      <c r="K31" s="297">
        <v>128.35640808237619</v>
      </c>
      <c r="L31" s="297">
        <v>132.10468371196529</v>
      </c>
      <c r="M31" s="297">
        <v>136.8984041887233</v>
      </c>
      <c r="N31" s="297">
        <v>115.8635572696722</v>
      </c>
      <c r="O31" s="297">
        <v>112.52536394180861</v>
      </c>
      <c r="P31" s="297">
        <v>124.861541257661</v>
      </c>
      <c r="Q31" s="297">
        <v>126.31341480007509</v>
      </c>
      <c r="R31" s="297">
        <v>135.1114572958889</v>
      </c>
      <c r="S31" s="297">
        <v>140.12822471772029</v>
      </c>
      <c r="T31" s="297">
        <v>127.02280065692869</v>
      </c>
      <c r="U31" s="297">
        <v>136.82741284867771</v>
      </c>
      <c r="V31" s="297">
        <v>138.55819483368401</v>
      </c>
      <c r="W31" s="297">
        <v>139.97796791713429</v>
      </c>
      <c r="DA31" s="122" t="s">
        <v>1719</v>
      </c>
    </row>
    <row r="32" spans="1:105" ht="12" customHeight="1" x14ac:dyDescent="0.25">
      <c r="A32" s="18" t="s">
        <v>73</v>
      </c>
      <c r="B32" s="297">
        <v>43.954503328259399</v>
      </c>
      <c r="C32" s="297">
        <v>50.700387684587042</v>
      </c>
      <c r="D32" s="297">
        <v>44.644965576225722</v>
      </c>
      <c r="E32" s="297">
        <v>52.793561126234607</v>
      </c>
      <c r="F32" s="297">
        <v>98.667173063441481</v>
      </c>
      <c r="G32" s="297">
        <v>125.66454418368799</v>
      </c>
      <c r="H32" s="297">
        <v>128.84764277212469</v>
      </c>
      <c r="I32" s="297">
        <v>128.7863791968382</v>
      </c>
      <c r="J32" s="297">
        <v>151.22393108895801</v>
      </c>
      <c r="K32" s="297">
        <v>156.64349651247309</v>
      </c>
      <c r="L32" s="297">
        <v>143.06174269948571</v>
      </c>
      <c r="M32" s="297">
        <v>153.39737517887221</v>
      </c>
      <c r="N32" s="297">
        <v>152.1357222815337</v>
      </c>
      <c r="O32" s="297">
        <v>142.14934901807021</v>
      </c>
      <c r="P32" s="297">
        <v>189.7425913684007</v>
      </c>
      <c r="Q32" s="297">
        <v>210.9141039892429</v>
      </c>
      <c r="R32" s="297">
        <v>244.57004704908729</v>
      </c>
      <c r="S32" s="297">
        <v>236.26890862541219</v>
      </c>
      <c r="T32" s="297">
        <v>280.39550116801558</v>
      </c>
      <c r="U32" s="297">
        <v>285.88991471601071</v>
      </c>
      <c r="V32" s="297">
        <v>298.83006250875559</v>
      </c>
      <c r="W32" s="297">
        <v>293.0693256515197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10.79725388843157</v>
      </c>
      <c r="C33" s="263">
        <f t="shared" si="1"/>
        <v>7.8447451125901662</v>
      </c>
      <c r="D33" s="263">
        <f t="shared" si="1"/>
        <v>7.8150658867563392</v>
      </c>
      <c r="E33" s="263">
        <f t="shared" si="1"/>
        <v>7.7690308209653338</v>
      </c>
      <c r="F33" s="263">
        <f t="shared" si="1"/>
        <v>9.7714628551432341</v>
      </c>
      <c r="G33" s="263">
        <f t="shared" si="1"/>
        <v>11.12510687908404</v>
      </c>
      <c r="H33" s="263">
        <f t="shared" si="1"/>
        <v>9.5866832282125856</v>
      </c>
      <c r="I33" s="263">
        <f t="shared" si="1"/>
        <v>15.756285764785639</v>
      </c>
      <c r="J33" s="263">
        <f t="shared" si="1"/>
        <v>22.06702210819768</v>
      </c>
      <c r="K33" s="263">
        <f t="shared" si="1"/>
        <v>15.186036337346851</v>
      </c>
      <c r="L33" s="263">
        <f t="shared" si="1"/>
        <v>14.031421279066709</v>
      </c>
      <c r="M33" s="263">
        <f t="shared" si="1"/>
        <v>16.777334543478229</v>
      </c>
      <c r="N33" s="263">
        <f t="shared" si="1"/>
        <v>15.120464715566349</v>
      </c>
      <c r="O33" s="263">
        <f t="shared" si="1"/>
        <v>14.72476852603455</v>
      </c>
      <c r="P33" s="263">
        <f t="shared" si="1"/>
        <v>17.520251384749791</v>
      </c>
      <c r="Q33" s="263">
        <f t="shared" si="1"/>
        <v>18.44716036788957</v>
      </c>
      <c r="R33" s="263">
        <f t="shared" si="1"/>
        <v>20.372894085538089</v>
      </c>
      <c r="S33" s="263">
        <f t="shared" si="1"/>
        <v>19.663771253870479</v>
      </c>
      <c r="T33" s="263">
        <f t="shared" si="1"/>
        <v>20.293810560867271</v>
      </c>
      <c r="U33" s="263">
        <f t="shared" si="1"/>
        <v>21.386813360684972</v>
      </c>
      <c r="V33" s="263">
        <f t="shared" si="1"/>
        <v>21.85246043842276</v>
      </c>
      <c r="W33" s="263">
        <f t="shared" si="1"/>
        <v>21.03622635247137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10.79725388843157</v>
      </c>
      <c r="C35" s="264">
        <v>7.8447451125901662</v>
      </c>
      <c r="D35" s="264">
        <v>7.8150658867563392</v>
      </c>
      <c r="E35" s="264">
        <v>7.7690308209653338</v>
      </c>
      <c r="F35" s="264">
        <v>9.7714628551432341</v>
      </c>
      <c r="G35" s="264">
        <v>11.12510687908404</v>
      </c>
      <c r="H35" s="264">
        <v>9.5866832282125856</v>
      </c>
      <c r="I35" s="264">
        <v>15.756285764785639</v>
      </c>
      <c r="J35" s="264">
        <v>22.06702210819768</v>
      </c>
      <c r="K35" s="264">
        <v>15.186036337346851</v>
      </c>
      <c r="L35" s="264">
        <v>14.031421279066709</v>
      </c>
      <c r="M35" s="264">
        <v>16.777334543478229</v>
      </c>
      <c r="N35" s="264">
        <v>15.120464715566349</v>
      </c>
      <c r="O35" s="264">
        <v>14.72476852603455</v>
      </c>
      <c r="P35" s="264">
        <v>17.520251384749791</v>
      </c>
      <c r="Q35" s="264">
        <v>18.44716036788957</v>
      </c>
      <c r="R35" s="264">
        <v>20.372894085538089</v>
      </c>
      <c r="S35" s="264">
        <v>19.663771253870479</v>
      </c>
      <c r="T35" s="264">
        <v>20.293810560867271</v>
      </c>
      <c r="U35" s="264">
        <v>21.386813360684972</v>
      </c>
      <c r="V35" s="264">
        <v>21.85246043842276</v>
      </c>
      <c r="W35" s="264">
        <v>21.03622635247137</v>
      </c>
      <c r="DA35" s="72" t="s">
        <v>1722</v>
      </c>
    </row>
    <row r="36" spans="1:105" ht="12" customHeight="1" x14ac:dyDescent="0.25">
      <c r="A36" s="64" t="s">
        <v>30</v>
      </c>
      <c r="B36" s="231">
        <v>2.8038042307967368</v>
      </c>
      <c r="C36" s="231">
        <v>2.0014839224414112</v>
      </c>
      <c r="D36" s="231">
        <v>1.854632463716076</v>
      </c>
      <c r="E36" s="231">
        <v>1.4654666212376219</v>
      </c>
      <c r="F36" s="231">
        <v>1.622173043645706</v>
      </c>
      <c r="G36" s="231">
        <v>1.648154931539308</v>
      </c>
      <c r="H36" s="231">
        <v>1.475910929525498</v>
      </c>
      <c r="I36" s="231">
        <v>2.318092552552228</v>
      </c>
      <c r="J36" s="231">
        <v>3.3334539264477359</v>
      </c>
      <c r="K36" s="231">
        <v>2.0871897769125498</v>
      </c>
      <c r="L36" s="231">
        <v>2.0197361975054431</v>
      </c>
      <c r="M36" s="231">
        <v>3.0817403687213472</v>
      </c>
      <c r="N36" s="231">
        <v>2.606257609020262</v>
      </c>
      <c r="O36" s="231">
        <v>1.9352111421388969</v>
      </c>
      <c r="P36" s="231">
        <v>2.2400493373812842</v>
      </c>
      <c r="Q36" s="231">
        <v>2.0807941972556949</v>
      </c>
      <c r="R36" s="231">
        <v>2.2575299604759178</v>
      </c>
      <c r="S36" s="231">
        <v>2.7059230579368041</v>
      </c>
      <c r="T36" s="231">
        <v>2.5086706515434711</v>
      </c>
      <c r="U36" s="231">
        <v>2.6983845274069491</v>
      </c>
      <c r="V36" s="231">
        <v>2.358411070030332</v>
      </c>
      <c r="W36" s="231">
        <v>2.5386034506878299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1.7770951258791499E-2</v>
      </c>
      <c r="C38" s="231">
        <v>1.167324717258233E-2</v>
      </c>
      <c r="D38" s="231">
        <v>1.8634470061851011E-2</v>
      </c>
      <c r="E38" s="231">
        <v>1.2770177550250139E-2</v>
      </c>
      <c r="F38" s="231">
        <v>7.0959767121612314E-3</v>
      </c>
      <c r="G38" s="231">
        <v>8.1458749669383757E-3</v>
      </c>
      <c r="H38" s="231">
        <v>6.6685070693703451E-3</v>
      </c>
      <c r="I38" s="231">
        <v>8.006411474879814E-3</v>
      </c>
      <c r="J38" s="231">
        <v>2.3158188759594529E-2</v>
      </c>
      <c r="K38" s="231">
        <v>1.030348262821589E-2</v>
      </c>
      <c r="L38" s="231">
        <v>8.6506497276468124E-3</v>
      </c>
      <c r="M38" s="231">
        <v>1.0982601778160791E-2</v>
      </c>
      <c r="N38" s="231">
        <v>9.1414724667960735E-3</v>
      </c>
      <c r="O38" s="231">
        <v>9.289655123634161E-3</v>
      </c>
      <c r="P38" s="231">
        <v>1.0842119040217479E-2</v>
      </c>
      <c r="Q38" s="231">
        <v>2.0897574030960361E-2</v>
      </c>
      <c r="R38" s="231">
        <v>2.185668389029383E-2</v>
      </c>
      <c r="S38" s="231">
        <v>2.187269402896207E-2</v>
      </c>
      <c r="T38" s="231">
        <v>2.0577894895881719E-2</v>
      </c>
      <c r="U38" s="231">
        <v>2.185959346115543E-2</v>
      </c>
      <c r="V38" s="231">
        <v>2.3469298881341218E-2</v>
      </c>
      <c r="W38" s="231">
        <v>2.4091620536188619E-2</v>
      </c>
      <c r="DA38" s="73" t="s">
        <v>1725</v>
      </c>
    </row>
    <row r="39" spans="1:105" ht="12" customHeight="1" x14ac:dyDescent="0.25">
      <c r="A39" s="64" t="s">
        <v>160</v>
      </c>
      <c r="B39" s="231">
        <v>0.15326758205136681</v>
      </c>
      <c r="C39" s="231">
        <v>9.6209941098636523E-2</v>
      </c>
      <c r="D39" s="231">
        <v>0.1229374146007188</v>
      </c>
      <c r="E39" s="231">
        <v>3.5112438635252249E-2</v>
      </c>
      <c r="F39" s="231">
        <v>3.8988943882440841E-2</v>
      </c>
      <c r="G39" s="231">
        <v>4.4734093808974522E-2</v>
      </c>
      <c r="H39" s="231">
        <v>1.4500791269168801E-2</v>
      </c>
      <c r="I39" s="231">
        <v>8.6948732339434866E-3</v>
      </c>
      <c r="J39" s="231">
        <v>1.318279462600082E-2</v>
      </c>
      <c r="K39" s="231">
        <v>2.350787054095875E-2</v>
      </c>
      <c r="L39" s="231">
        <v>9.8803066977360583E-3</v>
      </c>
      <c r="M39" s="231">
        <v>1.253725806808568E-2</v>
      </c>
      <c r="N39" s="231">
        <v>0</v>
      </c>
      <c r="O39" s="231">
        <v>0</v>
      </c>
      <c r="P39" s="231">
        <v>0</v>
      </c>
      <c r="Q39" s="231">
        <v>2.3856536171484002E-2</v>
      </c>
      <c r="R39" s="231">
        <v>7.4893681717029523E-2</v>
      </c>
      <c r="S39" s="231">
        <v>0</v>
      </c>
      <c r="T39" s="231">
        <v>0</v>
      </c>
      <c r="U39" s="231">
        <v>0</v>
      </c>
      <c r="V39" s="231">
        <v>1.343671344899818E-2</v>
      </c>
      <c r="W39" s="231">
        <v>1.385585287425431E-2</v>
      </c>
      <c r="DA39" s="73" t="s">
        <v>1726</v>
      </c>
    </row>
    <row r="40" spans="1:105" ht="12" customHeight="1" x14ac:dyDescent="0.25">
      <c r="A40" s="64" t="s">
        <v>70</v>
      </c>
      <c r="B40" s="231">
        <v>0.88628067134800181</v>
      </c>
      <c r="C40" s="231">
        <v>0.42123221166774372</v>
      </c>
      <c r="D40" s="231">
        <v>0.29993488408000007</v>
      </c>
      <c r="E40" s="231">
        <v>0.31919111546950629</v>
      </c>
      <c r="F40" s="231">
        <v>0.43971102732559197</v>
      </c>
      <c r="G40" s="231">
        <v>0.42035143310585921</v>
      </c>
      <c r="H40" s="231">
        <v>0.2335418317019809</v>
      </c>
      <c r="I40" s="231">
        <v>0.37427255471671911</v>
      </c>
      <c r="J40" s="231">
        <v>0.32172919165679531</v>
      </c>
      <c r="K40" s="231">
        <v>0.28627025026601122</v>
      </c>
      <c r="L40" s="231">
        <v>0.1246614431678101</v>
      </c>
      <c r="M40" s="231">
        <v>0.13352983251198511</v>
      </c>
      <c r="N40" s="231">
        <v>9.1029570491490075E-2</v>
      </c>
      <c r="O40" s="231">
        <v>8.2155417938797035E-2</v>
      </c>
      <c r="P40" s="231">
        <v>5.9966124800566283E-2</v>
      </c>
      <c r="Q40" s="231">
        <v>5.7793039700039392E-2</v>
      </c>
      <c r="R40" s="231">
        <v>6.0445494673762062E-2</v>
      </c>
      <c r="S40" s="231">
        <v>4.8392037579451992E-2</v>
      </c>
      <c r="T40" s="231">
        <v>0.1479636974994627</v>
      </c>
      <c r="U40" s="231">
        <v>4.8363053350587812E-2</v>
      </c>
      <c r="V40" s="231">
        <v>0.12981403538909381</v>
      </c>
      <c r="W40" s="231">
        <v>0.1199275781907073</v>
      </c>
      <c r="DA40" s="73" t="s">
        <v>1727</v>
      </c>
    </row>
    <row r="41" spans="1:105" ht="12" customHeight="1" x14ac:dyDescent="0.25">
      <c r="A41" s="64" t="s">
        <v>34</v>
      </c>
      <c r="B41" s="231">
        <v>5.2586371613505337E-2</v>
      </c>
      <c r="C41" s="231">
        <v>4.6990610778108927E-2</v>
      </c>
      <c r="D41" s="231">
        <v>5.2237632300563178E-2</v>
      </c>
      <c r="E41" s="231">
        <v>2.1106474172425511E-2</v>
      </c>
      <c r="F41" s="231">
        <v>2.477659983188963E-2</v>
      </c>
      <c r="G41" s="231">
        <v>2.825654624701707E-2</v>
      </c>
      <c r="H41" s="231">
        <v>4.3955752968719571E-2</v>
      </c>
      <c r="I41" s="231">
        <v>5.0395697726418519E-2</v>
      </c>
      <c r="J41" s="231">
        <v>0.13459734970458359</v>
      </c>
      <c r="K41" s="231">
        <v>0.16771040645068569</v>
      </c>
      <c r="L41" s="231">
        <v>0.2480260324103746</v>
      </c>
      <c r="M41" s="231">
        <v>0.1981174054386502</v>
      </c>
      <c r="N41" s="231">
        <v>0.1185207639573828</v>
      </c>
      <c r="O41" s="231">
        <v>8.7267770069121897E-2</v>
      </c>
      <c r="P41" s="231">
        <v>9.9144526259998297E-2</v>
      </c>
      <c r="Q41" s="231">
        <v>9.703789508957146E-2</v>
      </c>
      <c r="R41" s="231">
        <v>1.9753141713664431E-2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1728</v>
      </c>
    </row>
    <row r="42" spans="1:105" ht="12" customHeight="1" x14ac:dyDescent="0.25">
      <c r="A42" s="64" t="s">
        <v>162</v>
      </c>
      <c r="B42" s="231">
        <v>4.2428657172704503</v>
      </c>
      <c r="C42" s="231">
        <v>2.9107785347291211</v>
      </c>
      <c r="D42" s="231">
        <v>3.112455656122783</v>
      </c>
      <c r="E42" s="231">
        <v>3.4030569297319122</v>
      </c>
      <c r="F42" s="231">
        <v>3.780278506533961</v>
      </c>
      <c r="G42" s="231">
        <v>4.219010835782151</v>
      </c>
      <c r="H42" s="231">
        <v>3.3763936752500481</v>
      </c>
      <c r="I42" s="231">
        <v>4.0802014574859484</v>
      </c>
      <c r="J42" s="231">
        <v>6.3390148568525451</v>
      </c>
      <c r="K42" s="231">
        <v>4.1605170154359552</v>
      </c>
      <c r="L42" s="231">
        <v>3.8794905625154059</v>
      </c>
      <c r="M42" s="231">
        <v>4.4185621565476731</v>
      </c>
      <c r="N42" s="231">
        <v>3.638089687493685</v>
      </c>
      <c r="O42" s="231">
        <v>3.6809398182991862</v>
      </c>
      <c r="P42" s="231">
        <v>4.3921435225327494</v>
      </c>
      <c r="Q42" s="231">
        <v>4.4742854787506623</v>
      </c>
      <c r="R42" s="231">
        <v>4.8523966783318997</v>
      </c>
      <c r="S42" s="231">
        <v>4.9484778333484556</v>
      </c>
      <c r="T42" s="231">
        <v>4.3752765612319706</v>
      </c>
      <c r="U42" s="231">
        <v>4.6944291775778506</v>
      </c>
      <c r="V42" s="231">
        <v>5.0274479159454044</v>
      </c>
      <c r="W42" s="231">
        <v>5.1528557461279254</v>
      </c>
      <c r="DA42" s="73" t="s">
        <v>1729</v>
      </c>
    </row>
    <row r="43" spans="1:105" ht="12" customHeight="1" x14ac:dyDescent="0.25">
      <c r="A43" s="64" t="s">
        <v>36</v>
      </c>
      <c r="B43" s="231">
        <v>1.520343202235162</v>
      </c>
      <c r="C43" s="231">
        <v>1.3013968950351189</v>
      </c>
      <c r="D43" s="231">
        <v>1.4024969619072529</v>
      </c>
      <c r="E43" s="231">
        <v>1.397350346951288</v>
      </c>
      <c r="F43" s="231">
        <v>1.764911229627552</v>
      </c>
      <c r="G43" s="231">
        <v>1.760526933997018</v>
      </c>
      <c r="H43" s="231">
        <v>2.1446259891045512</v>
      </c>
      <c r="I43" s="231">
        <v>6.0665977891540583</v>
      </c>
      <c r="J43" s="231">
        <v>7.1885134607498893</v>
      </c>
      <c r="K43" s="231">
        <v>3.3731289169212491</v>
      </c>
      <c r="L43" s="231">
        <v>3.539711869417947</v>
      </c>
      <c r="M43" s="231">
        <v>3.9707784494208518</v>
      </c>
      <c r="N43" s="231">
        <v>3.8803980861854952</v>
      </c>
      <c r="O43" s="231">
        <v>4.2799024419434053</v>
      </c>
      <c r="P43" s="231">
        <v>4.0436991661796906</v>
      </c>
      <c r="Q43" s="231">
        <v>4.221476719594965</v>
      </c>
      <c r="R43" s="231">
        <v>4.3025228946762262</v>
      </c>
      <c r="S43" s="231">
        <v>3.5955227489592212</v>
      </c>
      <c r="T43" s="231">
        <v>3.5831512714166469</v>
      </c>
      <c r="U43" s="231">
        <v>4.1151434224129702</v>
      </c>
      <c r="V43" s="231">
        <v>3.4571262953325612</v>
      </c>
      <c r="W43" s="231">
        <v>2.398451743273823</v>
      </c>
      <c r="DA43" s="73" t="s">
        <v>1730</v>
      </c>
    </row>
    <row r="44" spans="1:105" ht="12" customHeight="1" x14ac:dyDescent="0.25">
      <c r="A44" s="64" t="s">
        <v>73</v>
      </c>
      <c r="B44" s="231">
        <v>1.120335161857559</v>
      </c>
      <c r="C44" s="231">
        <v>1.054979749667444</v>
      </c>
      <c r="D44" s="231">
        <v>0.95173640396709414</v>
      </c>
      <c r="E44" s="231">
        <v>1.1149767172170779</v>
      </c>
      <c r="F44" s="231">
        <v>2.093527527583932</v>
      </c>
      <c r="G44" s="231">
        <v>2.995926229636777</v>
      </c>
      <c r="H44" s="231">
        <v>2.2910857513232501</v>
      </c>
      <c r="I44" s="231">
        <v>2.8500244284414409</v>
      </c>
      <c r="J44" s="231">
        <v>4.7133723394005322</v>
      </c>
      <c r="K44" s="231">
        <v>5.0774086181912246</v>
      </c>
      <c r="L44" s="231">
        <v>4.2012642176243462</v>
      </c>
      <c r="M44" s="231">
        <v>4.9510864709914726</v>
      </c>
      <c r="N44" s="231">
        <v>4.777027525951234</v>
      </c>
      <c r="O44" s="231">
        <v>4.650002280521508</v>
      </c>
      <c r="P44" s="231">
        <v>6.6744065885552821</v>
      </c>
      <c r="Q44" s="231">
        <v>7.4710189272961953</v>
      </c>
      <c r="R44" s="231">
        <v>8.7834955500593015</v>
      </c>
      <c r="S44" s="231">
        <v>8.3435828820175821</v>
      </c>
      <c r="T44" s="231">
        <v>9.6581704842798395</v>
      </c>
      <c r="U44" s="231">
        <v>9.808633586475457</v>
      </c>
      <c r="V44" s="231">
        <v>10.84275510939502</v>
      </c>
      <c r="W44" s="231">
        <v>10.788440360780641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2765.3907599999989</v>
      </c>
      <c r="C46" s="281">
        <v>2455.8987360000001</v>
      </c>
      <c r="D46" s="281">
        <v>2218.8111439999998</v>
      </c>
      <c r="E46" s="281">
        <v>2292.8511746671202</v>
      </c>
      <c r="F46" s="281">
        <v>2435.4971338808809</v>
      </c>
      <c r="G46" s="281">
        <v>2387.3534937720001</v>
      </c>
      <c r="H46" s="281">
        <v>2506.469664617061</v>
      </c>
      <c r="I46" s="281">
        <v>2837.1496043196039</v>
      </c>
      <c r="J46" s="281">
        <v>2738.1592369138898</v>
      </c>
      <c r="K46" s="281">
        <v>2191.5048952301299</v>
      </c>
      <c r="L46" s="281">
        <v>2124.7740499698002</v>
      </c>
      <c r="M46" s="281">
        <v>2340.97075519398</v>
      </c>
      <c r="N46" s="281">
        <v>2114.5907757569471</v>
      </c>
      <c r="O46" s="281">
        <v>1944.778704629751</v>
      </c>
      <c r="P46" s="281">
        <v>2113.627837438723</v>
      </c>
      <c r="Q46" s="281">
        <v>2169.7014008811102</v>
      </c>
      <c r="R46" s="281">
        <v>2337.423460660747</v>
      </c>
      <c r="S46" s="281">
        <v>2401.7925733955208</v>
      </c>
      <c r="T46" s="281">
        <v>2616.9165637733699</v>
      </c>
      <c r="U46" s="281">
        <v>2658.182577037227</v>
      </c>
      <c r="V46" s="281">
        <v>2541.8270935587962</v>
      </c>
      <c r="W46" s="281">
        <v>2624.8989499418522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2199.4981810991621</v>
      </c>
      <c r="C48" s="225">
        <f t="shared" si="2"/>
        <v>2405.6648543478232</v>
      </c>
      <c r="D48" s="225">
        <f t="shared" si="2"/>
        <v>2092.5375252217209</v>
      </c>
      <c r="E48" s="225">
        <f t="shared" si="2"/>
        <v>2061.9332408448277</v>
      </c>
      <c r="F48" s="225">
        <f t="shared" si="2"/>
        <v>1967.1837056187283</v>
      </c>
      <c r="G48" s="225">
        <f t="shared" si="2"/>
        <v>2035.2780976382614</v>
      </c>
      <c r="H48" s="225">
        <f t="shared" si="2"/>
        <v>1885.2788720948515</v>
      </c>
      <c r="I48" s="225">
        <f t="shared" si="2"/>
        <v>2225.8199858569055</v>
      </c>
      <c r="J48" s="225">
        <f t="shared" si="2"/>
        <v>2122.4294140054826</v>
      </c>
      <c r="K48" s="225">
        <f t="shared" si="2"/>
        <v>1905.7519523520066</v>
      </c>
      <c r="L48" s="225">
        <f t="shared" si="2"/>
        <v>2142.1632479855721</v>
      </c>
      <c r="M48" s="225">
        <f t="shared" si="2"/>
        <v>2278.1044342724385</v>
      </c>
      <c r="N48" s="225">
        <f t="shared" si="2"/>
        <v>2174.9600264635219</v>
      </c>
      <c r="O48" s="225">
        <f t="shared" si="2"/>
        <v>2032.8479409335368</v>
      </c>
      <c r="P48" s="225">
        <f t="shared" si="2"/>
        <v>2059.2123250148566</v>
      </c>
      <c r="Q48" s="225">
        <f t="shared" si="2"/>
        <v>2115.7316152905059</v>
      </c>
      <c r="R48" s="225">
        <f t="shared" si="2"/>
        <v>2220.1707132748161</v>
      </c>
      <c r="S48" s="225">
        <f t="shared" si="2"/>
        <v>2274.5449705265873</v>
      </c>
      <c r="T48" s="225">
        <f t="shared" si="2"/>
        <v>2403.9073122753703</v>
      </c>
      <c r="U48" s="225">
        <f t="shared" si="2"/>
        <v>2432.2925949916967</v>
      </c>
      <c r="V48" s="225">
        <f t="shared" si="2"/>
        <v>2252.6184468893557</v>
      </c>
      <c r="W48" s="225">
        <f t="shared" si="2"/>
        <v>2408.5310225933308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9.1363478698084197</v>
      </c>
      <c r="C53" s="262">
        <v>9.7986052094994953</v>
      </c>
      <c r="D53" s="262">
        <v>8.5405008560978892</v>
      </c>
      <c r="E53" s="262">
        <v>7.922849621940161</v>
      </c>
      <c r="F53" s="262">
        <v>7.0329588815884456</v>
      </c>
      <c r="G53" s="262">
        <v>6.5405665661182777</v>
      </c>
      <c r="H53" s="262">
        <v>6.0274945177251888</v>
      </c>
      <c r="I53" s="262">
        <v>7.2143728250053476</v>
      </c>
      <c r="J53" s="262">
        <v>6.8528153070474946</v>
      </c>
      <c r="K53" s="262">
        <v>5.5285487046821009</v>
      </c>
      <c r="L53" s="262">
        <v>6.5102876772782414</v>
      </c>
      <c r="M53" s="262">
        <v>5.9055612698862436</v>
      </c>
      <c r="N53" s="262">
        <v>5.620325621519509</v>
      </c>
      <c r="O53" s="262">
        <v>5.150600883989477</v>
      </c>
      <c r="P53" s="262">
        <v>4.9646399076559318</v>
      </c>
      <c r="Q53" s="262">
        <v>5.2230385963604764</v>
      </c>
      <c r="R53" s="262">
        <v>5.4783065566992102</v>
      </c>
      <c r="S53" s="262">
        <v>5.6776701191171091</v>
      </c>
      <c r="T53" s="262">
        <v>5.505526843126102</v>
      </c>
      <c r="U53" s="262">
        <v>5.9000060504467893</v>
      </c>
      <c r="V53" s="262">
        <v>5.4504595327628804</v>
      </c>
      <c r="W53" s="262">
        <v>5.270559396585865</v>
      </c>
      <c r="DA53" s="68" t="s">
        <v>1738</v>
      </c>
    </row>
    <row r="54" spans="1:105" ht="12" customHeight="1" x14ac:dyDescent="0.25">
      <c r="A54" s="37" t="s">
        <v>160</v>
      </c>
      <c r="B54" s="228">
        <v>0.31853127542827581</v>
      </c>
      <c r="C54" s="228">
        <v>0.31351075590511812</v>
      </c>
      <c r="D54" s="228">
        <v>0.32451917640075489</v>
      </c>
      <c r="E54" s="228">
        <v>8.0912410460692946E-2</v>
      </c>
      <c r="F54" s="228">
        <v>7.179587256500454E-2</v>
      </c>
      <c r="G54" s="228">
        <v>6.8621909416292204E-2</v>
      </c>
      <c r="H54" s="228">
        <v>2.577592453572073E-2</v>
      </c>
      <c r="I54" s="228">
        <v>1.534107301878801E-2</v>
      </c>
      <c r="J54" s="228">
        <v>1.4221732659986479E-2</v>
      </c>
      <c r="K54" s="228">
        <v>3.1062054067756119E-2</v>
      </c>
      <c r="L54" s="228">
        <v>1.6538314577085839E-2</v>
      </c>
      <c r="M54" s="228">
        <v>1.6709068957748929E-2</v>
      </c>
      <c r="N54" s="228">
        <v>0</v>
      </c>
      <c r="O54" s="228">
        <v>0</v>
      </c>
      <c r="P54" s="228">
        <v>0</v>
      </c>
      <c r="Q54" s="228">
        <v>2.770112832937921E-2</v>
      </c>
      <c r="R54" s="228">
        <v>8.3269001342488838E-2</v>
      </c>
      <c r="S54" s="228">
        <v>0</v>
      </c>
      <c r="T54" s="228">
        <v>0</v>
      </c>
      <c r="U54" s="228">
        <v>0</v>
      </c>
      <c r="V54" s="228">
        <v>1.4528454485952731E-2</v>
      </c>
      <c r="W54" s="228">
        <v>1.4134347188686881E-2</v>
      </c>
      <c r="DA54" s="69" t="s">
        <v>1739</v>
      </c>
    </row>
    <row r="55" spans="1:105" ht="12" customHeight="1" x14ac:dyDescent="0.25">
      <c r="A55" s="37" t="s">
        <v>162</v>
      </c>
      <c r="B55" s="228">
        <v>8.8178165943801439</v>
      </c>
      <c r="C55" s="228">
        <v>9.4850944535943764</v>
      </c>
      <c r="D55" s="228">
        <v>8.2159816796971352</v>
      </c>
      <c r="E55" s="228">
        <v>7.8419372114794683</v>
      </c>
      <c r="F55" s="228">
        <v>6.9611630090234407</v>
      </c>
      <c r="G55" s="228">
        <v>6.4719446567019858</v>
      </c>
      <c r="H55" s="228">
        <v>6.0017185931894694</v>
      </c>
      <c r="I55" s="228">
        <v>7.1990317519865608</v>
      </c>
      <c r="J55" s="228">
        <v>6.8385935743875086</v>
      </c>
      <c r="K55" s="228">
        <v>5.4974866506143449</v>
      </c>
      <c r="L55" s="228">
        <v>6.4937493627011564</v>
      </c>
      <c r="M55" s="228">
        <v>5.8888522009284952</v>
      </c>
      <c r="N55" s="228">
        <v>5.620325621519509</v>
      </c>
      <c r="O55" s="228">
        <v>5.150600883989477</v>
      </c>
      <c r="P55" s="228">
        <v>4.9646399076559318</v>
      </c>
      <c r="Q55" s="228">
        <v>5.1953374680310969</v>
      </c>
      <c r="R55" s="228">
        <v>5.3950375553567209</v>
      </c>
      <c r="S55" s="228">
        <v>5.6776701191171091</v>
      </c>
      <c r="T55" s="228">
        <v>5.505526843126102</v>
      </c>
      <c r="U55" s="228">
        <v>5.9000060504467893</v>
      </c>
      <c r="V55" s="228">
        <v>5.4359310782769272</v>
      </c>
      <c r="W55" s="228">
        <v>5.256425049397178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241.51614653668884</v>
      </c>
      <c r="C60" s="263">
        <f t="shared" si="3"/>
        <v>266.70058550836563</v>
      </c>
      <c r="D60" s="263">
        <f t="shared" si="3"/>
        <v>224.60978108524023</v>
      </c>
      <c r="E60" s="263">
        <f t="shared" si="3"/>
        <v>213.82712741006682</v>
      </c>
      <c r="F60" s="263">
        <f t="shared" si="3"/>
        <v>191.26281649310366</v>
      </c>
      <c r="G60" s="263">
        <f t="shared" si="3"/>
        <v>187.50474565450224</v>
      </c>
      <c r="H60" s="263">
        <f t="shared" si="3"/>
        <v>167.3758652309258</v>
      </c>
      <c r="I60" s="263">
        <f t="shared" si="3"/>
        <v>221.27994870670005</v>
      </c>
      <c r="J60" s="263">
        <f t="shared" si="3"/>
        <v>215.17064795999528</v>
      </c>
      <c r="K60" s="263">
        <f t="shared" si="3"/>
        <v>171.37270568090273</v>
      </c>
      <c r="L60" s="263">
        <f t="shared" si="3"/>
        <v>197.354835924452</v>
      </c>
      <c r="M60" s="263">
        <f t="shared" si="3"/>
        <v>207.8142847243102</v>
      </c>
      <c r="N60" s="263">
        <f t="shared" si="3"/>
        <v>195.16657921478645</v>
      </c>
      <c r="O60" s="263">
        <f t="shared" si="3"/>
        <v>175.13990289806418</v>
      </c>
      <c r="P60" s="263">
        <f t="shared" si="3"/>
        <v>179.65325115342571</v>
      </c>
      <c r="Q60" s="263">
        <f t="shared" si="3"/>
        <v>189.3285414337002</v>
      </c>
      <c r="R60" s="263">
        <f t="shared" si="3"/>
        <v>204.18124694814463</v>
      </c>
      <c r="S60" s="263">
        <f t="shared" si="3"/>
        <v>214.81673912880649</v>
      </c>
      <c r="T60" s="263">
        <f t="shared" si="3"/>
        <v>223.29381015885775</v>
      </c>
      <c r="U60" s="263">
        <f t="shared" si="3"/>
        <v>244.37642270331418</v>
      </c>
      <c r="V60" s="263">
        <f t="shared" si="3"/>
        <v>230.50009607748046</v>
      </c>
      <c r="W60" s="263">
        <f t="shared" si="3"/>
        <v>233.52760914774936</v>
      </c>
      <c r="DA60" s="70"/>
    </row>
    <row r="61" spans="1:105" ht="12" customHeight="1" x14ac:dyDescent="0.25">
      <c r="A61" s="60" t="s">
        <v>1501</v>
      </c>
      <c r="B61" s="264">
        <v>214.5693244748031</v>
      </c>
      <c r="C61" s="264">
        <v>240.58173485616129</v>
      </c>
      <c r="D61" s="264">
        <v>201.9194443505707</v>
      </c>
      <c r="E61" s="264">
        <v>192.04743924755601</v>
      </c>
      <c r="F61" s="264">
        <v>170.50326136797219</v>
      </c>
      <c r="G61" s="264">
        <v>164.5403419381943</v>
      </c>
      <c r="H61" s="264">
        <v>150.526045388558</v>
      </c>
      <c r="I61" s="264">
        <v>188.6669409260725</v>
      </c>
      <c r="J61" s="264">
        <v>175.4220048491442</v>
      </c>
      <c r="K61" s="264">
        <v>139.72110167453121</v>
      </c>
      <c r="L61" s="264">
        <v>163.27133712309089</v>
      </c>
      <c r="M61" s="264">
        <v>170.56046010679319</v>
      </c>
      <c r="N61" s="264">
        <v>159.05624073642721</v>
      </c>
      <c r="O61" s="264">
        <v>139.62272609324191</v>
      </c>
      <c r="P61" s="264">
        <v>142.13371310078961</v>
      </c>
      <c r="Q61" s="264">
        <v>148.55975186927691</v>
      </c>
      <c r="R61" s="264">
        <v>159.98884787857349</v>
      </c>
      <c r="S61" s="264">
        <v>171.42685074323069</v>
      </c>
      <c r="T61" s="264">
        <v>177.20068322405251</v>
      </c>
      <c r="U61" s="264">
        <v>194.1492320342017</v>
      </c>
      <c r="V61" s="264">
        <v>181.51494187769791</v>
      </c>
      <c r="W61" s="264">
        <v>185.85038631472079</v>
      </c>
      <c r="DA61" s="72" t="s">
        <v>1745</v>
      </c>
    </row>
    <row r="62" spans="1:105" ht="12" customHeight="1" x14ac:dyDescent="0.25">
      <c r="A62" s="59" t="s">
        <v>30</v>
      </c>
      <c r="B62" s="232">
        <v>74.236325891345871</v>
      </c>
      <c r="C62" s="232">
        <v>88.492379502469774</v>
      </c>
      <c r="D62" s="232">
        <v>69.239121114190269</v>
      </c>
      <c r="E62" s="232">
        <v>53.754919776864739</v>
      </c>
      <c r="F62" s="232">
        <v>46.972515087733157</v>
      </c>
      <c r="G62" s="232">
        <v>42.771449290246593</v>
      </c>
      <c r="H62" s="232">
        <v>43.501537317120757</v>
      </c>
      <c r="I62" s="232">
        <v>64.417465972871511</v>
      </c>
      <c r="J62" s="232">
        <v>58.298080818813013</v>
      </c>
      <c r="K62" s="232">
        <v>44.402230623211622</v>
      </c>
      <c r="L62" s="232">
        <v>54.575000656472923</v>
      </c>
      <c r="M62" s="232">
        <v>68.642925162669869</v>
      </c>
      <c r="N62" s="232">
        <v>65.338535646183558</v>
      </c>
      <c r="O62" s="232">
        <v>47.340325707272171</v>
      </c>
      <c r="P62" s="232">
        <v>47.499101510309288</v>
      </c>
      <c r="Q62" s="232">
        <v>46.431300179270522</v>
      </c>
      <c r="R62" s="232">
        <v>49.700499403056106</v>
      </c>
      <c r="S62" s="232">
        <v>60.050219753309307</v>
      </c>
      <c r="T62" s="232">
        <v>63.03280525758548</v>
      </c>
      <c r="U62" s="232">
        <v>70.197873765269549</v>
      </c>
      <c r="V62" s="232">
        <v>56.680882965991209</v>
      </c>
      <c r="W62" s="232">
        <v>60.107063488266107</v>
      </c>
      <c r="DA62" s="71" t="s">
        <v>1746</v>
      </c>
    </row>
    <row r="63" spans="1:105" ht="12" customHeight="1" x14ac:dyDescent="0.25">
      <c r="A63" s="59" t="s">
        <v>33</v>
      </c>
      <c r="B63" s="297">
        <v>0.47052148454458481</v>
      </c>
      <c r="C63" s="297">
        <v>0.51611377300610162</v>
      </c>
      <c r="D63" s="297">
        <v>0.69568195033427149</v>
      </c>
      <c r="E63" s="297">
        <v>0.4684240908675788</v>
      </c>
      <c r="F63" s="297">
        <v>0.20547491803038201</v>
      </c>
      <c r="G63" s="297">
        <v>0.21139449417397471</v>
      </c>
      <c r="H63" s="297">
        <v>0.1965500107929691</v>
      </c>
      <c r="I63" s="297">
        <v>0.22249014094801051</v>
      </c>
      <c r="J63" s="297">
        <v>0.40500873559781481</v>
      </c>
      <c r="K63" s="297">
        <v>0.21919310689468979</v>
      </c>
      <c r="L63" s="297">
        <v>0.23374795933664</v>
      </c>
      <c r="M63" s="297">
        <v>0.24462732798690931</v>
      </c>
      <c r="N63" s="297">
        <v>0.22917551302800529</v>
      </c>
      <c r="O63" s="297">
        <v>0.22724925962084341</v>
      </c>
      <c r="P63" s="297">
        <v>0.22990159381051581</v>
      </c>
      <c r="Q63" s="297">
        <v>0.46631307129256427</v>
      </c>
      <c r="R63" s="297">
        <v>0.48118435797562142</v>
      </c>
      <c r="S63" s="297">
        <v>0.48540185914877659</v>
      </c>
      <c r="T63" s="297">
        <v>0.51703974803752706</v>
      </c>
      <c r="U63" s="297">
        <v>0.56867246560329821</v>
      </c>
      <c r="V63" s="297">
        <v>0.56404949929702497</v>
      </c>
      <c r="W63" s="297">
        <v>0.57042251506888619</v>
      </c>
      <c r="DA63" s="122" t="s">
        <v>1747</v>
      </c>
    </row>
    <row r="64" spans="1:105" ht="12" customHeight="1" x14ac:dyDescent="0.25">
      <c r="A64" s="59" t="s">
        <v>160</v>
      </c>
      <c r="B64" s="297">
        <v>4.0580658395363951</v>
      </c>
      <c r="C64" s="297">
        <v>4.2537671795162959</v>
      </c>
      <c r="D64" s="297">
        <v>4.5896309406496503</v>
      </c>
      <c r="E64" s="297">
        <v>1.2879626834585021</v>
      </c>
      <c r="F64" s="297">
        <v>1.128984828065438</v>
      </c>
      <c r="G64" s="297">
        <v>1.1608993719472149</v>
      </c>
      <c r="H64" s="297">
        <v>0.4274016134065276</v>
      </c>
      <c r="I64" s="297">
        <v>0.24162180240358039</v>
      </c>
      <c r="J64" s="297">
        <v>0.23055114709306571</v>
      </c>
      <c r="K64" s="297">
        <v>0.50009917678127191</v>
      </c>
      <c r="L64" s="297">
        <v>0.26697434307563628</v>
      </c>
      <c r="M64" s="297">
        <v>0.27925586335806601</v>
      </c>
      <c r="N64" s="297">
        <v>0</v>
      </c>
      <c r="O64" s="297">
        <v>0</v>
      </c>
      <c r="P64" s="297">
        <v>0</v>
      </c>
      <c r="Q64" s="297">
        <v>0.53234000444479435</v>
      </c>
      <c r="R64" s="297">
        <v>1.648816825751096</v>
      </c>
      <c r="S64" s="297">
        <v>0</v>
      </c>
      <c r="T64" s="297">
        <v>0</v>
      </c>
      <c r="U64" s="297">
        <v>0</v>
      </c>
      <c r="V64" s="297">
        <v>0.32293131258090252</v>
      </c>
      <c r="W64" s="297">
        <v>0.32806802817951869</v>
      </c>
      <c r="DA64" s="122" t="s">
        <v>1748</v>
      </c>
    </row>
    <row r="65" spans="1:105" ht="12" customHeight="1" x14ac:dyDescent="0.25">
      <c r="A65" s="59" t="s">
        <v>70</v>
      </c>
      <c r="B65" s="297">
        <v>23.466053737530299</v>
      </c>
      <c r="C65" s="297">
        <v>18.624102005324922</v>
      </c>
      <c r="D65" s="297">
        <v>11.197489622054301</v>
      </c>
      <c r="E65" s="297">
        <v>11.708279504217479</v>
      </c>
      <c r="F65" s="297">
        <v>12.73250899230519</v>
      </c>
      <c r="G65" s="297">
        <v>10.908586117191099</v>
      </c>
      <c r="H65" s="297">
        <v>6.8834971702246932</v>
      </c>
      <c r="I65" s="297">
        <v>10.400658736209261</v>
      </c>
      <c r="J65" s="297">
        <v>5.6266547643472542</v>
      </c>
      <c r="K65" s="297">
        <v>6.0900248810525417</v>
      </c>
      <c r="L65" s="297">
        <v>3.3684588864243321</v>
      </c>
      <c r="M65" s="297">
        <v>2.9742538966405778</v>
      </c>
      <c r="N65" s="297">
        <v>2.282099365707317</v>
      </c>
      <c r="O65" s="297">
        <v>2.0097363843932321</v>
      </c>
      <c r="P65" s="297">
        <v>1.2715510330731401</v>
      </c>
      <c r="Q65" s="297">
        <v>1.289606621416044</v>
      </c>
      <c r="R65" s="297">
        <v>1.330733733127254</v>
      </c>
      <c r="S65" s="297">
        <v>1.073922808866637</v>
      </c>
      <c r="T65" s="297">
        <v>3.717732705940378</v>
      </c>
      <c r="U65" s="297">
        <v>1.258154084240179</v>
      </c>
      <c r="V65" s="297">
        <v>3.119886198268917</v>
      </c>
      <c r="W65" s="297">
        <v>2.8395512321350198</v>
      </c>
      <c r="DA65" s="122" t="s">
        <v>1749</v>
      </c>
    </row>
    <row r="66" spans="1:105" ht="12" customHeight="1" x14ac:dyDescent="0.25">
      <c r="A66" s="59" t="s">
        <v>162</v>
      </c>
      <c r="B66" s="297">
        <v>112.33835752184589</v>
      </c>
      <c r="C66" s="297">
        <v>128.69537239584429</v>
      </c>
      <c r="D66" s="297">
        <v>116.19752072334219</v>
      </c>
      <c r="E66" s="297">
        <v>124.8278531921477</v>
      </c>
      <c r="F66" s="297">
        <v>109.4637775418381</v>
      </c>
      <c r="G66" s="297">
        <v>109.48801266463551</v>
      </c>
      <c r="H66" s="297">
        <v>99.517059277013061</v>
      </c>
      <c r="I66" s="297">
        <v>113.3847042736401</v>
      </c>
      <c r="J66" s="297">
        <v>110.861709383293</v>
      </c>
      <c r="K66" s="297">
        <v>88.509553886591078</v>
      </c>
      <c r="L66" s="297">
        <v>104.8271552777814</v>
      </c>
      <c r="M66" s="297">
        <v>98.41939785613782</v>
      </c>
      <c r="N66" s="297">
        <v>91.206430211508319</v>
      </c>
      <c r="O66" s="297">
        <v>90.045414741955682</v>
      </c>
      <c r="P66" s="297">
        <v>93.133158963596685</v>
      </c>
      <c r="Q66" s="297">
        <v>99.840191992853008</v>
      </c>
      <c r="R66" s="297">
        <v>106.8276135586634</v>
      </c>
      <c r="S66" s="297">
        <v>109.817306321906</v>
      </c>
      <c r="T66" s="297">
        <v>109.93310551248911</v>
      </c>
      <c r="U66" s="297">
        <v>122.12453171908869</v>
      </c>
      <c r="V66" s="297">
        <v>120.8271919015598</v>
      </c>
      <c r="W66" s="297">
        <v>122.00528105107129</v>
      </c>
      <c r="DA66" s="122" t="s">
        <v>1750</v>
      </c>
    </row>
    <row r="67" spans="1:105" ht="12" customHeight="1" x14ac:dyDescent="0.25">
      <c r="A67" s="60" t="s">
        <v>1508</v>
      </c>
      <c r="B67" s="264">
        <v>26.94682206188574</v>
      </c>
      <c r="C67" s="264">
        <v>26.118850652204362</v>
      </c>
      <c r="D67" s="264">
        <v>22.69033673466954</v>
      </c>
      <c r="E67" s="264">
        <v>21.779688162510809</v>
      </c>
      <c r="F67" s="264">
        <v>20.75955512513146</v>
      </c>
      <c r="G67" s="264">
        <v>22.964403716307949</v>
      </c>
      <c r="H67" s="264">
        <v>16.84981984236779</v>
      </c>
      <c r="I67" s="264">
        <v>32.613007780627562</v>
      </c>
      <c r="J67" s="264">
        <v>39.748643110851077</v>
      </c>
      <c r="K67" s="264">
        <v>31.65160400637151</v>
      </c>
      <c r="L67" s="264">
        <v>34.083498801361117</v>
      </c>
      <c r="M67" s="264">
        <v>37.253824617516997</v>
      </c>
      <c r="N67" s="264">
        <v>36.110338478359239</v>
      </c>
      <c r="O67" s="264">
        <v>35.517176804822263</v>
      </c>
      <c r="P67" s="264">
        <v>37.519538052636108</v>
      </c>
      <c r="Q67" s="264">
        <v>40.768789564423301</v>
      </c>
      <c r="R67" s="264">
        <v>44.192399069571138</v>
      </c>
      <c r="S67" s="264">
        <v>43.389888385575802</v>
      </c>
      <c r="T67" s="264">
        <v>46.093126934805227</v>
      </c>
      <c r="U67" s="264">
        <v>50.227190669112467</v>
      </c>
      <c r="V67" s="264">
        <v>48.985154199782563</v>
      </c>
      <c r="W67" s="264">
        <v>47.677222833028573</v>
      </c>
      <c r="DA67" s="72" t="s">
        <v>1751</v>
      </c>
    </row>
    <row r="68" spans="1:105" ht="12" customHeight="1" x14ac:dyDescent="0.25">
      <c r="A68" s="147" t="s">
        <v>30</v>
      </c>
      <c r="B68" s="231">
        <v>6.997484220000791</v>
      </c>
      <c r="C68" s="231">
        <v>6.6638824974868838</v>
      </c>
      <c r="D68" s="231">
        <v>5.3847575606600389</v>
      </c>
      <c r="E68" s="231">
        <v>4.1082867037922082</v>
      </c>
      <c r="F68" s="231">
        <v>3.4463202921904448</v>
      </c>
      <c r="G68" s="231">
        <v>3.4021152017919971</v>
      </c>
      <c r="H68" s="231">
        <v>2.5941019092713851</v>
      </c>
      <c r="I68" s="231">
        <v>4.7980832273023406</v>
      </c>
      <c r="J68" s="231">
        <v>6.0044472606756401</v>
      </c>
      <c r="K68" s="231">
        <v>4.3502401046226371</v>
      </c>
      <c r="L68" s="231">
        <v>4.9061085757180853</v>
      </c>
      <c r="M68" s="231">
        <v>6.8429591670564536</v>
      </c>
      <c r="N68" s="231">
        <v>6.224203170596522</v>
      </c>
      <c r="O68" s="231">
        <v>4.667865316081774</v>
      </c>
      <c r="P68" s="231">
        <v>4.7970553908156548</v>
      </c>
      <c r="Q68" s="231">
        <v>4.5986189236178694</v>
      </c>
      <c r="R68" s="231">
        <v>4.8969804930996306</v>
      </c>
      <c r="S68" s="231">
        <v>5.9708637752142186</v>
      </c>
      <c r="T68" s="231">
        <v>5.6979183102353801</v>
      </c>
      <c r="U68" s="231">
        <v>6.3371888027881029</v>
      </c>
      <c r="V68" s="231">
        <v>5.2866875223249874</v>
      </c>
      <c r="W68" s="231">
        <v>5.7535776795308973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4.4351153208888792E-2</v>
      </c>
      <c r="C70" s="231">
        <v>3.8865736891517171E-2</v>
      </c>
      <c r="D70" s="231">
        <v>5.410349787223754E-2</v>
      </c>
      <c r="E70" s="231">
        <v>3.5799894637280547E-2</v>
      </c>
      <c r="F70" s="231">
        <v>1.5075462283032011E-2</v>
      </c>
      <c r="G70" s="231">
        <v>1.6814684424743341E-2</v>
      </c>
      <c r="H70" s="231">
        <v>1.172075263796905E-2</v>
      </c>
      <c r="I70" s="231">
        <v>1.6571999494242078E-2</v>
      </c>
      <c r="J70" s="231">
        <v>4.1714127786951702E-2</v>
      </c>
      <c r="K70" s="231">
        <v>2.147510678825322E-2</v>
      </c>
      <c r="L70" s="231">
        <v>2.1013153533000921E-2</v>
      </c>
      <c r="M70" s="231">
        <v>2.4386705732507261E-2</v>
      </c>
      <c r="N70" s="231">
        <v>2.1831449705826299E-2</v>
      </c>
      <c r="O70" s="231">
        <v>2.240730120127685E-2</v>
      </c>
      <c r="P70" s="231">
        <v>2.321834823983945E-2</v>
      </c>
      <c r="Q70" s="231">
        <v>4.6184278831238303E-2</v>
      </c>
      <c r="R70" s="231">
        <v>4.7411000752366587E-2</v>
      </c>
      <c r="S70" s="231">
        <v>4.8264076120276743E-2</v>
      </c>
      <c r="T70" s="231">
        <v>4.6738364815327317E-2</v>
      </c>
      <c r="U70" s="231">
        <v>5.1337520471426278E-2</v>
      </c>
      <c r="V70" s="231">
        <v>5.2609509483054893E-2</v>
      </c>
      <c r="W70" s="231">
        <v>5.4602072703866397E-2</v>
      </c>
      <c r="DA70" s="73" t="s">
        <v>1754</v>
      </c>
    </row>
    <row r="71" spans="1:105" ht="12" customHeight="1" x14ac:dyDescent="0.25">
      <c r="A71" s="147" t="s">
        <v>160</v>
      </c>
      <c r="B71" s="231">
        <v>0.38251154451584318</v>
      </c>
      <c r="C71" s="231">
        <v>0.32032820018328961</v>
      </c>
      <c r="D71" s="231">
        <v>0.35693766053938852</v>
      </c>
      <c r="E71" s="231">
        <v>9.843415243473945E-2</v>
      </c>
      <c r="F71" s="231">
        <v>8.2832339619667211E-2</v>
      </c>
      <c r="G71" s="231">
        <v>9.2339947946375317E-2</v>
      </c>
      <c r="H71" s="231">
        <v>2.5486992178715182E-2</v>
      </c>
      <c r="I71" s="231">
        <v>1.7997005935492891E-2</v>
      </c>
      <c r="J71" s="231">
        <v>2.3745759451516218E-2</v>
      </c>
      <c r="K71" s="231">
        <v>4.8996446002543138E-2</v>
      </c>
      <c r="L71" s="231">
        <v>2.400009341831736E-2</v>
      </c>
      <c r="M71" s="231">
        <v>2.7838797160695129E-2</v>
      </c>
      <c r="N71" s="231">
        <v>0</v>
      </c>
      <c r="O71" s="231">
        <v>0</v>
      </c>
      <c r="P71" s="231">
        <v>0</v>
      </c>
      <c r="Q71" s="231">
        <v>5.2723675813230522E-2</v>
      </c>
      <c r="R71" s="231">
        <v>0.1624575996091718</v>
      </c>
      <c r="S71" s="231">
        <v>0</v>
      </c>
      <c r="T71" s="231">
        <v>0</v>
      </c>
      <c r="U71" s="231">
        <v>0</v>
      </c>
      <c r="V71" s="231">
        <v>3.0120154299886921E-2</v>
      </c>
      <c r="W71" s="231">
        <v>3.1403378817031639E-2</v>
      </c>
      <c r="DA71" s="73" t="s">
        <v>1755</v>
      </c>
    </row>
    <row r="72" spans="1:105" ht="12" customHeight="1" x14ac:dyDescent="0.25">
      <c r="A72" s="147" t="s">
        <v>70</v>
      </c>
      <c r="B72" s="231">
        <v>2.2119001548432098</v>
      </c>
      <c r="C72" s="231">
        <v>1.4024803952890801</v>
      </c>
      <c r="D72" s="231">
        <v>0.87083379933908212</v>
      </c>
      <c r="E72" s="231">
        <v>0.89481984553461036</v>
      </c>
      <c r="F72" s="231">
        <v>0.93416978053487221</v>
      </c>
      <c r="G72" s="231">
        <v>0.86768784493388407</v>
      </c>
      <c r="H72" s="231">
        <v>0.41047958883780239</v>
      </c>
      <c r="I72" s="231">
        <v>0.77468471448593201</v>
      </c>
      <c r="J72" s="231">
        <v>0.5795208231906307</v>
      </c>
      <c r="K72" s="231">
        <v>0.59666080068182459</v>
      </c>
      <c r="L72" s="231">
        <v>0.30281309813745511</v>
      </c>
      <c r="M72" s="231">
        <v>0.29650102933315042</v>
      </c>
      <c r="N72" s="231">
        <v>0.21739468090576131</v>
      </c>
      <c r="O72" s="231">
        <v>0.19816464342017959</v>
      </c>
      <c r="P72" s="231">
        <v>0.12841718146135511</v>
      </c>
      <c r="Q72" s="231">
        <v>0.12772438829775409</v>
      </c>
      <c r="R72" s="231">
        <v>0.1311169346566588</v>
      </c>
      <c r="S72" s="231">
        <v>0.1067814043508931</v>
      </c>
      <c r="T72" s="231">
        <v>0.33606845151778098</v>
      </c>
      <c r="U72" s="231">
        <v>0.11358121759485131</v>
      </c>
      <c r="V72" s="231">
        <v>0.29099517460514213</v>
      </c>
      <c r="W72" s="231">
        <v>0.27180796467100538</v>
      </c>
      <c r="DA72" s="73" t="s">
        <v>1756</v>
      </c>
    </row>
    <row r="73" spans="1:105" ht="12" customHeight="1" x14ac:dyDescent="0.25">
      <c r="A73" s="147" t="s">
        <v>34</v>
      </c>
      <c r="B73" s="231">
        <v>0.1312403703193061</v>
      </c>
      <c r="C73" s="231">
        <v>0.15645387164963609</v>
      </c>
      <c r="D73" s="231">
        <v>0.1516672391886367</v>
      </c>
      <c r="E73" s="231">
        <v>5.916985480930264E-2</v>
      </c>
      <c r="F73" s="231">
        <v>5.2638094996462631E-2</v>
      </c>
      <c r="G73" s="231">
        <v>5.8327056332824277E-2</v>
      </c>
      <c r="H73" s="231">
        <v>7.7257848301371237E-2</v>
      </c>
      <c r="I73" s="231">
        <v>0.1043110861656933</v>
      </c>
      <c r="J73" s="231">
        <v>0.2424460351216314</v>
      </c>
      <c r="K73" s="231">
        <v>0.34955160482989661</v>
      </c>
      <c r="L73" s="231">
        <v>0.60247602935115063</v>
      </c>
      <c r="M73" s="231">
        <v>0.43991678515810612</v>
      </c>
      <c r="N73" s="231">
        <v>0.28304850305353257</v>
      </c>
      <c r="O73" s="231">
        <v>0.21049599614604531</v>
      </c>
      <c r="P73" s="231">
        <v>0.2123175486489009</v>
      </c>
      <c r="Q73" s="231">
        <v>0.21445672102290719</v>
      </c>
      <c r="R73" s="231">
        <v>4.2848046910905761E-2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1757</v>
      </c>
    </row>
    <row r="74" spans="1:105" ht="12" customHeight="1" x14ac:dyDescent="0.25">
      <c r="A74" s="147" t="s">
        <v>162</v>
      </c>
      <c r="B74" s="231">
        <v>10.58896537000577</v>
      </c>
      <c r="C74" s="231">
        <v>9.691352458120841</v>
      </c>
      <c r="D74" s="231">
        <v>9.0367333983494884</v>
      </c>
      <c r="E74" s="231">
        <v>9.5401241720937193</v>
      </c>
      <c r="F74" s="231">
        <v>8.0312335223619922</v>
      </c>
      <c r="G74" s="231">
        <v>8.7088662760205384</v>
      </c>
      <c r="H74" s="231">
        <v>5.9344429966609704</v>
      </c>
      <c r="I74" s="231">
        <v>8.4453686526119913</v>
      </c>
      <c r="J74" s="231">
        <v>11.41827102832381</v>
      </c>
      <c r="K74" s="231">
        <v>8.6715871152298671</v>
      </c>
      <c r="L74" s="231">
        <v>9.4236078660579246</v>
      </c>
      <c r="M74" s="231">
        <v>9.811352286922844</v>
      </c>
      <c r="N74" s="231">
        <v>8.6884002906854132</v>
      </c>
      <c r="O74" s="231">
        <v>8.8786856040072824</v>
      </c>
      <c r="P74" s="231">
        <v>9.4057552261919284</v>
      </c>
      <c r="Q74" s="231">
        <v>9.8883079832632976</v>
      </c>
      <c r="R74" s="231">
        <v>10.525703886367641</v>
      </c>
      <c r="S74" s="231">
        <v>10.9192635581144</v>
      </c>
      <c r="T74" s="231">
        <v>9.9375214579279501</v>
      </c>
      <c r="U74" s="231">
        <v>11.024923882222341</v>
      </c>
      <c r="V74" s="231">
        <v>11.26968343395094</v>
      </c>
      <c r="W74" s="231">
        <v>11.67860848795871</v>
      </c>
      <c r="DA74" s="73" t="s">
        <v>1758</v>
      </c>
    </row>
    <row r="75" spans="1:105" ht="12" customHeight="1" x14ac:dyDescent="0.25">
      <c r="A75" s="147" t="s">
        <v>36</v>
      </c>
      <c r="B75" s="231">
        <v>3.7943367977595659</v>
      </c>
      <c r="C75" s="231">
        <v>4.3329631049595267</v>
      </c>
      <c r="D75" s="231">
        <v>4.0720230380853311</v>
      </c>
      <c r="E75" s="231">
        <v>3.9173296530433648</v>
      </c>
      <c r="F75" s="231">
        <v>3.749568770363978</v>
      </c>
      <c r="G75" s="231">
        <v>3.6340730660081539</v>
      </c>
      <c r="H75" s="231">
        <v>3.7694540108851688</v>
      </c>
      <c r="I75" s="231">
        <v>12.55689341086986</v>
      </c>
      <c r="J75" s="231">
        <v>12.94844653927044</v>
      </c>
      <c r="K75" s="231">
        <v>7.0304678830687619</v>
      </c>
      <c r="L75" s="231">
        <v>8.5982569305691161</v>
      </c>
      <c r="M75" s="231">
        <v>8.8170551505896597</v>
      </c>
      <c r="N75" s="231">
        <v>9.2670755138022418</v>
      </c>
      <c r="O75" s="231">
        <v>10.32342555804043</v>
      </c>
      <c r="P75" s="231">
        <v>8.6595632338330493</v>
      </c>
      <c r="Q75" s="231">
        <v>9.3295928804227426</v>
      </c>
      <c r="R75" s="231">
        <v>9.3329307053370538</v>
      </c>
      <c r="S75" s="231">
        <v>7.9338458910536556</v>
      </c>
      <c r="T75" s="231">
        <v>8.1383752885962721</v>
      </c>
      <c r="U75" s="231">
        <v>9.6644642575989845</v>
      </c>
      <c r="V75" s="231">
        <v>7.749601704677036</v>
      </c>
      <c r="W75" s="231">
        <v>5.4359330567337096</v>
      </c>
      <c r="DA75" s="73" t="s">
        <v>1759</v>
      </c>
    </row>
    <row r="76" spans="1:105" ht="12" customHeight="1" x14ac:dyDescent="0.25">
      <c r="A76" s="147" t="s">
        <v>73</v>
      </c>
      <c r="B76" s="231">
        <v>2.7960324512323709</v>
      </c>
      <c r="C76" s="231">
        <v>3.5125243876235879</v>
      </c>
      <c r="D76" s="231">
        <v>2.7632805406353378</v>
      </c>
      <c r="E76" s="231">
        <v>3.1257238861655821</v>
      </c>
      <c r="F76" s="231">
        <v>4.4477168627810064</v>
      </c>
      <c r="G76" s="231">
        <v>6.1841796388494279</v>
      </c>
      <c r="H76" s="231">
        <v>4.0268757435944087</v>
      </c>
      <c r="I76" s="231">
        <v>5.8990976837620126</v>
      </c>
      <c r="J76" s="231">
        <v>8.4900515370304692</v>
      </c>
      <c r="K76" s="231">
        <v>10.58262494514773</v>
      </c>
      <c r="L76" s="231">
        <v>10.205223054576059</v>
      </c>
      <c r="M76" s="231">
        <v>10.993814695563589</v>
      </c>
      <c r="N76" s="231">
        <v>11.408384869609939</v>
      </c>
      <c r="O76" s="231">
        <v>11.21613238592526</v>
      </c>
      <c r="P76" s="231">
        <v>14.29321112344539</v>
      </c>
      <c r="Q76" s="231">
        <v>16.511180713154261</v>
      </c>
      <c r="R76" s="231">
        <v>19.052950402837698</v>
      </c>
      <c r="S76" s="231">
        <v>18.41086968072235</v>
      </c>
      <c r="T76" s="231">
        <v>21.93650506171252</v>
      </c>
      <c r="U76" s="231">
        <v>23.035694988436759</v>
      </c>
      <c r="V76" s="231">
        <v>24.305456700441511</v>
      </c>
      <c r="W76" s="231">
        <v>24.451290192613349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1104.736507122022</v>
      </c>
      <c r="C79" s="263">
        <f t="shared" si="4"/>
        <v>1273.3508818323851</v>
      </c>
      <c r="D79" s="263">
        <f t="shared" si="4"/>
        <v>1062.1890828083581</v>
      </c>
      <c r="E79" s="263">
        <f t="shared" si="4"/>
        <v>1028.631074235323</v>
      </c>
      <c r="F79" s="263">
        <f t="shared" si="4"/>
        <v>974.9978405152815</v>
      </c>
      <c r="G79" s="263">
        <f t="shared" si="4"/>
        <v>986.11282439310673</v>
      </c>
      <c r="H79" s="263">
        <f t="shared" si="4"/>
        <v>894.66552550155109</v>
      </c>
      <c r="I79" s="263">
        <f t="shared" si="4"/>
        <v>1102.234060850697</v>
      </c>
      <c r="J79" s="263">
        <f t="shared" si="4"/>
        <v>1045.760979843579</v>
      </c>
      <c r="K79" s="263">
        <f t="shared" si="4"/>
        <v>923.81289724543967</v>
      </c>
      <c r="L79" s="263">
        <f t="shared" si="4"/>
        <v>1055.4507056318821</v>
      </c>
      <c r="M79" s="263">
        <f t="shared" si="4"/>
        <v>1071.527578596342</v>
      </c>
      <c r="N79" s="263">
        <f t="shared" si="4"/>
        <v>1039.715316602279</v>
      </c>
      <c r="O79" s="263">
        <f t="shared" si="4"/>
        <v>936.67779579715307</v>
      </c>
      <c r="P79" s="263">
        <f t="shared" si="4"/>
        <v>997.82365445534242</v>
      </c>
      <c r="Q79" s="263">
        <f t="shared" si="4"/>
        <v>1079.450931283453</v>
      </c>
      <c r="R79" s="263">
        <f t="shared" si="4"/>
        <v>1180.4900203693701</v>
      </c>
      <c r="S79" s="263">
        <f t="shared" si="4"/>
        <v>1221.096338590035</v>
      </c>
      <c r="T79" s="263">
        <f t="shared" si="4"/>
        <v>1340.1333255609941</v>
      </c>
      <c r="U79" s="263">
        <f t="shared" si="4"/>
        <v>1437.8816494028281</v>
      </c>
      <c r="V79" s="263">
        <f t="shared" si="4"/>
        <v>1382.1721357854699</v>
      </c>
      <c r="W79" s="263">
        <f t="shared" si="4"/>
        <v>1395.5793966875531</v>
      </c>
      <c r="DA79" s="70"/>
    </row>
    <row r="80" spans="1:105" ht="12" customHeight="1" x14ac:dyDescent="0.25">
      <c r="A80" s="60" t="s">
        <v>1523</v>
      </c>
      <c r="B80" s="264">
        <v>1104.736507122022</v>
      </c>
      <c r="C80" s="264">
        <v>1273.3508818323851</v>
      </c>
      <c r="D80" s="264">
        <v>1062.1890828083581</v>
      </c>
      <c r="E80" s="264">
        <v>1028.631074235323</v>
      </c>
      <c r="F80" s="264">
        <v>974.9978405152815</v>
      </c>
      <c r="G80" s="264">
        <v>986.11282439310673</v>
      </c>
      <c r="H80" s="264">
        <v>894.66552550155109</v>
      </c>
      <c r="I80" s="264">
        <v>1102.234060850697</v>
      </c>
      <c r="J80" s="264">
        <v>1045.760979843579</v>
      </c>
      <c r="K80" s="264">
        <v>923.81289724543967</v>
      </c>
      <c r="L80" s="264">
        <v>1055.4507056318821</v>
      </c>
      <c r="M80" s="264">
        <v>1071.527578596342</v>
      </c>
      <c r="N80" s="264">
        <v>1039.715316602279</v>
      </c>
      <c r="O80" s="264">
        <v>936.67779579715307</v>
      </c>
      <c r="P80" s="264">
        <v>997.82365445534242</v>
      </c>
      <c r="Q80" s="264">
        <v>1079.450931283453</v>
      </c>
      <c r="R80" s="264">
        <v>1180.4900203693701</v>
      </c>
      <c r="S80" s="264">
        <v>1221.096338590035</v>
      </c>
      <c r="T80" s="264">
        <v>1340.1333255609941</v>
      </c>
      <c r="U80" s="264">
        <v>1437.8816494028281</v>
      </c>
      <c r="V80" s="264">
        <v>1382.1721357854699</v>
      </c>
      <c r="W80" s="264">
        <v>1395.5793966875531</v>
      </c>
      <c r="DA80" s="72" t="s">
        <v>1763</v>
      </c>
    </row>
    <row r="81" spans="1:105" ht="12" customHeight="1" x14ac:dyDescent="0.25">
      <c r="A81" s="59" t="s">
        <v>30</v>
      </c>
      <c r="B81" s="232">
        <v>333.88969640434408</v>
      </c>
      <c r="C81" s="232">
        <v>389.49345700058188</v>
      </c>
      <c r="D81" s="232">
        <v>307.2045507296508</v>
      </c>
      <c r="E81" s="232">
        <v>236.5819364306592</v>
      </c>
      <c r="F81" s="232">
        <v>197.5401256960979</v>
      </c>
      <c r="G81" s="232">
        <v>173.55468415113731</v>
      </c>
      <c r="H81" s="232">
        <v>177.4303240263273</v>
      </c>
      <c r="I81" s="232">
        <v>263.69069613522402</v>
      </c>
      <c r="J81" s="232">
        <v>234.29741024369329</v>
      </c>
      <c r="K81" s="232">
        <v>163.22593298044961</v>
      </c>
      <c r="L81" s="232">
        <v>203.18252361115839</v>
      </c>
      <c r="M81" s="232">
        <v>257.84994583289171</v>
      </c>
      <c r="N81" s="232">
        <v>241.0809512486729</v>
      </c>
      <c r="O81" s="232">
        <v>173.54643826230361</v>
      </c>
      <c r="P81" s="232">
        <v>165.85653212593121</v>
      </c>
      <c r="Q81" s="232">
        <v>157.8915495077899</v>
      </c>
      <c r="R81" s="232">
        <v>165.8326094261021</v>
      </c>
      <c r="S81" s="232">
        <v>205.63490398739211</v>
      </c>
      <c r="T81" s="232">
        <v>201.1861462050517</v>
      </c>
      <c r="U81" s="232">
        <v>224.6428752319683</v>
      </c>
      <c r="V81" s="232">
        <v>177.20417799251379</v>
      </c>
      <c r="W81" s="232">
        <v>190.08828824400069</v>
      </c>
      <c r="DA81" s="71" t="s">
        <v>1764</v>
      </c>
    </row>
    <row r="82" spans="1:105" ht="12" customHeight="1" x14ac:dyDescent="0.25">
      <c r="A82" s="59" t="s">
        <v>33</v>
      </c>
      <c r="B82" s="297">
        <v>2.1162452982418811</v>
      </c>
      <c r="C82" s="297">
        <v>2.2716412281370451</v>
      </c>
      <c r="D82" s="297">
        <v>3.0866460689283191</v>
      </c>
      <c r="E82" s="297">
        <v>2.0615913659296039</v>
      </c>
      <c r="F82" s="297">
        <v>0.86411257858570523</v>
      </c>
      <c r="G82" s="297">
        <v>0.85778025473688879</v>
      </c>
      <c r="H82" s="297">
        <v>0.80167125699829889</v>
      </c>
      <c r="I82" s="297">
        <v>0.91075579058810585</v>
      </c>
      <c r="J82" s="297">
        <v>1.6277122084269109</v>
      </c>
      <c r="K82" s="297">
        <v>0.80577031544595301</v>
      </c>
      <c r="L82" s="297">
        <v>0.8702427795819726</v>
      </c>
      <c r="M82" s="297">
        <v>0.91891688941270366</v>
      </c>
      <c r="N82" s="297">
        <v>0.84559364756625466</v>
      </c>
      <c r="O82" s="297">
        <v>0.83308044496374434</v>
      </c>
      <c r="P82" s="297">
        <v>0.80276636540926272</v>
      </c>
      <c r="Q82" s="297">
        <v>1.5857168138270341</v>
      </c>
      <c r="R82" s="297">
        <v>1.605538347834272</v>
      </c>
      <c r="S82" s="297">
        <v>1.662201489210364</v>
      </c>
      <c r="T82" s="297">
        <v>1.650271377220401</v>
      </c>
      <c r="U82" s="297">
        <v>1.819830300922604</v>
      </c>
      <c r="V82" s="297">
        <v>1.763415152336105</v>
      </c>
      <c r="W82" s="297">
        <v>1.8039583565157831</v>
      </c>
      <c r="DA82" s="122" t="s">
        <v>1765</v>
      </c>
    </row>
    <row r="83" spans="1:105" ht="12" customHeight="1" x14ac:dyDescent="0.25">
      <c r="A83" s="59" t="s">
        <v>160</v>
      </c>
      <c r="B83" s="297">
        <v>18.251797282300579</v>
      </c>
      <c r="C83" s="297">
        <v>18.722679775823799</v>
      </c>
      <c r="D83" s="297">
        <v>20.36356742327591</v>
      </c>
      <c r="E83" s="297">
        <v>5.6684803357139826</v>
      </c>
      <c r="F83" s="297">
        <v>4.7478787207473863</v>
      </c>
      <c r="G83" s="297">
        <v>4.7106078277197208</v>
      </c>
      <c r="H83" s="297">
        <v>1.7432488926373979</v>
      </c>
      <c r="I83" s="297">
        <v>0.98907059312267376</v>
      </c>
      <c r="J83" s="297">
        <v>0.92657487062912691</v>
      </c>
      <c r="K83" s="297">
        <v>1.838402115550601</v>
      </c>
      <c r="L83" s="297">
        <v>0.99394448214459641</v>
      </c>
      <c r="M83" s="297">
        <v>1.048995349043689</v>
      </c>
      <c r="N83" s="297">
        <v>0</v>
      </c>
      <c r="O83" s="297">
        <v>0</v>
      </c>
      <c r="P83" s="297">
        <v>0</v>
      </c>
      <c r="Q83" s="297">
        <v>1.8102441207170361</v>
      </c>
      <c r="R83" s="297">
        <v>5.501506020343002</v>
      </c>
      <c r="S83" s="297">
        <v>0</v>
      </c>
      <c r="T83" s="297">
        <v>0</v>
      </c>
      <c r="U83" s="297">
        <v>0</v>
      </c>
      <c r="V83" s="297">
        <v>1.009595736683873</v>
      </c>
      <c r="W83" s="297">
        <v>1.0375135014939361</v>
      </c>
      <c r="DA83" s="122" t="s">
        <v>1766</v>
      </c>
    </row>
    <row r="84" spans="1:105" ht="12" customHeight="1" x14ac:dyDescent="0.25">
      <c r="A84" s="59" t="s">
        <v>70</v>
      </c>
      <c r="B84" s="297">
        <v>105.5423132025638</v>
      </c>
      <c r="C84" s="297">
        <v>81.972774541371876</v>
      </c>
      <c r="D84" s="297">
        <v>49.68173647048387</v>
      </c>
      <c r="E84" s="297">
        <v>51.529561366238319</v>
      </c>
      <c r="F84" s="297">
        <v>53.54581124874661</v>
      </c>
      <c r="G84" s="297">
        <v>44.264018393604182</v>
      </c>
      <c r="H84" s="297">
        <v>28.075815446333529</v>
      </c>
      <c r="I84" s="297">
        <v>42.574741197843878</v>
      </c>
      <c r="J84" s="297">
        <v>22.613276819851599</v>
      </c>
      <c r="K84" s="297">
        <v>22.387388631874391</v>
      </c>
      <c r="L84" s="297">
        <v>12.54075985325624</v>
      </c>
      <c r="M84" s="297">
        <v>11.1724726812649</v>
      </c>
      <c r="N84" s="297">
        <v>8.4203094006874721</v>
      </c>
      <c r="O84" s="297">
        <v>7.3675579148798933</v>
      </c>
      <c r="P84" s="297">
        <v>4.4399796640549756</v>
      </c>
      <c r="Q84" s="297">
        <v>4.3853604556564028</v>
      </c>
      <c r="R84" s="297">
        <v>4.4401776655439633</v>
      </c>
      <c r="S84" s="297">
        <v>3.677522157260571</v>
      </c>
      <c r="T84" s="297">
        <v>11.86614355290196</v>
      </c>
      <c r="U84" s="297">
        <v>4.026266549235455</v>
      </c>
      <c r="V84" s="297">
        <v>9.7538506858855563</v>
      </c>
      <c r="W84" s="297">
        <v>8.9800665973818621</v>
      </c>
      <c r="DA84" s="122" t="s">
        <v>1767</v>
      </c>
    </row>
    <row r="85" spans="1:105" ht="12" customHeight="1" x14ac:dyDescent="0.25">
      <c r="A85" s="59" t="s">
        <v>34</v>
      </c>
      <c r="B85" s="297">
        <v>6.2622231110800382</v>
      </c>
      <c r="C85" s="297">
        <v>9.1444828675960661</v>
      </c>
      <c r="D85" s="297">
        <v>8.6527323747590419</v>
      </c>
      <c r="E85" s="297">
        <v>3.407386056134849</v>
      </c>
      <c r="F85" s="297">
        <v>3.0171704950254141</v>
      </c>
      <c r="G85" s="297">
        <v>2.9754823804840198</v>
      </c>
      <c r="H85" s="297">
        <v>5.2842507877954992</v>
      </c>
      <c r="I85" s="297">
        <v>5.7326773260491821</v>
      </c>
      <c r="J85" s="297">
        <v>9.4604008806728856</v>
      </c>
      <c r="K85" s="297">
        <v>13.115571888214809</v>
      </c>
      <c r="L85" s="297">
        <v>24.951058088004139</v>
      </c>
      <c r="M85" s="297">
        <v>16.576530190343259</v>
      </c>
      <c r="N85" s="297">
        <v>10.9632671838247</v>
      </c>
      <c r="O85" s="297">
        <v>7.8260249441571066</v>
      </c>
      <c r="P85" s="297">
        <v>7.3408058609883682</v>
      </c>
      <c r="Q85" s="297">
        <v>7.3632767896382401</v>
      </c>
      <c r="R85" s="297">
        <v>1.4510173030217479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1768</v>
      </c>
    </row>
    <row r="86" spans="1:105" ht="12" customHeight="1" x14ac:dyDescent="0.25">
      <c r="A86" s="59" t="s">
        <v>162</v>
      </c>
      <c r="B86" s="297">
        <v>505.25965067870351</v>
      </c>
      <c r="C86" s="297">
        <v>566.44431731023383</v>
      </c>
      <c r="D86" s="297">
        <v>515.55257454586319</v>
      </c>
      <c r="E86" s="297">
        <v>549.38255607611279</v>
      </c>
      <c r="F86" s="297">
        <v>460.34342283773822</v>
      </c>
      <c r="G86" s="297">
        <v>444.27200320938653</v>
      </c>
      <c r="H86" s="297">
        <v>405.90161090050242</v>
      </c>
      <c r="I86" s="297">
        <v>464.13641315220309</v>
      </c>
      <c r="J86" s="297">
        <v>445.54831031954637</v>
      </c>
      <c r="K86" s="297">
        <v>325.3677643678987</v>
      </c>
      <c r="L86" s="297">
        <v>390.27110757885441</v>
      </c>
      <c r="M86" s="297">
        <v>369.70214113066351</v>
      </c>
      <c r="N86" s="297">
        <v>336.52625878324932</v>
      </c>
      <c r="O86" s="297">
        <v>330.10041179158583</v>
      </c>
      <c r="P86" s="297">
        <v>325.20073602408343</v>
      </c>
      <c r="Q86" s="297">
        <v>339.51068688670239</v>
      </c>
      <c r="R86" s="297">
        <v>356.44514900200511</v>
      </c>
      <c r="S86" s="297">
        <v>376.05642967550813</v>
      </c>
      <c r="T86" s="297">
        <v>350.88106499511042</v>
      </c>
      <c r="U86" s="297">
        <v>390.81534055390409</v>
      </c>
      <c r="V86" s="297">
        <v>377.74787723237063</v>
      </c>
      <c r="W86" s="297">
        <v>385.84109230779143</v>
      </c>
      <c r="DA86" s="122" t="s">
        <v>1769</v>
      </c>
    </row>
    <row r="87" spans="1:105" ht="12" customHeight="1" x14ac:dyDescent="0.25">
      <c r="A87" s="59" t="s">
        <v>73</v>
      </c>
      <c r="B87" s="297">
        <v>133.4145811447882</v>
      </c>
      <c r="C87" s="297">
        <v>205.30152910864049</v>
      </c>
      <c r="D87" s="297">
        <v>157.64727519539659</v>
      </c>
      <c r="E87" s="297">
        <v>179.99956260453371</v>
      </c>
      <c r="F87" s="297">
        <v>254.93931893834031</v>
      </c>
      <c r="G87" s="297">
        <v>315.47824817603822</v>
      </c>
      <c r="H87" s="297">
        <v>275.42860419095672</v>
      </c>
      <c r="I87" s="297">
        <v>324.19970665566672</v>
      </c>
      <c r="J87" s="297">
        <v>331.28729450075889</v>
      </c>
      <c r="K87" s="297">
        <v>397.07206694600569</v>
      </c>
      <c r="L87" s="297">
        <v>422.6410692388821</v>
      </c>
      <c r="M87" s="297">
        <v>414.25857652272208</v>
      </c>
      <c r="N87" s="297">
        <v>441.87893633827838</v>
      </c>
      <c r="O87" s="297">
        <v>417.00428243926302</v>
      </c>
      <c r="P87" s="297">
        <v>494.18283441487517</v>
      </c>
      <c r="Q87" s="297">
        <v>566.9040967091222</v>
      </c>
      <c r="R87" s="297">
        <v>645.21402260451987</v>
      </c>
      <c r="S87" s="297">
        <v>634.06528128066373</v>
      </c>
      <c r="T87" s="297">
        <v>774.54969943070978</v>
      </c>
      <c r="U87" s="297">
        <v>816.57733676679743</v>
      </c>
      <c r="V87" s="297">
        <v>814.69321898568012</v>
      </c>
      <c r="W87" s="297">
        <v>807.82847768036936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114.317314124695</v>
      </c>
      <c r="C89" s="263">
        <f t="shared" si="5"/>
        <v>128.17609331405399</v>
      </c>
      <c r="D89" s="263">
        <f t="shared" si="5"/>
        <v>107.5777658535654</v>
      </c>
      <c r="E89" s="263">
        <f t="shared" si="5"/>
        <v>102.3182017888314</v>
      </c>
      <c r="F89" s="263">
        <f t="shared" si="5"/>
        <v>90.839988133421869</v>
      </c>
      <c r="G89" s="263">
        <f t="shared" si="5"/>
        <v>87.663089780301434</v>
      </c>
      <c r="H89" s="263">
        <f t="shared" si="5"/>
        <v>80.196613643403609</v>
      </c>
      <c r="I89" s="263">
        <f t="shared" si="5"/>
        <v>100.5171545540464</v>
      </c>
      <c r="J89" s="263">
        <f t="shared" si="5"/>
        <v>93.460574953146704</v>
      </c>
      <c r="K89" s="263">
        <f t="shared" si="5"/>
        <v>74.440002591570305</v>
      </c>
      <c r="L89" s="263">
        <f t="shared" si="5"/>
        <v>86.986994898477036</v>
      </c>
      <c r="M89" s="263">
        <f t="shared" si="5"/>
        <v>90.870462229424845</v>
      </c>
      <c r="N89" s="263">
        <f t="shared" si="5"/>
        <v>84.741294126106453</v>
      </c>
      <c r="O89" s="263">
        <f t="shared" si="5"/>
        <v>74.387590476017579</v>
      </c>
      <c r="P89" s="263">
        <f t="shared" si="5"/>
        <v>75.72538324396082</v>
      </c>
      <c r="Q89" s="263">
        <f t="shared" si="5"/>
        <v>79.149020309849519</v>
      </c>
      <c r="R89" s="263">
        <f t="shared" si="5"/>
        <v>85.238164514660937</v>
      </c>
      <c r="S89" s="263">
        <f t="shared" si="5"/>
        <v>91.33205407524315</v>
      </c>
      <c r="T89" s="263">
        <f t="shared" si="5"/>
        <v>94.408211503752824</v>
      </c>
      <c r="U89" s="263">
        <f t="shared" si="5"/>
        <v>103.43798583440319</v>
      </c>
      <c r="V89" s="263">
        <f t="shared" si="5"/>
        <v>96.706743518667565</v>
      </c>
      <c r="W89" s="263">
        <f t="shared" si="5"/>
        <v>99.016562803369254</v>
      </c>
      <c r="DA89" s="70"/>
    </row>
    <row r="90" spans="1:105" ht="12" customHeight="1" x14ac:dyDescent="0.25">
      <c r="A90" s="60" t="s">
        <v>1535</v>
      </c>
      <c r="B90" s="264">
        <v>114.317314124695</v>
      </c>
      <c r="C90" s="264">
        <v>128.17609331405399</v>
      </c>
      <c r="D90" s="264">
        <v>107.5777658535654</v>
      </c>
      <c r="E90" s="264">
        <v>102.3182017888314</v>
      </c>
      <c r="F90" s="264">
        <v>90.839988133421869</v>
      </c>
      <c r="G90" s="264">
        <v>87.663089780301434</v>
      </c>
      <c r="H90" s="264">
        <v>80.196613643403609</v>
      </c>
      <c r="I90" s="264">
        <v>100.5171545540464</v>
      </c>
      <c r="J90" s="264">
        <v>93.460574953146704</v>
      </c>
      <c r="K90" s="264">
        <v>74.440002591570305</v>
      </c>
      <c r="L90" s="264">
        <v>86.986994898477036</v>
      </c>
      <c r="M90" s="264">
        <v>90.870462229424845</v>
      </c>
      <c r="N90" s="264">
        <v>84.741294126106453</v>
      </c>
      <c r="O90" s="264">
        <v>74.387590476017579</v>
      </c>
      <c r="P90" s="264">
        <v>75.72538324396082</v>
      </c>
      <c r="Q90" s="264">
        <v>79.149020309849519</v>
      </c>
      <c r="R90" s="264">
        <v>85.238164514660937</v>
      </c>
      <c r="S90" s="264">
        <v>91.33205407524315</v>
      </c>
      <c r="T90" s="264">
        <v>94.408211503752824</v>
      </c>
      <c r="U90" s="264">
        <v>103.43798583440319</v>
      </c>
      <c r="V90" s="264">
        <v>96.706743518667565</v>
      </c>
      <c r="W90" s="264">
        <v>99.016562803369254</v>
      </c>
      <c r="DA90" s="72" t="s">
        <v>1772</v>
      </c>
    </row>
    <row r="91" spans="1:105" ht="12" customHeight="1" x14ac:dyDescent="0.25">
      <c r="A91" s="59" t="s">
        <v>30</v>
      </c>
      <c r="B91" s="232">
        <v>39.551307751732161</v>
      </c>
      <c r="C91" s="232">
        <v>47.146586167369463</v>
      </c>
      <c r="D91" s="232">
        <v>36.888918663013158</v>
      </c>
      <c r="E91" s="232">
        <v>28.63931302818288</v>
      </c>
      <c r="F91" s="232">
        <v>25.025812872622161</v>
      </c>
      <c r="G91" s="232">
        <v>22.78758725670388</v>
      </c>
      <c r="H91" s="232">
        <v>23.176560389331961</v>
      </c>
      <c r="I91" s="232">
        <v>34.320058147931412</v>
      </c>
      <c r="J91" s="232">
        <v>31.05979866480736</v>
      </c>
      <c r="K91" s="232">
        <v>23.656427862720442</v>
      </c>
      <c r="L91" s="232">
        <v>29.07623216259919</v>
      </c>
      <c r="M91" s="232">
        <v>36.571279969613492</v>
      </c>
      <c r="N91" s="232">
        <v>34.810781653877427</v>
      </c>
      <c r="O91" s="232">
        <v>25.221773419336639</v>
      </c>
      <c r="P91" s="232">
        <v>25.306365303081549</v>
      </c>
      <c r="Q91" s="232">
        <v>24.737466740894661</v>
      </c>
      <c r="R91" s="232">
        <v>26.479216525102949</v>
      </c>
      <c r="S91" s="232">
        <v>31.9932956474501</v>
      </c>
      <c r="T91" s="232">
        <v>33.582344617197577</v>
      </c>
      <c r="U91" s="232">
        <v>37.399718742426138</v>
      </c>
      <c r="V91" s="232">
        <v>30.198195006431099</v>
      </c>
      <c r="W91" s="232">
        <v>32.02358060603391</v>
      </c>
      <c r="DA91" s="71" t="s">
        <v>1773</v>
      </c>
    </row>
    <row r="92" spans="1:105" ht="12" customHeight="1" x14ac:dyDescent="0.25">
      <c r="A92" s="59" t="s">
        <v>33</v>
      </c>
      <c r="B92" s="297">
        <v>0.25068239592382902</v>
      </c>
      <c r="C92" s="297">
        <v>0.27497285764046159</v>
      </c>
      <c r="D92" s="297">
        <v>0.37064241238538481</v>
      </c>
      <c r="E92" s="297">
        <v>0.24956495561681261</v>
      </c>
      <c r="F92" s="297">
        <v>0.10947203570090699</v>
      </c>
      <c r="G92" s="297">
        <v>0.11262584180598979</v>
      </c>
      <c r="H92" s="297">
        <v>0.1047170623295251</v>
      </c>
      <c r="I92" s="297">
        <v>0.1185373323733801</v>
      </c>
      <c r="J92" s="297">
        <v>0.21577879766321359</v>
      </c>
      <c r="K92" s="297">
        <v>0.11678075286940939</v>
      </c>
      <c r="L92" s="297">
        <v>0.12453522403026911</v>
      </c>
      <c r="M92" s="297">
        <v>0.13033148687685911</v>
      </c>
      <c r="N92" s="297">
        <v>0.1220991359162672</v>
      </c>
      <c r="O92" s="297">
        <v>0.1210728749799974</v>
      </c>
      <c r="P92" s="297">
        <v>0.12248597408662221</v>
      </c>
      <c r="Q92" s="297">
        <v>0.24844025576294951</v>
      </c>
      <c r="R92" s="297">
        <v>0.25636331538643758</v>
      </c>
      <c r="S92" s="297">
        <v>0.25861029737052582</v>
      </c>
      <c r="T92" s="297">
        <v>0.27546619460182908</v>
      </c>
      <c r="U92" s="297">
        <v>0.30297484993979701</v>
      </c>
      <c r="V92" s="297">
        <v>0.30051184600055408</v>
      </c>
      <c r="W92" s="297">
        <v>0.30390723370425649</v>
      </c>
      <c r="DA92" s="122" t="s">
        <v>1774</v>
      </c>
    </row>
    <row r="93" spans="1:105" ht="12" customHeight="1" x14ac:dyDescent="0.25">
      <c r="A93" s="59" t="s">
        <v>160</v>
      </c>
      <c r="B93" s="297">
        <v>2.1620387185002912</v>
      </c>
      <c r="C93" s="297">
        <v>2.2663036296746419</v>
      </c>
      <c r="D93" s="297">
        <v>2.44524366771858</v>
      </c>
      <c r="E93" s="297">
        <v>0.68619517270792696</v>
      </c>
      <c r="F93" s="297">
        <v>0.60149564038510661</v>
      </c>
      <c r="G93" s="297">
        <v>0.61849893266376565</v>
      </c>
      <c r="H93" s="297">
        <v>0.22770917798612481</v>
      </c>
      <c r="I93" s="297">
        <v>0.12873021599128301</v>
      </c>
      <c r="J93" s="297">
        <v>0.1228320402674417</v>
      </c>
      <c r="K93" s="297">
        <v>0.26644067051774462</v>
      </c>
      <c r="L93" s="297">
        <v>0.14223743265871891</v>
      </c>
      <c r="M93" s="297">
        <v>0.14878072777087831</v>
      </c>
      <c r="N93" s="297">
        <v>0</v>
      </c>
      <c r="O93" s="297">
        <v>0</v>
      </c>
      <c r="P93" s="297">
        <v>0</v>
      </c>
      <c r="Q93" s="297">
        <v>0.28361779885457672</v>
      </c>
      <c r="R93" s="297">
        <v>0.87844947764471681</v>
      </c>
      <c r="S93" s="297">
        <v>0</v>
      </c>
      <c r="T93" s="297">
        <v>0</v>
      </c>
      <c r="U93" s="297">
        <v>0</v>
      </c>
      <c r="V93" s="297">
        <v>0.17204994419109629</v>
      </c>
      <c r="W93" s="297">
        <v>0.1747866612502264</v>
      </c>
      <c r="DA93" s="122" t="s">
        <v>1775</v>
      </c>
    </row>
    <row r="94" spans="1:105" ht="12" customHeight="1" x14ac:dyDescent="0.25">
      <c r="A94" s="59" t="s">
        <v>70</v>
      </c>
      <c r="B94" s="297">
        <v>12.50214233999343</v>
      </c>
      <c r="C94" s="297">
        <v>9.9224682952437</v>
      </c>
      <c r="D94" s="297">
        <v>5.9657499582737961</v>
      </c>
      <c r="E94" s="297">
        <v>6.2378863764402341</v>
      </c>
      <c r="F94" s="297">
        <v>6.7835709211070414</v>
      </c>
      <c r="G94" s="297">
        <v>5.8118292019028184</v>
      </c>
      <c r="H94" s="297">
        <v>3.667359769207978</v>
      </c>
      <c r="I94" s="297">
        <v>5.5412178547013546</v>
      </c>
      <c r="J94" s="297">
        <v>2.9977447230236818</v>
      </c>
      <c r="K94" s="297">
        <v>3.2446170442049649</v>
      </c>
      <c r="L94" s="297">
        <v>1.794632916788204</v>
      </c>
      <c r="M94" s="297">
        <v>1.584610091964876</v>
      </c>
      <c r="N94" s="297">
        <v>1.2158470027898429</v>
      </c>
      <c r="O94" s="297">
        <v>1.070738634820511</v>
      </c>
      <c r="P94" s="297">
        <v>0.6774514447915515</v>
      </c>
      <c r="Q94" s="297">
        <v>0.68707102284332644</v>
      </c>
      <c r="R94" s="297">
        <v>0.70898254705602426</v>
      </c>
      <c r="S94" s="297">
        <v>0.57215993659568454</v>
      </c>
      <c r="T94" s="297">
        <v>1.9807175075789849</v>
      </c>
      <c r="U94" s="297">
        <v>0.67031387649375962</v>
      </c>
      <c r="V94" s="297">
        <v>1.6621994380314631</v>
      </c>
      <c r="W94" s="297">
        <v>1.5128437905636549</v>
      </c>
      <c r="DA94" s="122" t="s">
        <v>1776</v>
      </c>
    </row>
    <row r="95" spans="1:105" ht="12" customHeight="1" x14ac:dyDescent="0.25">
      <c r="A95" s="59" t="s">
        <v>162</v>
      </c>
      <c r="B95" s="297">
        <v>59.85114291854525</v>
      </c>
      <c r="C95" s="297">
        <v>68.565762364125717</v>
      </c>
      <c r="D95" s="297">
        <v>61.907211152174462</v>
      </c>
      <c r="E95" s="297">
        <v>66.505242255883559</v>
      </c>
      <c r="F95" s="297">
        <v>58.319636663606659</v>
      </c>
      <c r="G95" s="297">
        <v>58.332548547224967</v>
      </c>
      <c r="H95" s="297">
        <v>53.020267244548023</v>
      </c>
      <c r="I95" s="297">
        <v>60.408611003048932</v>
      </c>
      <c r="J95" s="297">
        <v>59.064420727385013</v>
      </c>
      <c r="K95" s="297">
        <v>47.155736261257744</v>
      </c>
      <c r="L95" s="297">
        <v>55.849357162400658</v>
      </c>
      <c r="M95" s="297">
        <v>52.43545995319873</v>
      </c>
      <c r="N95" s="297">
        <v>48.59256633352291</v>
      </c>
      <c r="O95" s="297">
        <v>47.974005546880427</v>
      </c>
      <c r="P95" s="297">
        <v>49.619080522001099</v>
      </c>
      <c r="Q95" s="297">
        <v>53.192424491494002</v>
      </c>
      <c r="R95" s="297">
        <v>56.915152649470812</v>
      </c>
      <c r="S95" s="297">
        <v>58.507988193826847</v>
      </c>
      <c r="T95" s="297">
        <v>58.569683184374441</v>
      </c>
      <c r="U95" s="297">
        <v>65.064978365543482</v>
      </c>
      <c r="V95" s="297">
        <v>64.37378728401336</v>
      </c>
      <c r="W95" s="297">
        <v>65.001444511817198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729.79186544594791</v>
      </c>
      <c r="C97" s="281">
        <v>727.63868848351922</v>
      </c>
      <c r="D97" s="281">
        <v>689.6203946184595</v>
      </c>
      <c r="E97" s="281">
        <v>709.23398778866635</v>
      </c>
      <c r="F97" s="281">
        <v>703.05010159533265</v>
      </c>
      <c r="G97" s="281">
        <v>767.45687124423296</v>
      </c>
      <c r="H97" s="281">
        <v>737.0133732012456</v>
      </c>
      <c r="I97" s="281">
        <v>794.57444892045703</v>
      </c>
      <c r="J97" s="281">
        <v>761.184395941714</v>
      </c>
      <c r="K97" s="281">
        <v>730.59779812941201</v>
      </c>
      <c r="L97" s="281">
        <v>795.86042385348276</v>
      </c>
      <c r="M97" s="281">
        <v>901.98654745247518</v>
      </c>
      <c r="N97" s="281">
        <v>849.71651089883039</v>
      </c>
      <c r="O97" s="281">
        <v>841.49205087831251</v>
      </c>
      <c r="P97" s="281">
        <v>801.04539625447171</v>
      </c>
      <c r="Q97" s="281">
        <v>762.58008366714262</v>
      </c>
      <c r="R97" s="281">
        <v>744.78297488594126</v>
      </c>
      <c r="S97" s="281">
        <v>741.62216861338561</v>
      </c>
      <c r="T97" s="281">
        <v>740.56643820863951</v>
      </c>
      <c r="U97" s="281">
        <v>640.69653100070457</v>
      </c>
      <c r="V97" s="281">
        <v>537.78901197497498</v>
      </c>
      <c r="W97" s="281">
        <v>675.13689455807355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680.43953438354049</v>
      </c>
      <c r="C99" s="225">
        <f t="shared" si="6"/>
        <v>651.42050715804885</v>
      </c>
      <c r="D99" s="225">
        <f t="shared" si="6"/>
        <v>741.86225764932226</v>
      </c>
      <c r="E99" s="225">
        <f t="shared" si="6"/>
        <v>689.85567468163845</v>
      </c>
      <c r="F99" s="225">
        <f t="shared" si="6"/>
        <v>834.44408933657962</v>
      </c>
      <c r="G99" s="225">
        <f t="shared" si="6"/>
        <v>775.1341981365</v>
      </c>
      <c r="H99" s="225">
        <f t="shared" si="6"/>
        <v>850.39214743955699</v>
      </c>
      <c r="I99" s="225">
        <f t="shared" si="6"/>
        <v>808.17073837486532</v>
      </c>
      <c r="J99" s="225">
        <f t="shared" si="6"/>
        <v>776.64586192121283</v>
      </c>
      <c r="K99" s="225">
        <f t="shared" si="6"/>
        <v>669.86948522062016</v>
      </c>
      <c r="L99" s="225">
        <f t="shared" si="6"/>
        <v>675.01757637684511</v>
      </c>
      <c r="M99" s="225">
        <f t="shared" si="6"/>
        <v>530.10830999122095</v>
      </c>
      <c r="N99" s="225">
        <f t="shared" si="6"/>
        <v>697.59763978682895</v>
      </c>
      <c r="O99" s="225">
        <f t="shared" si="6"/>
        <v>650.59750372342</v>
      </c>
      <c r="P99" s="225">
        <f t="shared" si="6"/>
        <v>640.21309429733947</v>
      </c>
      <c r="Q99" s="225">
        <f t="shared" si="6"/>
        <v>696.85374192258996</v>
      </c>
      <c r="R99" s="225">
        <f t="shared" si="6"/>
        <v>676.2511506653974</v>
      </c>
      <c r="S99" s="225">
        <f t="shared" si="6"/>
        <v>694.33813187590783</v>
      </c>
      <c r="T99" s="225">
        <f t="shared" si="6"/>
        <v>677.97105347363868</v>
      </c>
      <c r="U99" s="225">
        <f t="shared" si="6"/>
        <v>550.68505844287188</v>
      </c>
      <c r="V99" s="225">
        <f t="shared" si="6"/>
        <v>534.3731625240772</v>
      </c>
      <c r="W99" s="225">
        <f t="shared" si="6"/>
        <v>520.76256035274741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3.9802177062017989</v>
      </c>
      <c r="C104" s="262">
        <v>3.599723035310133</v>
      </c>
      <c r="D104" s="262">
        <v>4.2738473420365972</v>
      </c>
      <c r="E104" s="262">
        <v>3.7443591413039532</v>
      </c>
      <c r="F104" s="262">
        <v>4.5701437470289283</v>
      </c>
      <c r="G104" s="262">
        <v>4.0050616621726558</v>
      </c>
      <c r="H104" s="262">
        <v>4.4774945589432278</v>
      </c>
      <c r="I104" s="262">
        <v>4.0457781867448306</v>
      </c>
      <c r="J104" s="262">
        <v>4.0514737253310926</v>
      </c>
      <c r="K104" s="262">
        <v>3.524270627188872</v>
      </c>
      <c r="L104" s="262">
        <v>3.763263447062887</v>
      </c>
      <c r="M104" s="262">
        <v>2.4880117115737339</v>
      </c>
      <c r="N104" s="262">
        <v>3.473348994183433</v>
      </c>
      <c r="O104" s="262">
        <v>3.33770107981714</v>
      </c>
      <c r="P104" s="262">
        <v>3.0446825757390128</v>
      </c>
      <c r="Q104" s="262">
        <v>3.3066535572661451</v>
      </c>
      <c r="R104" s="262">
        <v>3.1813695185625961</v>
      </c>
      <c r="S104" s="262">
        <v>3.084238082822186</v>
      </c>
      <c r="T104" s="262">
        <v>2.8458258608812659</v>
      </c>
      <c r="U104" s="262">
        <v>2.1370508395798669</v>
      </c>
      <c r="V104" s="262">
        <v>2.0519039602368401</v>
      </c>
      <c r="W104" s="262">
        <v>1.8467893404813149</v>
      </c>
      <c r="DA104" s="68" t="s">
        <v>1784</v>
      </c>
    </row>
    <row r="105" spans="1:105" ht="12" customHeight="1" x14ac:dyDescent="0.25">
      <c r="A105" s="37" t="s">
        <v>160</v>
      </c>
      <c r="B105" s="228">
        <v>0.13876702600480659</v>
      </c>
      <c r="C105" s="228">
        <v>0.1151747484177691</v>
      </c>
      <c r="D105" s="228">
        <v>0.16239626256930789</v>
      </c>
      <c r="E105" s="228">
        <v>3.8239413621388753E-2</v>
      </c>
      <c r="F105" s="228">
        <v>4.6654255142088007E-2</v>
      </c>
      <c r="G105" s="228">
        <v>4.2020056796300893E-2</v>
      </c>
      <c r="H105" s="228">
        <v>1.9147518346309129E-2</v>
      </c>
      <c r="I105" s="228">
        <v>8.6031842387666209E-3</v>
      </c>
      <c r="J105" s="228">
        <v>8.408073706781859E-3</v>
      </c>
      <c r="K105" s="228">
        <v>1.9801052793192352E-2</v>
      </c>
      <c r="L105" s="228">
        <v>9.559951542724196E-3</v>
      </c>
      <c r="M105" s="228">
        <v>7.0395272111321702E-3</v>
      </c>
      <c r="N105" s="228">
        <v>0</v>
      </c>
      <c r="O105" s="228">
        <v>0</v>
      </c>
      <c r="P105" s="228">
        <v>0</v>
      </c>
      <c r="Q105" s="228">
        <v>1.753730761140751E-2</v>
      </c>
      <c r="R105" s="228">
        <v>4.8356085949260053E-2</v>
      </c>
      <c r="S105" s="228">
        <v>0</v>
      </c>
      <c r="T105" s="228">
        <v>0</v>
      </c>
      <c r="U105" s="228">
        <v>0</v>
      </c>
      <c r="V105" s="228">
        <v>5.4694458543637098E-3</v>
      </c>
      <c r="W105" s="228">
        <v>4.9526359079907047E-3</v>
      </c>
      <c r="DA105" s="69" t="s">
        <v>1785</v>
      </c>
    </row>
    <row r="106" spans="1:105" ht="12" customHeight="1" x14ac:dyDescent="0.25">
      <c r="A106" s="37" t="s">
        <v>162</v>
      </c>
      <c r="B106" s="228">
        <v>3.8414506801969921</v>
      </c>
      <c r="C106" s="228">
        <v>3.484548286892363</v>
      </c>
      <c r="D106" s="228">
        <v>4.1114510794672894</v>
      </c>
      <c r="E106" s="228">
        <v>3.706119727682565</v>
      </c>
      <c r="F106" s="228">
        <v>4.5234894918868402</v>
      </c>
      <c r="G106" s="228">
        <v>3.9630416053763549</v>
      </c>
      <c r="H106" s="228">
        <v>4.4583470405969194</v>
      </c>
      <c r="I106" s="228">
        <v>4.0371750025060651</v>
      </c>
      <c r="J106" s="228">
        <v>4.0430656516243104</v>
      </c>
      <c r="K106" s="228">
        <v>3.5044695743956789</v>
      </c>
      <c r="L106" s="228">
        <v>3.7537034955201629</v>
      </c>
      <c r="M106" s="228">
        <v>2.480972184362602</v>
      </c>
      <c r="N106" s="228">
        <v>3.473348994183433</v>
      </c>
      <c r="O106" s="228">
        <v>3.33770107981714</v>
      </c>
      <c r="P106" s="228">
        <v>3.0446825757390128</v>
      </c>
      <c r="Q106" s="228">
        <v>3.2891162496547381</v>
      </c>
      <c r="R106" s="228">
        <v>3.133013432613335</v>
      </c>
      <c r="S106" s="228">
        <v>3.084238082822186</v>
      </c>
      <c r="T106" s="228">
        <v>2.8458258608812659</v>
      </c>
      <c r="U106" s="228">
        <v>2.1370508395798669</v>
      </c>
      <c r="V106" s="228">
        <v>2.0464345143824758</v>
      </c>
      <c r="W106" s="228">
        <v>1.8418367045733239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496.73555120517278</v>
      </c>
      <c r="C110" s="263">
        <f t="shared" si="7"/>
        <v>469.66791065746719</v>
      </c>
      <c r="D110" s="263">
        <f t="shared" si="7"/>
        <v>536.95416656139651</v>
      </c>
      <c r="E110" s="263">
        <f t="shared" si="7"/>
        <v>482.31194132998019</v>
      </c>
      <c r="F110" s="263">
        <f t="shared" si="7"/>
        <v>588.7729946061387</v>
      </c>
      <c r="G110" s="263">
        <f t="shared" si="7"/>
        <v>535.41389981239956</v>
      </c>
      <c r="H110" s="263">
        <f t="shared" si="7"/>
        <v>594.20089831498217</v>
      </c>
      <c r="I110" s="263">
        <f t="shared" si="7"/>
        <v>562.24124762669237</v>
      </c>
      <c r="J110" s="263">
        <f t="shared" si="7"/>
        <v>551.12673501215181</v>
      </c>
      <c r="K110" s="263">
        <f t="shared" si="7"/>
        <v>473.30764673290622</v>
      </c>
      <c r="L110" s="263">
        <f t="shared" si="7"/>
        <v>501.53102193782382</v>
      </c>
      <c r="M110" s="263">
        <f t="shared" si="7"/>
        <v>381.85018810575087</v>
      </c>
      <c r="N110" s="263">
        <f t="shared" si="7"/>
        <v>522.34936094749878</v>
      </c>
      <c r="O110" s="263">
        <f t="shared" si="7"/>
        <v>480.80509781924792</v>
      </c>
      <c r="P110" s="263">
        <f t="shared" si="7"/>
        <v>463.20664268630082</v>
      </c>
      <c r="Q110" s="263">
        <f t="shared" si="7"/>
        <v>499.79284576533217</v>
      </c>
      <c r="R110" s="263">
        <f t="shared" si="7"/>
        <v>493.72020987939322</v>
      </c>
      <c r="S110" s="263">
        <f t="shared" si="7"/>
        <v>494.85731647302509</v>
      </c>
      <c r="T110" s="263">
        <f t="shared" si="7"/>
        <v>486.74134572640418</v>
      </c>
      <c r="U110" s="263">
        <f t="shared" si="7"/>
        <v>373.69861069478571</v>
      </c>
      <c r="V110" s="263">
        <f t="shared" si="7"/>
        <v>363.12796877328191</v>
      </c>
      <c r="W110" s="263">
        <f t="shared" si="7"/>
        <v>346.05690926612812</v>
      </c>
      <c r="DA110" s="70"/>
    </row>
    <row r="111" spans="1:105" ht="12" customHeight="1" x14ac:dyDescent="0.25">
      <c r="A111" s="60" t="s">
        <v>1556</v>
      </c>
      <c r="B111" s="264">
        <v>496.73555120517278</v>
      </c>
      <c r="C111" s="264">
        <v>469.66791065746719</v>
      </c>
      <c r="D111" s="264">
        <v>536.95416656139651</v>
      </c>
      <c r="E111" s="264">
        <v>482.31194132998019</v>
      </c>
      <c r="F111" s="264">
        <v>588.7729946061387</v>
      </c>
      <c r="G111" s="264">
        <v>535.41389981239956</v>
      </c>
      <c r="H111" s="264">
        <v>594.20089831498217</v>
      </c>
      <c r="I111" s="264">
        <v>562.24124762669237</v>
      </c>
      <c r="J111" s="264">
        <v>551.12673501215181</v>
      </c>
      <c r="K111" s="264">
        <v>473.30764673290622</v>
      </c>
      <c r="L111" s="264">
        <v>501.53102193782382</v>
      </c>
      <c r="M111" s="264">
        <v>381.85018810575087</v>
      </c>
      <c r="N111" s="264">
        <v>522.34936094749878</v>
      </c>
      <c r="O111" s="264">
        <v>480.80509781924792</v>
      </c>
      <c r="P111" s="264">
        <v>463.20664268630082</v>
      </c>
      <c r="Q111" s="264">
        <v>499.79284576533217</v>
      </c>
      <c r="R111" s="264">
        <v>493.72020987939322</v>
      </c>
      <c r="S111" s="264">
        <v>494.85731647302509</v>
      </c>
      <c r="T111" s="264">
        <v>486.74134572640418</v>
      </c>
      <c r="U111" s="264">
        <v>373.69861069478571</v>
      </c>
      <c r="V111" s="264">
        <v>363.12796877328191</v>
      </c>
      <c r="W111" s="264">
        <v>346.05690926612812</v>
      </c>
      <c r="DA111" s="72" t="s">
        <v>1790</v>
      </c>
    </row>
    <row r="112" spans="1:105" ht="12" customHeight="1" x14ac:dyDescent="0.25">
      <c r="A112" s="59" t="s">
        <v>30</v>
      </c>
      <c r="B112" s="232">
        <v>171.85971178007259</v>
      </c>
      <c r="C112" s="232">
        <v>172.75638574508449</v>
      </c>
      <c r="D112" s="232">
        <v>184.12409310499649</v>
      </c>
      <c r="E112" s="232">
        <v>135.0012258179429</v>
      </c>
      <c r="F112" s="232">
        <v>162.20304614995291</v>
      </c>
      <c r="G112" s="232">
        <v>139.17819906878049</v>
      </c>
      <c r="H112" s="232">
        <v>171.72212612901549</v>
      </c>
      <c r="I112" s="232">
        <v>191.96874799453639</v>
      </c>
      <c r="J112" s="232">
        <v>183.15621786888801</v>
      </c>
      <c r="K112" s="232">
        <v>150.41332364325979</v>
      </c>
      <c r="L112" s="232">
        <v>167.6415244328104</v>
      </c>
      <c r="M112" s="232">
        <v>153.67755146229521</v>
      </c>
      <c r="N112" s="232">
        <v>214.57531111014731</v>
      </c>
      <c r="O112" s="232">
        <v>163.02123994685249</v>
      </c>
      <c r="P112" s="232">
        <v>154.79718964074499</v>
      </c>
      <c r="Q112" s="232">
        <v>156.20672057665931</v>
      </c>
      <c r="R112" s="232">
        <v>153.37407151660469</v>
      </c>
      <c r="S112" s="232">
        <v>173.3467684432249</v>
      </c>
      <c r="T112" s="232">
        <v>173.1408248420515</v>
      </c>
      <c r="U112" s="232">
        <v>135.11692848307499</v>
      </c>
      <c r="V112" s="232">
        <v>113.3923945147427</v>
      </c>
      <c r="W112" s="232">
        <v>111.9204809216194</v>
      </c>
      <c r="DA112" s="71" t="s">
        <v>1791</v>
      </c>
    </row>
    <row r="113" spans="1:105" ht="12" customHeight="1" x14ac:dyDescent="0.25">
      <c r="A113" s="59" t="s">
        <v>33</v>
      </c>
      <c r="B113" s="297">
        <v>1.089273825842598</v>
      </c>
      <c r="C113" s="297">
        <v>1.007566420510871</v>
      </c>
      <c r="D113" s="297">
        <v>1.8499918273595919</v>
      </c>
      <c r="E113" s="297">
        <v>1.176410024092253</v>
      </c>
      <c r="F113" s="297">
        <v>0.70953530058354475</v>
      </c>
      <c r="G113" s="297">
        <v>0.6878772050143912</v>
      </c>
      <c r="H113" s="297">
        <v>0.77588029816054205</v>
      </c>
      <c r="I113" s="297">
        <v>0.66303685116866728</v>
      </c>
      <c r="J113" s="297">
        <v>1.2724238461040061</v>
      </c>
      <c r="K113" s="297">
        <v>0.74252043793690659</v>
      </c>
      <c r="L113" s="297">
        <v>0.71801857562790916</v>
      </c>
      <c r="M113" s="297">
        <v>0.54767084439805702</v>
      </c>
      <c r="N113" s="297">
        <v>0.75262487168526226</v>
      </c>
      <c r="O113" s="297">
        <v>0.78255600329980846</v>
      </c>
      <c r="P113" s="297">
        <v>0.74923776417269305</v>
      </c>
      <c r="Q113" s="297">
        <v>1.568795949012898</v>
      </c>
      <c r="R113" s="297">
        <v>1.484918763779794</v>
      </c>
      <c r="S113" s="297">
        <v>1.4012079227259919</v>
      </c>
      <c r="T113" s="297">
        <v>1.420223772137617</v>
      </c>
      <c r="U113" s="297">
        <v>1.094581256437287</v>
      </c>
      <c r="V113" s="297">
        <v>1.128403793365516</v>
      </c>
      <c r="W113" s="297">
        <v>1.0621374346043779</v>
      </c>
      <c r="DA113" s="122" t="s">
        <v>1792</v>
      </c>
    </row>
    <row r="114" spans="1:105" ht="12" customHeight="1" x14ac:dyDescent="0.25">
      <c r="A114" s="59" t="s">
        <v>160</v>
      </c>
      <c r="B114" s="297">
        <v>9.3945654932875033</v>
      </c>
      <c r="C114" s="297">
        <v>8.3042793951968203</v>
      </c>
      <c r="D114" s="297">
        <v>12.204973446154231</v>
      </c>
      <c r="E114" s="297">
        <v>3.2346163252856091</v>
      </c>
      <c r="F114" s="297">
        <v>3.8985516919258529</v>
      </c>
      <c r="G114" s="297">
        <v>3.7775639256754339</v>
      </c>
      <c r="H114" s="297">
        <v>1.6871659782987689</v>
      </c>
      <c r="I114" s="297">
        <v>0.72005059800291549</v>
      </c>
      <c r="J114" s="297">
        <v>0.72432703673622145</v>
      </c>
      <c r="K114" s="297">
        <v>1.6940946045986831</v>
      </c>
      <c r="L114" s="297">
        <v>0.82008218633597829</v>
      </c>
      <c r="M114" s="297">
        <v>0.62519709366487719</v>
      </c>
      <c r="N114" s="297">
        <v>0</v>
      </c>
      <c r="O114" s="297">
        <v>0</v>
      </c>
      <c r="P114" s="297">
        <v>0</v>
      </c>
      <c r="Q114" s="297">
        <v>1.790927370222783</v>
      </c>
      <c r="R114" s="297">
        <v>5.0881933338275411</v>
      </c>
      <c r="S114" s="297">
        <v>0</v>
      </c>
      <c r="T114" s="297">
        <v>0</v>
      </c>
      <c r="U114" s="297">
        <v>0</v>
      </c>
      <c r="V114" s="297">
        <v>0.64603712717934036</v>
      </c>
      <c r="W114" s="297">
        <v>0.61086882901918826</v>
      </c>
      <c r="DA114" s="122" t="s">
        <v>1793</v>
      </c>
    </row>
    <row r="115" spans="1:105" ht="12" customHeight="1" x14ac:dyDescent="0.25">
      <c r="A115" s="59" t="s">
        <v>70</v>
      </c>
      <c r="B115" s="297">
        <v>54.324741742341367</v>
      </c>
      <c r="C115" s="297">
        <v>36.358300774338623</v>
      </c>
      <c r="D115" s="297">
        <v>29.776917854187118</v>
      </c>
      <c r="E115" s="297">
        <v>29.40441715566908</v>
      </c>
      <c r="F115" s="297">
        <v>43.967237858696372</v>
      </c>
      <c r="G115" s="297">
        <v>35.496514506081247</v>
      </c>
      <c r="H115" s="297">
        <v>27.172574630111541</v>
      </c>
      <c r="I115" s="297">
        <v>30.994721784762039</v>
      </c>
      <c r="J115" s="297">
        <v>17.67737104579329</v>
      </c>
      <c r="K115" s="297">
        <v>20.630064538928892</v>
      </c>
      <c r="L115" s="297">
        <v>10.347110873418661</v>
      </c>
      <c r="M115" s="297">
        <v>6.6587496843955378</v>
      </c>
      <c r="N115" s="297">
        <v>7.4945386598899031</v>
      </c>
      <c r="O115" s="297">
        <v>6.9207322183624118</v>
      </c>
      <c r="P115" s="297">
        <v>4.1439210457862474</v>
      </c>
      <c r="Q115" s="297">
        <v>4.3385651572876247</v>
      </c>
      <c r="R115" s="297">
        <v>4.106599595690736</v>
      </c>
      <c r="S115" s="297">
        <v>3.1000893791773931</v>
      </c>
      <c r="T115" s="297">
        <v>10.212004758765289</v>
      </c>
      <c r="U115" s="297">
        <v>2.4216960757161239</v>
      </c>
      <c r="V115" s="297">
        <v>6.2414582858117109</v>
      </c>
      <c r="W115" s="297">
        <v>5.2872977160857131</v>
      </c>
      <c r="DA115" s="122" t="s">
        <v>1794</v>
      </c>
    </row>
    <row r="116" spans="1:105" ht="12" customHeight="1" x14ac:dyDescent="0.25">
      <c r="A116" s="59" t="s">
        <v>162</v>
      </c>
      <c r="B116" s="297">
        <v>260.06725836362881</v>
      </c>
      <c r="C116" s="297">
        <v>251.2413783223364</v>
      </c>
      <c r="D116" s="297">
        <v>308.99819032869908</v>
      </c>
      <c r="E116" s="297">
        <v>313.49527200699032</v>
      </c>
      <c r="F116" s="297">
        <v>377.99462360498001</v>
      </c>
      <c r="G116" s="297">
        <v>356.27374510684803</v>
      </c>
      <c r="H116" s="297">
        <v>392.84315127939578</v>
      </c>
      <c r="I116" s="297">
        <v>337.89469039822239</v>
      </c>
      <c r="J116" s="297">
        <v>348.29639521463031</v>
      </c>
      <c r="K116" s="297">
        <v>299.82764350818178</v>
      </c>
      <c r="L116" s="297">
        <v>322.00428586963079</v>
      </c>
      <c r="M116" s="297">
        <v>220.34101902099721</v>
      </c>
      <c r="N116" s="297">
        <v>299.52688630577632</v>
      </c>
      <c r="O116" s="297">
        <v>310.0805696507332</v>
      </c>
      <c r="P116" s="297">
        <v>303.51629423559689</v>
      </c>
      <c r="Q116" s="297">
        <v>335.88783671214952</v>
      </c>
      <c r="R116" s="297">
        <v>329.66642666949042</v>
      </c>
      <c r="S116" s="297">
        <v>317.00925072789681</v>
      </c>
      <c r="T116" s="297">
        <v>301.96829235344978</v>
      </c>
      <c r="U116" s="297">
        <v>235.06540487955721</v>
      </c>
      <c r="V116" s="297">
        <v>241.71967505218259</v>
      </c>
      <c r="W116" s="297">
        <v>227.17612436479939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41.539736899173427</v>
      </c>
      <c r="C119" s="263">
        <f t="shared" si="8"/>
        <v>39.276193119983219</v>
      </c>
      <c r="D119" s="263">
        <f t="shared" si="8"/>
        <v>44.903036941405617</v>
      </c>
      <c r="E119" s="263">
        <f t="shared" si="8"/>
        <v>40.333555948568701</v>
      </c>
      <c r="F119" s="263">
        <f t="shared" si="8"/>
        <v>49.236410057502582</v>
      </c>
      <c r="G119" s="263">
        <f t="shared" si="8"/>
        <v>44.774231432412648</v>
      </c>
      <c r="H119" s="263">
        <f t="shared" si="8"/>
        <v>49.690320979385177</v>
      </c>
      <c r="I119" s="263">
        <f t="shared" si="8"/>
        <v>47.017680622237307</v>
      </c>
      <c r="J119" s="263">
        <f t="shared" si="8"/>
        <v>46.088224438458212</v>
      </c>
      <c r="K119" s="263">
        <f t="shared" si="8"/>
        <v>39.580567708412289</v>
      </c>
      <c r="L119" s="263">
        <f t="shared" si="8"/>
        <v>41.940760325136587</v>
      </c>
      <c r="M119" s="263">
        <f t="shared" si="8"/>
        <v>31.93239604117062</v>
      </c>
      <c r="N119" s="263">
        <f t="shared" si="8"/>
        <v>43.681703414556218</v>
      </c>
      <c r="O119" s="263">
        <f t="shared" si="8"/>
        <v>40.207545473111097</v>
      </c>
      <c r="P119" s="263">
        <f t="shared" si="8"/>
        <v>38.735866640619868</v>
      </c>
      <c r="Q119" s="263">
        <f t="shared" si="8"/>
        <v>41.795404550389819</v>
      </c>
      <c r="R119" s="263">
        <f t="shared" si="8"/>
        <v>41.287577606305838</v>
      </c>
      <c r="S119" s="263">
        <f t="shared" si="8"/>
        <v>41.38266866353171</v>
      </c>
      <c r="T119" s="263">
        <f t="shared" si="8"/>
        <v>40.703966910298909</v>
      </c>
      <c r="U119" s="263">
        <f t="shared" si="8"/>
        <v>31.250716664401249</v>
      </c>
      <c r="V119" s="263">
        <f t="shared" si="8"/>
        <v>30.366741915242859</v>
      </c>
      <c r="W119" s="263">
        <f t="shared" si="8"/>
        <v>28.939166782364161</v>
      </c>
      <c r="DA119" s="70"/>
    </row>
    <row r="120" spans="1:105" ht="12" customHeight="1" x14ac:dyDescent="0.25">
      <c r="A120" s="60" t="s">
        <v>1568</v>
      </c>
      <c r="B120" s="264">
        <v>41.539736899173427</v>
      </c>
      <c r="C120" s="264">
        <v>39.276193119983219</v>
      </c>
      <c r="D120" s="264">
        <v>44.903036941405617</v>
      </c>
      <c r="E120" s="264">
        <v>40.333555948568701</v>
      </c>
      <c r="F120" s="264">
        <v>49.236410057502582</v>
      </c>
      <c r="G120" s="264">
        <v>44.774231432412648</v>
      </c>
      <c r="H120" s="264">
        <v>49.690320979385177</v>
      </c>
      <c r="I120" s="264">
        <v>47.017680622237307</v>
      </c>
      <c r="J120" s="264">
        <v>46.088224438458212</v>
      </c>
      <c r="K120" s="264">
        <v>39.580567708412289</v>
      </c>
      <c r="L120" s="264">
        <v>41.940760325136587</v>
      </c>
      <c r="M120" s="264">
        <v>31.93239604117062</v>
      </c>
      <c r="N120" s="264">
        <v>43.681703414556218</v>
      </c>
      <c r="O120" s="264">
        <v>40.207545473111097</v>
      </c>
      <c r="P120" s="264">
        <v>38.735866640619868</v>
      </c>
      <c r="Q120" s="264">
        <v>41.795404550389819</v>
      </c>
      <c r="R120" s="264">
        <v>41.287577606305838</v>
      </c>
      <c r="S120" s="264">
        <v>41.38266866353171</v>
      </c>
      <c r="T120" s="264">
        <v>40.703966910298909</v>
      </c>
      <c r="U120" s="264">
        <v>31.250716664401249</v>
      </c>
      <c r="V120" s="264">
        <v>30.366741915242859</v>
      </c>
      <c r="W120" s="264">
        <v>28.939166782364161</v>
      </c>
      <c r="DA120" s="72" t="s">
        <v>1798</v>
      </c>
    </row>
    <row r="121" spans="1:105" ht="12" customHeight="1" x14ac:dyDescent="0.25">
      <c r="A121" s="59" t="s">
        <v>30</v>
      </c>
      <c r="B121" s="232">
        <v>14.371846737346329</v>
      </c>
      <c r="C121" s="232">
        <v>14.44683150640617</v>
      </c>
      <c r="D121" s="232">
        <v>15.397461216182061</v>
      </c>
      <c r="E121" s="232">
        <v>11.289539047361121</v>
      </c>
      <c r="F121" s="232">
        <v>13.56430367217768</v>
      </c>
      <c r="G121" s="232">
        <v>11.63884033947461</v>
      </c>
      <c r="H121" s="232">
        <v>14.360341074560271</v>
      </c>
      <c r="I121" s="232">
        <v>16.05347405719111</v>
      </c>
      <c r="J121" s="232">
        <v>15.316522208370699</v>
      </c>
      <c r="K121" s="232">
        <v>12.57838275338278</v>
      </c>
      <c r="L121" s="232">
        <v>14.019098897632469</v>
      </c>
      <c r="M121" s="232">
        <v>12.85135529270015</v>
      </c>
      <c r="N121" s="232">
        <v>17.943958202605451</v>
      </c>
      <c r="O121" s="232">
        <v>13.632725501405091</v>
      </c>
      <c r="P121" s="232">
        <v>12.94498554574372</v>
      </c>
      <c r="Q121" s="232">
        <v>13.062858212773641</v>
      </c>
      <c r="R121" s="232">
        <v>12.825976643904889</v>
      </c>
      <c r="S121" s="232">
        <v>14.496202528655481</v>
      </c>
      <c r="T121" s="232">
        <v>14.478980401130981</v>
      </c>
      <c r="U121" s="232">
        <v>11.299214735474161</v>
      </c>
      <c r="V121" s="232">
        <v>9.4824906795610762</v>
      </c>
      <c r="W121" s="232">
        <v>9.3594012343858477</v>
      </c>
      <c r="DA121" s="71" t="s">
        <v>1799</v>
      </c>
    </row>
    <row r="122" spans="1:105" ht="12" customHeight="1" x14ac:dyDescent="0.25">
      <c r="A122" s="59" t="s">
        <v>33</v>
      </c>
      <c r="B122" s="297">
        <v>9.1091020215640195E-2</v>
      </c>
      <c r="C122" s="297">
        <v>8.4258201199648039E-2</v>
      </c>
      <c r="D122" s="297">
        <v>0.15470640985468129</v>
      </c>
      <c r="E122" s="297">
        <v>9.8377824514030071E-2</v>
      </c>
      <c r="F122" s="297">
        <v>5.9335212942595313E-2</v>
      </c>
      <c r="G122" s="297">
        <v>5.7524044828098503E-2</v>
      </c>
      <c r="H122" s="297">
        <v>6.4883343607369137E-2</v>
      </c>
      <c r="I122" s="297">
        <v>5.5446758914637607E-2</v>
      </c>
      <c r="J122" s="297">
        <v>0.1064070241462603</v>
      </c>
      <c r="K122" s="297">
        <v>6.2093610089562948E-2</v>
      </c>
      <c r="L122" s="297">
        <v>6.004463068515721E-2</v>
      </c>
      <c r="M122" s="297">
        <v>4.5799224010537293E-2</v>
      </c>
      <c r="N122" s="297">
        <v>6.2938597967727647E-2</v>
      </c>
      <c r="O122" s="297">
        <v>6.5441602492662926E-2</v>
      </c>
      <c r="P122" s="297">
        <v>6.2655349558025583E-2</v>
      </c>
      <c r="Q122" s="297">
        <v>0.13119127634890779</v>
      </c>
      <c r="R122" s="297">
        <v>0.1241770084996006</v>
      </c>
      <c r="S122" s="297">
        <v>0.1171766512581129</v>
      </c>
      <c r="T122" s="297">
        <v>0.1187668603332571</v>
      </c>
      <c r="U122" s="297">
        <v>9.1534856518435723E-2</v>
      </c>
      <c r="V122" s="297">
        <v>9.4363281586567968E-2</v>
      </c>
      <c r="W122" s="297">
        <v>8.8821727128616718E-2</v>
      </c>
      <c r="DA122" s="122" t="s">
        <v>1800</v>
      </c>
    </row>
    <row r="123" spans="1:105" ht="12" customHeight="1" x14ac:dyDescent="0.25">
      <c r="A123" s="59" t="s">
        <v>160</v>
      </c>
      <c r="B123" s="297">
        <v>0.7856248217515388</v>
      </c>
      <c r="C123" s="297">
        <v>0.6944491498077231</v>
      </c>
      <c r="D123" s="297">
        <v>1.020646467893408</v>
      </c>
      <c r="E123" s="297">
        <v>0.2704962646545846</v>
      </c>
      <c r="F123" s="297">
        <v>0.32601816233510789</v>
      </c>
      <c r="G123" s="297">
        <v>0.31590050523191171</v>
      </c>
      <c r="H123" s="297">
        <v>0.14109002400518661</v>
      </c>
      <c r="I123" s="297">
        <v>6.0214559482534812E-2</v>
      </c>
      <c r="J123" s="297">
        <v>6.0572178620959607E-2</v>
      </c>
      <c r="K123" s="297">
        <v>0.14166943353782999</v>
      </c>
      <c r="L123" s="297">
        <v>6.8579746654824691E-2</v>
      </c>
      <c r="M123" s="297">
        <v>5.2282391944682753E-2</v>
      </c>
      <c r="N123" s="297">
        <v>0</v>
      </c>
      <c r="O123" s="297">
        <v>0</v>
      </c>
      <c r="P123" s="297">
        <v>0</v>
      </c>
      <c r="Q123" s="297">
        <v>0.14976711770294621</v>
      </c>
      <c r="R123" s="297">
        <v>0.42550248691989162</v>
      </c>
      <c r="S123" s="297">
        <v>0</v>
      </c>
      <c r="T123" s="297">
        <v>0</v>
      </c>
      <c r="U123" s="297">
        <v>0</v>
      </c>
      <c r="V123" s="297">
        <v>5.4025149246954431E-2</v>
      </c>
      <c r="W123" s="297">
        <v>5.1084184282356997E-2</v>
      </c>
      <c r="DA123" s="122" t="s">
        <v>1801</v>
      </c>
    </row>
    <row r="124" spans="1:105" ht="12" customHeight="1" x14ac:dyDescent="0.25">
      <c r="A124" s="59" t="s">
        <v>70</v>
      </c>
      <c r="B124" s="297">
        <v>4.5429312913428239</v>
      </c>
      <c r="C124" s="297">
        <v>3.0404794756540712</v>
      </c>
      <c r="D124" s="297">
        <v>2.490108328929189</v>
      </c>
      <c r="E124" s="297">
        <v>2.4589577882166198</v>
      </c>
      <c r="F124" s="297">
        <v>3.676780307756248</v>
      </c>
      <c r="G124" s="297">
        <v>2.9684122061383729</v>
      </c>
      <c r="H124" s="297">
        <v>2.2723189396640739</v>
      </c>
      <c r="I124" s="297">
        <v>2.59194773774164</v>
      </c>
      <c r="J124" s="297">
        <v>1.478278211675687</v>
      </c>
      <c r="K124" s="297">
        <v>1.725198550981325</v>
      </c>
      <c r="L124" s="297">
        <v>0.86528186336889634</v>
      </c>
      <c r="M124" s="297">
        <v>0.55684097765129759</v>
      </c>
      <c r="N124" s="297">
        <v>0.62673421170920296</v>
      </c>
      <c r="O124" s="297">
        <v>0.57874938647518637</v>
      </c>
      <c r="P124" s="297">
        <v>0.34653728639971698</v>
      </c>
      <c r="Q124" s="297">
        <v>0.36281448894969331</v>
      </c>
      <c r="R124" s="297">
        <v>0.34341626312304252</v>
      </c>
      <c r="S124" s="297">
        <v>0.25924638746414269</v>
      </c>
      <c r="T124" s="297">
        <v>0.85398355294486072</v>
      </c>
      <c r="U124" s="297">
        <v>0.2025154382265221</v>
      </c>
      <c r="V124" s="297">
        <v>0.52194479422854001</v>
      </c>
      <c r="W124" s="297">
        <v>0.44215268164505378</v>
      </c>
      <c r="DA124" s="122" t="s">
        <v>1802</v>
      </c>
    </row>
    <row r="125" spans="1:105" ht="12" customHeight="1" x14ac:dyDescent="0.25">
      <c r="A125" s="59" t="s">
        <v>162</v>
      </c>
      <c r="B125" s="297">
        <v>21.748243028517109</v>
      </c>
      <c r="C125" s="297">
        <v>21.010174786915609</v>
      </c>
      <c r="D125" s="297">
        <v>25.840114518546279</v>
      </c>
      <c r="E125" s="297">
        <v>26.216185023822351</v>
      </c>
      <c r="F125" s="297">
        <v>31.60997270229095</v>
      </c>
      <c r="G125" s="297">
        <v>29.79355433673965</v>
      </c>
      <c r="H125" s="297">
        <v>32.851687597548278</v>
      </c>
      <c r="I125" s="297">
        <v>28.25659750890738</v>
      </c>
      <c r="J125" s="297">
        <v>29.1264448156446</v>
      </c>
      <c r="K125" s="297">
        <v>25.073223360420791</v>
      </c>
      <c r="L125" s="297">
        <v>26.927755186795249</v>
      </c>
      <c r="M125" s="297">
        <v>18.42611815486395</v>
      </c>
      <c r="N125" s="297">
        <v>25.048072402273849</v>
      </c>
      <c r="O125" s="297">
        <v>25.93062898273817</v>
      </c>
      <c r="P125" s="297">
        <v>25.381688458918401</v>
      </c>
      <c r="Q125" s="297">
        <v>28.088773454614628</v>
      </c>
      <c r="R125" s="297">
        <v>27.568505203858411</v>
      </c>
      <c r="S125" s="297">
        <v>26.510043096153979</v>
      </c>
      <c r="T125" s="297">
        <v>25.25223609588982</v>
      </c>
      <c r="U125" s="297">
        <v>19.657451634182131</v>
      </c>
      <c r="V125" s="297">
        <v>20.213918010619722</v>
      </c>
      <c r="W125" s="297">
        <v>18.997706954922279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138.1840285729925</v>
      </c>
      <c r="C128" s="281">
        <v>138.87668034528821</v>
      </c>
      <c r="D128" s="281">
        <v>155.73120680448361</v>
      </c>
      <c r="E128" s="281">
        <v>163.46581826178561</v>
      </c>
      <c r="F128" s="281">
        <v>191.86454092590941</v>
      </c>
      <c r="G128" s="281">
        <v>190.9410052295151</v>
      </c>
      <c r="H128" s="281">
        <v>202.0234335862464</v>
      </c>
      <c r="I128" s="281">
        <v>194.86603193919069</v>
      </c>
      <c r="J128" s="281">
        <v>175.3794287452717</v>
      </c>
      <c r="K128" s="281">
        <v>153.4570001521127</v>
      </c>
      <c r="L128" s="281">
        <v>127.7825306668218</v>
      </c>
      <c r="M128" s="281">
        <v>113.83771413272569</v>
      </c>
      <c r="N128" s="281">
        <v>128.09322643059051</v>
      </c>
      <c r="O128" s="281">
        <v>126.24715935124389</v>
      </c>
      <c r="P128" s="281">
        <v>135.22590239467979</v>
      </c>
      <c r="Q128" s="281">
        <v>151.95883804960181</v>
      </c>
      <c r="R128" s="281">
        <v>138.06199366113569</v>
      </c>
      <c r="S128" s="281">
        <v>155.01390865652891</v>
      </c>
      <c r="T128" s="281">
        <v>147.67991497605431</v>
      </c>
      <c r="U128" s="281">
        <v>143.59868024410511</v>
      </c>
      <c r="V128" s="281">
        <v>138.82654787531561</v>
      </c>
      <c r="W128" s="281">
        <v>143.91969496377379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0.99999999999999989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0.99999999999999989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6.9172838261356373E-4</v>
      </c>
      <c r="C137" s="270">
        <f t="shared" si="14"/>
        <v>6.3073701828503953E-4</v>
      </c>
      <c r="D137" s="270">
        <f t="shared" si="14"/>
        <v>6.8787126311582736E-4</v>
      </c>
      <c r="E137" s="270">
        <f t="shared" si="14"/>
        <v>6.4439227123415485E-4</v>
      </c>
      <c r="F137" s="270">
        <f t="shared" si="14"/>
        <v>6.8064914594889324E-4</v>
      </c>
      <c r="G137" s="270">
        <f t="shared" si="14"/>
        <v>6.5316099904612031E-4</v>
      </c>
      <c r="H137" s="270">
        <f t="shared" si="14"/>
        <v>6.7082500696750915E-4</v>
      </c>
      <c r="I137" s="270">
        <f t="shared" si="14"/>
        <v>6.1521408269119026E-4</v>
      </c>
      <c r="J137" s="270">
        <f t="shared" si="14"/>
        <v>6.7061053281647462E-4</v>
      </c>
      <c r="K137" s="270">
        <f t="shared" si="14"/>
        <v>5.9289804758767633E-4</v>
      </c>
      <c r="L137" s="270">
        <f t="shared" si="14"/>
        <v>6.1602888069827724E-4</v>
      </c>
      <c r="M137" s="270">
        <f t="shared" si="14"/>
        <v>5.5336220121550038E-4</v>
      </c>
      <c r="N137" s="270">
        <f t="shared" si="14"/>
        <v>5.4228643463309514E-4</v>
      </c>
      <c r="O137" s="270">
        <f t="shared" si="14"/>
        <v>5.3962506667060443E-4</v>
      </c>
      <c r="P137" s="270">
        <f t="shared" si="14"/>
        <v>5.2316388153681326E-4</v>
      </c>
      <c r="Q137" s="270">
        <f t="shared" si="14"/>
        <v>5.1610670126452074E-4</v>
      </c>
      <c r="R137" s="270">
        <f t="shared" si="14"/>
        <v>5.0646455999588688E-4</v>
      </c>
      <c r="S137" s="270">
        <f t="shared" si="14"/>
        <v>5.0402175153618659E-4</v>
      </c>
      <c r="T137" s="270">
        <f t="shared" si="14"/>
        <v>4.3892767362386668E-4</v>
      </c>
      <c r="U137" s="270">
        <f t="shared" si="14"/>
        <v>4.447595158081131E-4</v>
      </c>
      <c r="V137" s="270">
        <f t="shared" si="14"/>
        <v>4.4253226521978199E-4</v>
      </c>
      <c r="W137" s="270">
        <f t="shared" si="14"/>
        <v>4.14508888534003E-4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0.14587142186252103</v>
      </c>
      <c r="C139" s="271">
        <f t="shared" si="16"/>
        <v>0.14294885979922134</v>
      </c>
      <c r="D139" s="271">
        <f t="shared" si="16"/>
        <v>0.14920184755364693</v>
      </c>
      <c r="E139" s="271">
        <f t="shared" si="16"/>
        <v>0.14590732369447212</v>
      </c>
      <c r="F139" s="271">
        <f t="shared" si="16"/>
        <v>0.16456497988938165</v>
      </c>
      <c r="G139" s="271">
        <f t="shared" si="16"/>
        <v>0.17174338684056265</v>
      </c>
      <c r="H139" s="271">
        <f t="shared" si="16"/>
        <v>0.17365274958950611</v>
      </c>
      <c r="I139" s="271">
        <f t="shared" si="16"/>
        <v>0.16392683546148606</v>
      </c>
      <c r="J139" s="271">
        <f t="shared" si="16"/>
        <v>0.1784770248946802</v>
      </c>
      <c r="K139" s="271">
        <f t="shared" si="16"/>
        <v>0.17278317214321096</v>
      </c>
      <c r="L139" s="271">
        <f t="shared" si="16"/>
        <v>0.17417562990235128</v>
      </c>
      <c r="M139" s="271">
        <f t="shared" si="16"/>
        <v>0.17510566859114096</v>
      </c>
      <c r="N139" s="271">
        <f t="shared" si="16"/>
        <v>0.17495656618002478</v>
      </c>
      <c r="O139" s="271">
        <f t="shared" si="16"/>
        <v>0.17114845546484608</v>
      </c>
      <c r="P139" s="271">
        <f t="shared" si="16"/>
        <v>0.18338015525418286</v>
      </c>
      <c r="Q139" s="271">
        <f t="shared" si="16"/>
        <v>0.18602345659152855</v>
      </c>
      <c r="R139" s="271">
        <f t="shared" si="16"/>
        <v>0.19033278024851241</v>
      </c>
      <c r="S139" s="271">
        <f t="shared" si="16"/>
        <v>0.18905039717852254</v>
      </c>
      <c r="T139" s="271">
        <f t="shared" si="16"/>
        <v>0.18633336521241484</v>
      </c>
      <c r="U139" s="271">
        <f t="shared" si="16"/>
        <v>0.18903598062946197</v>
      </c>
      <c r="V139" s="271">
        <f t="shared" si="16"/>
        <v>0.19571427182903497</v>
      </c>
      <c r="W139" s="271">
        <f t="shared" si="16"/>
        <v>0.191416877132218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9.8918942037759541E-2</v>
      </c>
      <c r="C140" s="271">
        <f t="shared" si="17"/>
        <v>9.693708196091895E-2</v>
      </c>
      <c r="D140" s="271">
        <f t="shared" si="17"/>
        <v>0.10117738431312205</v>
      </c>
      <c r="E140" s="271">
        <f t="shared" si="17"/>
        <v>9.894328793902292E-2</v>
      </c>
      <c r="F140" s="271">
        <f t="shared" si="17"/>
        <v>0.11159549622039633</v>
      </c>
      <c r="G140" s="271">
        <f t="shared" si="17"/>
        <v>0.11646334773003988</v>
      </c>
      <c r="H140" s="271">
        <f t="shared" si="17"/>
        <v>0.11775813282694389</v>
      </c>
      <c r="I140" s="271">
        <f t="shared" si="17"/>
        <v>0.1111627550373137</v>
      </c>
      <c r="J140" s="271">
        <f t="shared" si="17"/>
        <v>0.12102959068478578</v>
      </c>
      <c r="K140" s="271">
        <f t="shared" si="17"/>
        <v>0.1171684513121611</v>
      </c>
      <c r="L140" s="271">
        <f t="shared" si="17"/>
        <v>0.11811271062359939</v>
      </c>
      <c r="M140" s="271">
        <f t="shared" si="17"/>
        <v>0.11874339237040493</v>
      </c>
      <c r="N140" s="271">
        <f t="shared" si="17"/>
        <v>0.11864228241634697</v>
      </c>
      <c r="O140" s="271">
        <f t="shared" si="17"/>
        <v>0.11605991036362812</v>
      </c>
      <c r="P140" s="271">
        <f t="shared" si="17"/>
        <v>0.12435452206368422</v>
      </c>
      <c r="Q140" s="271">
        <f t="shared" si="17"/>
        <v>0.12614700868264411</v>
      </c>
      <c r="R140" s="271">
        <f t="shared" si="17"/>
        <v>0.12906926536324931</v>
      </c>
      <c r="S140" s="271">
        <f t="shared" si="17"/>
        <v>0.12819965036292333</v>
      </c>
      <c r="T140" s="271">
        <f t="shared" si="17"/>
        <v>0.12635716521992221</v>
      </c>
      <c r="U140" s="271">
        <f t="shared" si="17"/>
        <v>0.12818987415204733</v>
      </c>
      <c r="V140" s="271">
        <f t="shared" si="17"/>
        <v>0.13271858506503509</v>
      </c>
      <c r="W140" s="271">
        <f t="shared" si="17"/>
        <v>0.12980441770106405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2.9344991665673169E-3</v>
      </c>
      <c r="C141" s="271">
        <f t="shared" si="18"/>
        <v>2.4182521913994758E-3</v>
      </c>
      <c r="D141" s="271">
        <f t="shared" si="18"/>
        <v>2.6286225805708615E-3</v>
      </c>
      <c r="E141" s="271">
        <f t="shared" si="18"/>
        <v>2.5479097137603773E-3</v>
      </c>
      <c r="F141" s="271">
        <f t="shared" si="18"/>
        <v>2.8897930036655512E-3</v>
      </c>
      <c r="G141" s="271">
        <f t="shared" si="18"/>
        <v>3.2985533686408579E-3</v>
      </c>
      <c r="H141" s="271">
        <f t="shared" si="18"/>
        <v>2.6973117784904865E-3</v>
      </c>
      <c r="I141" s="271">
        <f t="shared" si="18"/>
        <v>4.0002027815707972E-3</v>
      </c>
      <c r="J141" s="271">
        <f t="shared" si="18"/>
        <v>5.5948328774582945E-3</v>
      </c>
      <c r="K141" s="271">
        <f t="shared" si="18"/>
        <v>4.8823405770435169E-3</v>
      </c>
      <c r="L141" s="271">
        <f t="shared" si="18"/>
        <v>4.6388307916798788E-3</v>
      </c>
      <c r="M141" s="271">
        <f t="shared" si="18"/>
        <v>5.0209123914438788E-3</v>
      </c>
      <c r="N141" s="271">
        <f t="shared" si="18"/>
        <v>5.0114371653339406E-3</v>
      </c>
      <c r="O141" s="271">
        <f t="shared" si="18"/>
        <v>5.3522466838915594E-3</v>
      </c>
      <c r="P141" s="271">
        <f t="shared" si="18"/>
        <v>5.686839210834323E-3</v>
      </c>
      <c r="Q141" s="271">
        <f t="shared" si="18"/>
        <v>5.7943876637589209E-3</v>
      </c>
      <c r="R141" s="271">
        <f t="shared" si="18"/>
        <v>5.876432823748905E-3</v>
      </c>
      <c r="S141" s="271">
        <f t="shared" si="18"/>
        <v>5.5402724686532548E-3</v>
      </c>
      <c r="T141" s="271">
        <f t="shared" si="18"/>
        <v>5.2855929859432728E-3</v>
      </c>
      <c r="U141" s="271">
        <f t="shared" si="18"/>
        <v>5.4459687720074621E-3</v>
      </c>
      <c r="V141" s="271">
        <f t="shared" si="18"/>
        <v>5.7205761089688814E-3</v>
      </c>
      <c r="W141" s="271">
        <f t="shared" si="18"/>
        <v>5.3932624314348776E-3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2.9344991665673169E-3</v>
      </c>
      <c r="C143" s="329">
        <f t="shared" si="20"/>
        <v>2.4182521913994758E-3</v>
      </c>
      <c r="D143" s="329">
        <f t="shared" si="20"/>
        <v>2.6286225805708615E-3</v>
      </c>
      <c r="E143" s="329">
        <f t="shared" si="20"/>
        <v>2.5479097137603773E-3</v>
      </c>
      <c r="F143" s="329">
        <f t="shared" si="20"/>
        <v>2.8897930036655512E-3</v>
      </c>
      <c r="G143" s="329">
        <f t="shared" si="20"/>
        <v>3.2985533686408579E-3</v>
      </c>
      <c r="H143" s="329">
        <f t="shared" si="20"/>
        <v>2.6973117784904865E-3</v>
      </c>
      <c r="I143" s="329">
        <f t="shared" si="20"/>
        <v>4.0002027815707972E-3</v>
      </c>
      <c r="J143" s="329">
        <f t="shared" si="20"/>
        <v>5.5948328774582945E-3</v>
      </c>
      <c r="K143" s="329">
        <f t="shared" si="20"/>
        <v>4.8823405770435169E-3</v>
      </c>
      <c r="L143" s="329">
        <f t="shared" si="20"/>
        <v>4.6388307916798788E-3</v>
      </c>
      <c r="M143" s="329">
        <f t="shared" si="20"/>
        <v>5.0209123914438788E-3</v>
      </c>
      <c r="N143" s="329">
        <f t="shared" si="20"/>
        <v>5.0114371653339406E-3</v>
      </c>
      <c r="O143" s="329">
        <f t="shared" si="20"/>
        <v>5.3522466838915594E-3</v>
      </c>
      <c r="P143" s="329">
        <f t="shared" si="20"/>
        <v>5.686839210834323E-3</v>
      </c>
      <c r="Q143" s="329">
        <f t="shared" si="20"/>
        <v>5.7943876637589209E-3</v>
      </c>
      <c r="R143" s="329">
        <f t="shared" si="20"/>
        <v>5.876432823748905E-3</v>
      </c>
      <c r="S143" s="329">
        <f t="shared" si="20"/>
        <v>5.5402724686532548E-3</v>
      </c>
      <c r="T143" s="329">
        <f t="shared" si="20"/>
        <v>5.2855929859432728E-3</v>
      </c>
      <c r="U143" s="329">
        <f t="shared" si="20"/>
        <v>5.4459687720074621E-3</v>
      </c>
      <c r="V143" s="329">
        <f t="shared" si="20"/>
        <v>5.7205761089688814E-3</v>
      </c>
      <c r="W143" s="329">
        <f t="shared" si="20"/>
        <v>5.3932624314348776E-3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0.75158340855053851</v>
      </c>
      <c r="C144" s="312">
        <f t="shared" si="21"/>
        <v>0.75706506903017512</v>
      </c>
      <c r="D144" s="312">
        <f t="shared" si="21"/>
        <v>0.74630427428954438</v>
      </c>
      <c r="E144" s="312">
        <f t="shared" si="21"/>
        <v>0.75195708638151049</v>
      </c>
      <c r="F144" s="312">
        <f t="shared" si="21"/>
        <v>0.72026908174060755</v>
      </c>
      <c r="G144" s="312">
        <f t="shared" si="21"/>
        <v>0.70784155106171054</v>
      </c>
      <c r="H144" s="312">
        <f t="shared" si="21"/>
        <v>0.70522098079809192</v>
      </c>
      <c r="I144" s="312">
        <f t="shared" si="21"/>
        <v>0.72029499263693819</v>
      </c>
      <c r="J144" s="312">
        <f t="shared" si="21"/>
        <v>0.69422794101025931</v>
      </c>
      <c r="K144" s="312">
        <f t="shared" si="21"/>
        <v>0.70457313791999676</v>
      </c>
      <c r="L144" s="312">
        <f t="shared" si="21"/>
        <v>0.70245679980167108</v>
      </c>
      <c r="M144" s="312">
        <f t="shared" si="21"/>
        <v>0.70057666444579469</v>
      </c>
      <c r="N144" s="312">
        <f t="shared" si="21"/>
        <v>0.70084742780366116</v>
      </c>
      <c r="O144" s="312">
        <f t="shared" si="21"/>
        <v>0.70689976242096364</v>
      </c>
      <c r="P144" s="312">
        <f t="shared" si="21"/>
        <v>0.68605531958976174</v>
      </c>
      <c r="Q144" s="312">
        <f t="shared" si="21"/>
        <v>0.68151904036080391</v>
      </c>
      <c r="R144" s="312">
        <f t="shared" si="21"/>
        <v>0.67421505700449347</v>
      </c>
      <c r="S144" s="312">
        <f t="shared" si="21"/>
        <v>0.6767056582383647</v>
      </c>
      <c r="T144" s="312">
        <f t="shared" si="21"/>
        <v>0.68158494890809584</v>
      </c>
      <c r="U144" s="312">
        <f t="shared" si="21"/>
        <v>0.67688341693067511</v>
      </c>
      <c r="V144" s="312">
        <f t="shared" si="21"/>
        <v>0.66540403473174126</v>
      </c>
      <c r="W144" s="312">
        <f t="shared" si="21"/>
        <v>0.67297093384674911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1.0000000000000002</v>
      </c>
      <c r="D146" s="234">
        <f t="shared" si="22"/>
        <v>1</v>
      </c>
      <c r="E146" s="234">
        <f t="shared" si="22"/>
        <v>1.0000000000000002</v>
      </c>
      <c r="F146" s="234">
        <f t="shared" si="22"/>
        <v>0.99999999999999989</v>
      </c>
      <c r="G146" s="234">
        <f t="shared" si="22"/>
        <v>1</v>
      </c>
      <c r="H146" s="234">
        <f t="shared" si="22"/>
        <v>0.99999999999999978</v>
      </c>
      <c r="I146" s="234">
        <f t="shared" si="22"/>
        <v>1</v>
      </c>
      <c r="J146" s="234">
        <f t="shared" si="22"/>
        <v>1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0.99999999999999989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4.153832882572644E-3</v>
      </c>
      <c r="C151" s="270">
        <f t="shared" si="27"/>
        <v>4.0731381147254206E-3</v>
      </c>
      <c r="D151" s="270">
        <f t="shared" si="27"/>
        <v>4.0814086978884431E-3</v>
      </c>
      <c r="E151" s="270">
        <f t="shared" si="27"/>
        <v>3.8424375071881393E-3</v>
      </c>
      <c r="F151" s="270">
        <f t="shared" si="27"/>
        <v>3.5751408785568428E-3</v>
      </c>
      <c r="G151" s="270">
        <f t="shared" si="27"/>
        <v>3.2135984628871885E-3</v>
      </c>
      <c r="H151" s="270">
        <f t="shared" si="27"/>
        <v>3.1971368304932321E-3</v>
      </c>
      <c r="I151" s="270">
        <f t="shared" si="27"/>
        <v>3.2412202562858775E-3</v>
      </c>
      <c r="J151" s="270">
        <f t="shared" si="27"/>
        <v>3.228760052903127E-3</v>
      </c>
      <c r="K151" s="270">
        <f t="shared" si="27"/>
        <v>2.9009802130119697E-3</v>
      </c>
      <c r="L151" s="270">
        <f t="shared" si="27"/>
        <v>3.0391183694334811E-3</v>
      </c>
      <c r="M151" s="270">
        <f t="shared" si="27"/>
        <v>2.5923136714196822E-3</v>
      </c>
      <c r="N151" s="270">
        <f t="shared" si="27"/>
        <v>2.5841052493540033E-3</v>
      </c>
      <c r="O151" s="270">
        <f t="shared" si="27"/>
        <v>2.5336872376318449E-3</v>
      </c>
      <c r="P151" s="270">
        <f t="shared" si="27"/>
        <v>2.4109412358048672E-3</v>
      </c>
      <c r="Q151" s="270">
        <f t="shared" si="27"/>
        <v>2.4686678398211266E-3</v>
      </c>
      <c r="R151" s="270">
        <f t="shared" si="27"/>
        <v>2.4675159094493908E-3</v>
      </c>
      <c r="S151" s="270">
        <f t="shared" si="27"/>
        <v>2.4961784412653987E-3</v>
      </c>
      <c r="T151" s="270">
        <f t="shared" si="27"/>
        <v>2.2902408986455289E-3</v>
      </c>
      <c r="U151" s="270">
        <f t="shared" si="27"/>
        <v>2.425697493219121E-3</v>
      </c>
      <c r="V151" s="270">
        <f t="shared" si="27"/>
        <v>2.4196106270413563E-3</v>
      </c>
      <c r="W151" s="270">
        <f t="shared" si="27"/>
        <v>2.188287942793824E-3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0.10980511309902298</v>
      </c>
      <c r="C153" s="271">
        <f t="shared" si="29"/>
        <v>0.11086356647990699</v>
      </c>
      <c r="D153" s="271">
        <f t="shared" si="29"/>
        <v>0.10733847225102501</v>
      </c>
      <c r="E153" s="271">
        <f t="shared" si="29"/>
        <v>0.10370225532736273</v>
      </c>
      <c r="F153" s="271">
        <f t="shared" si="29"/>
        <v>9.7226718555472547E-2</v>
      </c>
      <c r="G153" s="271">
        <f t="shared" si="29"/>
        <v>9.2127334280304451E-2</v>
      </c>
      <c r="H153" s="271">
        <f t="shared" si="29"/>
        <v>8.8780428035531947E-2</v>
      </c>
      <c r="I153" s="271">
        <f t="shared" si="29"/>
        <v>9.9415024625861992E-2</v>
      </c>
      <c r="J153" s="271">
        <f t="shared" si="29"/>
        <v>0.10137941292187513</v>
      </c>
      <c r="K153" s="271">
        <f t="shared" si="29"/>
        <v>8.992393027298283E-2</v>
      </c>
      <c r="L153" s="271">
        <f t="shared" si="29"/>
        <v>9.2128756344801804E-2</v>
      </c>
      <c r="M153" s="271">
        <f t="shared" si="29"/>
        <v>9.1222457407085525E-2</v>
      </c>
      <c r="N153" s="271">
        <f t="shared" si="29"/>
        <v>8.9733409736328207E-2</v>
      </c>
      <c r="O153" s="271">
        <f t="shared" si="29"/>
        <v>8.6154945173929423E-2</v>
      </c>
      <c r="P153" s="271">
        <f t="shared" si="29"/>
        <v>8.7243675152405456E-2</v>
      </c>
      <c r="Q153" s="271">
        <f t="shared" si="29"/>
        <v>8.948608607321111E-2</v>
      </c>
      <c r="R153" s="271">
        <f t="shared" si="29"/>
        <v>9.1966462636096744E-2</v>
      </c>
      <c r="S153" s="271">
        <f t="shared" si="29"/>
        <v>9.4443830266004183E-2</v>
      </c>
      <c r="T153" s="271">
        <f t="shared" si="29"/>
        <v>9.2887861781785375E-2</v>
      </c>
      <c r="U153" s="271">
        <f t="shared" si="29"/>
        <v>0.10047163865338678</v>
      </c>
      <c r="V153" s="271">
        <f t="shared" si="29"/>
        <v>0.1023254055278551</v>
      </c>
      <c r="W153" s="271">
        <f t="shared" si="29"/>
        <v>9.6958522417661799E-2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9.7553763089531495E-2</v>
      </c>
      <c r="C154" s="320">
        <f t="shared" si="30"/>
        <v>0.1000063389633645</v>
      </c>
      <c r="D154" s="320">
        <f t="shared" si="30"/>
        <v>9.6495017134364522E-2</v>
      </c>
      <c r="E154" s="320">
        <f t="shared" si="30"/>
        <v>9.3139503958367342E-2</v>
      </c>
      <c r="F154" s="320">
        <f t="shared" si="30"/>
        <v>8.6673786937628519E-2</v>
      </c>
      <c r="G154" s="320">
        <f t="shared" si="30"/>
        <v>8.084415693812412E-2</v>
      </c>
      <c r="H154" s="320">
        <f t="shared" si="30"/>
        <v>7.9842853816793208E-2</v>
      </c>
      <c r="I154" s="320">
        <f t="shared" si="30"/>
        <v>8.4762892832700804E-2</v>
      </c>
      <c r="J154" s="320">
        <f t="shared" si="30"/>
        <v>8.265151419951583E-2</v>
      </c>
      <c r="K154" s="320">
        <f t="shared" si="30"/>
        <v>7.3315470831391644E-2</v>
      </c>
      <c r="L154" s="320">
        <f t="shared" si="30"/>
        <v>7.6217971378524249E-2</v>
      </c>
      <c r="M154" s="320">
        <f t="shared" si="30"/>
        <v>7.4869464955527959E-2</v>
      </c>
      <c r="N154" s="320">
        <f t="shared" si="30"/>
        <v>7.313065012741965E-2</v>
      </c>
      <c r="O154" s="320">
        <f t="shared" si="30"/>
        <v>6.8683310385293017E-2</v>
      </c>
      <c r="P154" s="320">
        <f t="shared" si="30"/>
        <v>6.9023340320073193E-2</v>
      </c>
      <c r="Q154" s="320">
        <f t="shared" si="30"/>
        <v>7.0216728244559753E-2</v>
      </c>
      <c r="R154" s="320">
        <f t="shared" si="30"/>
        <v>7.2061507217427129E-2</v>
      </c>
      <c r="S154" s="320">
        <f t="shared" si="30"/>
        <v>7.5367536348838637E-2</v>
      </c>
      <c r="T154" s="320">
        <f t="shared" si="30"/>
        <v>7.371360880645883E-2</v>
      </c>
      <c r="U154" s="320">
        <f t="shared" si="30"/>
        <v>7.9821495338994977E-2</v>
      </c>
      <c r="V154" s="320">
        <f t="shared" si="30"/>
        <v>8.0579532733718026E-2</v>
      </c>
      <c r="W154" s="320">
        <f t="shared" si="30"/>
        <v>7.7163376585704352E-2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1.2251350009491492E-2</v>
      </c>
      <c r="C155" s="320">
        <f t="shared" si="31"/>
        <v>1.0857227516542488E-2</v>
      </c>
      <c r="D155" s="320">
        <f t="shared" si="31"/>
        <v>1.0843455116660485E-2</v>
      </c>
      <c r="E155" s="320">
        <f t="shared" si="31"/>
        <v>1.0562751368995392E-2</v>
      </c>
      <c r="F155" s="320">
        <f t="shared" si="31"/>
        <v>1.0552931617844029E-2</v>
      </c>
      <c r="G155" s="320">
        <f t="shared" si="31"/>
        <v>1.1283177342180345E-2</v>
      </c>
      <c r="H155" s="320">
        <f t="shared" si="31"/>
        <v>8.9375742187387374E-3</v>
      </c>
      <c r="I155" s="320">
        <f t="shared" si="31"/>
        <v>1.4652131793161194E-2</v>
      </c>
      <c r="J155" s="320">
        <f t="shared" si="31"/>
        <v>1.8727898722359301E-2</v>
      </c>
      <c r="K155" s="320">
        <f t="shared" si="31"/>
        <v>1.6608459441591179E-2</v>
      </c>
      <c r="L155" s="320">
        <f t="shared" si="31"/>
        <v>1.5910784966277545E-2</v>
      </c>
      <c r="M155" s="320">
        <f t="shared" si="31"/>
        <v>1.6352992451557562E-2</v>
      </c>
      <c r="N155" s="320">
        <f t="shared" si="31"/>
        <v>1.6602759608908554E-2</v>
      </c>
      <c r="O155" s="320">
        <f t="shared" si="31"/>
        <v>1.7471634788636402E-2</v>
      </c>
      <c r="P155" s="320">
        <f t="shared" si="31"/>
        <v>1.822033483233227E-2</v>
      </c>
      <c r="Q155" s="320">
        <f t="shared" si="31"/>
        <v>1.926935782865136E-2</v>
      </c>
      <c r="R155" s="320">
        <f t="shared" si="31"/>
        <v>1.9904955418669618E-2</v>
      </c>
      <c r="S155" s="320">
        <f t="shared" si="31"/>
        <v>1.9076293917165536E-2</v>
      </c>
      <c r="T155" s="320">
        <f t="shared" si="31"/>
        <v>1.9174252975326534E-2</v>
      </c>
      <c r="U155" s="320">
        <f t="shared" si="31"/>
        <v>2.06501433143918E-2</v>
      </c>
      <c r="V155" s="320">
        <f t="shared" si="31"/>
        <v>2.1745872794137078E-2</v>
      </c>
      <c r="W155" s="320">
        <f t="shared" si="31"/>
        <v>1.9795145831957444E-2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0.50226752475419123</v>
      </c>
      <c r="C157" s="271">
        <f t="shared" si="33"/>
        <v>0.5293134991480728</v>
      </c>
      <c r="D157" s="271">
        <f t="shared" si="33"/>
        <v>0.50760814083647587</v>
      </c>
      <c r="E157" s="271">
        <f t="shared" si="33"/>
        <v>0.49886730271338275</v>
      </c>
      <c r="F157" s="271">
        <f t="shared" si="33"/>
        <v>0.49563131177350839</v>
      </c>
      <c r="G157" s="271">
        <f t="shared" si="33"/>
        <v>0.4845101146312108</v>
      </c>
      <c r="H157" s="271">
        <f t="shared" si="33"/>
        <v>0.47455341421581421</v>
      </c>
      <c r="I157" s="271">
        <f t="shared" si="33"/>
        <v>0.49520359591270102</v>
      </c>
      <c r="J157" s="271">
        <f t="shared" si="33"/>
        <v>0.49271884989098513</v>
      </c>
      <c r="K157" s="271">
        <f t="shared" si="33"/>
        <v>0.4847498102286108</v>
      </c>
      <c r="L157" s="271">
        <f t="shared" si="33"/>
        <v>0.49270320860205086</v>
      </c>
      <c r="M157" s="271">
        <f t="shared" si="33"/>
        <v>0.47035928751815859</v>
      </c>
      <c r="N157" s="271">
        <f t="shared" si="33"/>
        <v>0.47803881632383505</v>
      </c>
      <c r="O157" s="271">
        <f t="shared" si="33"/>
        <v>0.46077120523191034</v>
      </c>
      <c r="P157" s="271">
        <f t="shared" si="33"/>
        <v>0.48456569647238462</v>
      </c>
      <c r="Q157" s="271">
        <f t="shared" si="33"/>
        <v>0.51020220309712405</v>
      </c>
      <c r="R157" s="271">
        <f t="shared" si="33"/>
        <v>0.53171137395471413</v>
      </c>
      <c r="S157" s="271">
        <f t="shared" si="33"/>
        <v>0.53685302089557496</v>
      </c>
      <c r="T157" s="271">
        <f t="shared" si="33"/>
        <v>0.55748128004674102</v>
      </c>
      <c r="U157" s="271">
        <f t="shared" si="33"/>
        <v>0.59116310774598102</v>
      </c>
      <c r="V157" s="271">
        <f t="shared" si="33"/>
        <v>0.61358466530100275</v>
      </c>
      <c r="W157" s="271">
        <f t="shared" si="33"/>
        <v>0.57943177131465584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0.50226752475419123</v>
      </c>
      <c r="C158" s="320">
        <f t="shared" si="34"/>
        <v>0.5293134991480728</v>
      </c>
      <c r="D158" s="320">
        <f t="shared" si="34"/>
        <v>0.50760814083647587</v>
      </c>
      <c r="E158" s="320">
        <f t="shared" si="34"/>
        <v>0.49886730271338275</v>
      </c>
      <c r="F158" s="320">
        <f t="shared" si="34"/>
        <v>0.49563131177350839</v>
      </c>
      <c r="G158" s="320">
        <f t="shared" si="34"/>
        <v>0.4845101146312108</v>
      </c>
      <c r="H158" s="320">
        <f t="shared" si="34"/>
        <v>0.47455341421581421</v>
      </c>
      <c r="I158" s="320">
        <f t="shared" si="34"/>
        <v>0.49520359591270102</v>
      </c>
      <c r="J158" s="320">
        <f t="shared" si="34"/>
        <v>0.49271884989098513</v>
      </c>
      <c r="K158" s="320">
        <f t="shared" si="34"/>
        <v>0.4847498102286108</v>
      </c>
      <c r="L158" s="320">
        <f t="shared" si="34"/>
        <v>0.49270320860205086</v>
      </c>
      <c r="M158" s="320">
        <f t="shared" si="34"/>
        <v>0.47035928751815859</v>
      </c>
      <c r="N158" s="320">
        <f t="shared" si="34"/>
        <v>0.47803881632383505</v>
      </c>
      <c r="O158" s="320">
        <f t="shared" si="34"/>
        <v>0.46077120523191034</v>
      </c>
      <c r="P158" s="320">
        <f t="shared" si="34"/>
        <v>0.48456569647238462</v>
      </c>
      <c r="Q158" s="320">
        <f t="shared" si="34"/>
        <v>0.51020220309712405</v>
      </c>
      <c r="R158" s="320">
        <f t="shared" si="34"/>
        <v>0.53171137395471413</v>
      </c>
      <c r="S158" s="320">
        <f t="shared" si="34"/>
        <v>0.53685302089557496</v>
      </c>
      <c r="T158" s="320">
        <f t="shared" si="34"/>
        <v>0.55748128004674102</v>
      </c>
      <c r="U158" s="320">
        <f t="shared" si="34"/>
        <v>0.59116310774598102</v>
      </c>
      <c r="V158" s="320">
        <f t="shared" si="34"/>
        <v>0.61358466530100275</v>
      </c>
      <c r="W158" s="320">
        <f t="shared" si="34"/>
        <v>0.57943177131465584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5.1974270816430891E-2</v>
      </c>
      <c r="C160" s="271">
        <f t="shared" si="36"/>
        <v>5.3280943553877781E-2</v>
      </c>
      <c r="D160" s="271">
        <f t="shared" si="36"/>
        <v>5.1410196738128591E-2</v>
      </c>
      <c r="E160" s="271">
        <f t="shared" si="36"/>
        <v>4.9622460980797312E-2</v>
      </c>
      <c r="F160" s="271">
        <f t="shared" si="36"/>
        <v>4.6177684307755297E-2</v>
      </c>
      <c r="G160" s="271">
        <f t="shared" si="36"/>
        <v>4.3071799319230997E-2</v>
      </c>
      <c r="H160" s="271">
        <f t="shared" si="36"/>
        <v>4.2538329384815166E-2</v>
      </c>
      <c r="I160" s="271">
        <f t="shared" si="36"/>
        <v>4.515960643391783E-2</v>
      </c>
      <c r="J160" s="271">
        <f t="shared" si="36"/>
        <v>4.4034715282599869E-2</v>
      </c>
      <c r="K160" s="271">
        <f t="shared" si="36"/>
        <v>3.9060698586560166E-2</v>
      </c>
      <c r="L160" s="271">
        <f t="shared" si="36"/>
        <v>4.0607080240162401E-2</v>
      </c>
      <c r="M160" s="271">
        <f t="shared" si="36"/>
        <v>3.9888628836476619E-2</v>
      </c>
      <c r="N160" s="271">
        <f t="shared" si="36"/>
        <v>3.8962230613449722E-2</v>
      </c>
      <c r="O160" s="271">
        <f t="shared" si="36"/>
        <v>3.6592796233375358E-2</v>
      </c>
      <c r="P160" s="271">
        <f t="shared" si="36"/>
        <v>3.6773955907346507E-2</v>
      </c>
      <c r="Q160" s="271">
        <f t="shared" si="36"/>
        <v>3.7409763950132097E-2</v>
      </c>
      <c r="R160" s="271">
        <f t="shared" si="36"/>
        <v>3.8392617290646164E-2</v>
      </c>
      <c r="S160" s="271">
        <f t="shared" si="36"/>
        <v>4.0153989153311205E-2</v>
      </c>
      <c r="T160" s="271">
        <f t="shared" si="36"/>
        <v>3.9272816810225777E-2</v>
      </c>
      <c r="U160" s="271">
        <f t="shared" si="36"/>
        <v>4.2526950107643735E-2</v>
      </c>
      <c r="V160" s="271">
        <f t="shared" si="36"/>
        <v>4.2930813983260263E-2</v>
      </c>
      <c r="W160" s="271">
        <f t="shared" si="36"/>
        <v>4.1110769126301488E-2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5.1974270816430891E-2</v>
      </c>
      <c r="C161" s="320">
        <f t="shared" si="37"/>
        <v>5.3280943553877781E-2</v>
      </c>
      <c r="D161" s="320">
        <f t="shared" si="37"/>
        <v>5.1410196738128591E-2</v>
      </c>
      <c r="E161" s="320">
        <f t="shared" si="37"/>
        <v>4.9622460980797312E-2</v>
      </c>
      <c r="F161" s="320">
        <f t="shared" si="37"/>
        <v>4.6177684307755297E-2</v>
      </c>
      <c r="G161" s="320">
        <f t="shared" si="37"/>
        <v>4.3071799319230997E-2</v>
      </c>
      <c r="H161" s="320">
        <f t="shared" si="37"/>
        <v>4.2538329384815166E-2</v>
      </c>
      <c r="I161" s="320">
        <f t="shared" si="37"/>
        <v>4.515960643391783E-2</v>
      </c>
      <c r="J161" s="320">
        <f t="shared" si="37"/>
        <v>4.4034715282599869E-2</v>
      </c>
      <c r="K161" s="320">
        <f t="shared" si="37"/>
        <v>3.9060698586560166E-2</v>
      </c>
      <c r="L161" s="320">
        <f t="shared" si="37"/>
        <v>4.0607080240162401E-2</v>
      </c>
      <c r="M161" s="320">
        <f t="shared" si="37"/>
        <v>3.9888628836476619E-2</v>
      </c>
      <c r="N161" s="320">
        <f t="shared" si="37"/>
        <v>3.8962230613449722E-2</v>
      </c>
      <c r="O161" s="320">
        <f t="shared" si="37"/>
        <v>3.6592796233375358E-2</v>
      </c>
      <c r="P161" s="320">
        <f t="shared" si="37"/>
        <v>3.6773955907346507E-2</v>
      </c>
      <c r="Q161" s="320">
        <f t="shared" si="37"/>
        <v>3.7409763950132097E-2</v>
      </c>
      <c r="R161" s="320">
        <f t="shared" si="37"/>
        <v>3.8392617290646164E-2</v>
      </c>
      <c r="S161" s="320">
        <f t="shared" si="37"/>
        <v>4.0153989153311205E-2</v>
      </c>
      <c r="T161" s="320">
        <f t="shared" si="37"/>
        <v>3.9272816810225777E-2</v>
      </c>
      <c r="U161" s="320">
        <f t="shared" si="37"/>
        <v>4.2526950107643735E-2</v>
      </c>
      <c r="V161" s="320">
        <f t="shared" si="37"/>
        <v>4.2930813983260263E-2</v>
      </c>
      <c r="W161" s="320">
        <f t="shared" si="37"/>
        <v>4.1110769126301488E-2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0.33179925844778224</v>
      </c>
      <c r="C163" s="312">
        <f t="shared" si="39"/>
        <v>0.30246885270341717</v>
      </c>
      <c r="D163" s="312">
        <f t="shared" si="39"/>
        <v>0.32956178147648213</v>
      </c>
      <c r="E163" s="312">
        <f t="shared" si="39"/>
        <v>0.34396554347126912</v>
      </c>
      <c r="F163" s="312">
        <f t="shared" si="39"/>
        <v>0.35738914448470682</v>
      </c>
      <c r="G163" s="312">
        <f t="shared" si="39"/>
        <v>0.37707715330636665</v>
      </c>
      <c r="H163" s="312">
        <f t="shared" si="39"/>
        <v>0.39093069153334531</v>
      </c>
      <c r="I163" s="312">
        <f t="shared" si="39"/>
        <v>0.35698055277123342</v>
      </c>
      <c r="J163" s="312">
        <f t="shared" si="39"/>
        <v>0.35863826185163666</v>
      </c>
      <c r="K163" s="312">
        <f t="shared" si="39"/>
        <v>0.38336458069883439</v>
      </c>
      <c r="L163" s="312">
        <f t="shared" si="39"/>
        <v>0.37152183644355152</v>
      </c>
      <c r="M163" s="312">
        <f t="shared" si="39"/>
        <v>0.39593731256685955</v>
      </c>
      <c r="N163" s="312">
        <f t="shared" si="39"/>
        <v>0.39068143807703298</v>
      </c>
      <c r="O163" s="312">
        <f t="shared" si="39"/>
        <v>0.41394736612315303</v>
      </c>
      <c r="P163" s="312">
        <f t="shared" si="39"/>
        <v>0.38900573123205856</v>
      </c>
      <c r="Q163" s="312">
        <f t="shared" si="39"/>
        <v>0.36043327903971156</v>
      </c>
      <c r="R163" s="312">
        <f t="shared" si="39"/>
        <v>0.3354620302090936</v>
      </c>
      <c r="S163" s="312">
        <f t="shared" si="39"/>
        <v>0.32605298124384424</v>
      </c>
      <c r="T163" s="312">
        <f t="shared" si="39"/>
        <v>0.30806780046260235</v>
      </c>
      <c r="U163" s="312">
        <f t="shared" si="39"/>
        <v>0.26341260599976946</v>
      </c>
      <c r="V163" s="312">
        <f t="shared" si="39"/>
        <v>0.23873950456084059</v>
      </c>
      <c r="W163" s="312">
        <f t="shared" si="39"/>
        <v>0.28031064919858717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0.99999999999999989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1</v>
      </c>
      <c r="H165" s="234">
        <f t="shared" si="40"/>
        <v>0.99999999999999989</v>
      </c>
      <c r="I165" s="234">
        <f t="shared" si="40"/>
        <v>0.99999999999999978</v>
      </c>
      <c r="J165" s="234">
        <f t="shared" si="40"/>
        <v>1</v>
      </c>
      <c r="K165" s="234">
        <f t="shared" si="40"/>
        <v>0.99999999999999989</v>
      </c>
      <c r="L165" s="234">
        <f t="shared" si="40"/>
        <v>1</v>
      </c>
      <c r="M165" s="234">
        <f t="shared" si="40"/>
        <v>0.99999999999999989</v>
      </c>
      <c r="N165" s="234">
        <f t="shared" si="40"/>
        <v>0.99999999999999989</v>
      </c>
      <c r="O165" s="234">
        <f t="shared" si="40"/>
        <v>1</v>
      </c>
      <c r="P165" s="234">
        <f t="shared" si="40"/>
        <v>1</v>
      </c>
      <c r="Q165" s="234">
        <f t="shared" si="40"/>
        <v>1</v>
      </c>
      <c r="R165" s="234">
        <f t="shared" si="40"/>
        <v>0.99999999999999989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5.8494803800719294E-3</v>
      </c>
      <c r="C170" s="270">
        <f t="shared" si="45"/>
        <v>5.525959032230408E-3</v>
      </c>
      <c r="D170" s="270">
        <f t="shared" si="45"/>
        <v>5.7609715253324582E-3</v>
      </c>
      <c r="E170" s="270">
        <f t="shared" si="45"/>
        <v>5.4277427565293827E-3</v>
      </c>
      <c r="F170" s="270">
        <f t="shared" si="45"/>
        <v>5.4768723338461146E-3</v>
      </c>
      <c r="G170" s="270">
        <f t="shared" si="45"/>
        <v>5.1669268002898384E-3</v>
      </c>
      <c r="H170" s="270">
        <f t="shared" si="45"/>
        <v>5.2652115526048799E-3</v>
      </c>
      <c r="I170" s="270">
        <f t="shared" si="45"/>
        <v>5.0060933842771965E-3</v>
      </c>
      <c r="J170" s="270">
        <f t="shared" si="45"/>
        <v>5.2166295141376755E-3</v>
      </c>
      <c r="K170" s="270">
        <f t="shared" si="45"/>
        <v>5.261130272306941E-3</v>
      </c>
      <c r="L170" s="270">
        <f t="shared" si="45"/>
        <v>5.5750599373459173E-3</v>
      </c>
      <c r="M170" s="270">
        <f t="shared" si="45"/>
        <v>4.6934025833606299E-3</v>
      </c>
      <c r="N170" s="270">
        <f t="shared" si="45"/>
        <v>4.9790148304469824E-3</v>
      </c>
      <c r="O170" s="270">
        <f t="shared" si="45"/>
        <v>5.1302088629532356E-3</v>
      </c>
      <c r="P170" s="270">
        <f t="shared" si="45"/>
        <v>4.7557330564765767E-3</v>
      </c>
      <c r="Q170" s="270">
        <f t="shared" si="45"/>
        <v>4.7451184636581384E-3</v>
      </c>
      <c r="R170" s="270">
        <f t="shared" si="45"/>
        <v>4.7044201188157497E-3</v>
      </c>
      <c r="S170" s="270">
        <f t="shared" si="45"/>
        <v>4.4419828628588145E-3</v>
      </c>
      <c r="T170" s="270">
        <f t="shared" si="45"/>
        <v>4.1975624863339672E-3</v>
      </c>
      <c r="U170" s="270">
        <f t="shared" si="45"/>
        <v>3.8807133166507816E-3</v>
      </c>
      <c r="V170" s="270">
        <f t="shared" si="45"/>
        <v>3.839833479931522E-3</v>
      </c>
      <c r="W170" s="270">
        <f t="shared" si="45"/>
        <v>3.5463174219559114E-3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0.73002159061084171</v>
      </c>
      <c r="C171" s="271">
        <f t="shared" si="46"/>
        <v>0.72099036719996212</v>
      </c>
      <c r="D171" s="271">
        <f t="shared" si="46"/>
        <v>0.72379226874649061</v>
      </c>
      <c r="E171" s="271">
        <f t="shared" si="46"/>
        <v>0.69914905252111226</v>
      </c>
      <c r="F171" s="271">
        <f t="shared" si="46"/>
        <v>0.7055871113836274</v>
      </c>
      <c r="G171" s="271">
        <f t="shared" si="46"/>
        <v>0.69073703766339822</v>
      </c>
      <c r="H171" s="271">
        <f t="shared" si="46"/>
        <v>0.69873751786638638</v>
      </c>
      <c r="I171" s="271">
        <f t="shared" si="46"/>
        <v>0.69569612079409393</v>
      </c>
      <c r="J171" s="271">
        <f t="shared" si="46"/>
        <v>0.70962424707808602</v>
      </c>
      <c r="K171" s="271">
        <f t="shared" si="46"/>
        <v>0.70656696143879927</v>
      </c>
      <c r="L171" s="271">
        <f t="shared" si="46"/>
        <v>0.74298957462676773</v>
      </c>
      <c r="M171" s="271">
        <f t="shared" si="46"/>
        <v>0.72032484854288481</v>
      </c>
      <c r="N171" s="271">
        <f t="shared" si="46"/>
        <v>0.74878315400711171</v>
      </c>
      <c r="O171" s="271">
        <f t="shared" si="46"/>
        <v>0.73902081558500154</v>
      </c>
      <c r="P171" s="271">
        <f t="shared" si="46"/>
        <v>0.72351947626858426</v>
      </c>
      <c r="Q171" s="271">
        <f t="shared" si="46"/>
        <v>0.71721340605336337</v>
      </c>
      <c r="R171" s="271">
        <f t="shared" si="46"/>
        <v>0.73008409581794742</v>
      </c>
      <c r="S171" s="271">
        <f t="shared" si="46"/>
        <v>0.71270364359229232</v>
      </c>
      <c r="T171" s="271">
        <f t="shared" si="46"/>
        <v>0.71793824121626748</v>
      </c>
      <c r="U171" s="271">
        <f t="shared" si="46"/>
        <v>0.67860677344590281</v>
      </c>
      <c r="V171" s="271">
        <f t="shared" si="46"/>
        <v>0.67954005597524836</v>
      </c>
      <c r="W171" s="271">
        <f t="shared" si="46"/>
        <v>0.66451956344887886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0.73002159061084171</v>
      </c>
      <c r="C172" s="320">
        <f t="shared" si="47"/>
        <v>0.72099036719996212</v>
      </c>
      <c r="D172" s="320">
        <f t="shared" si="47"/>
        <v>0.72379226874649061</v>
      </c>
      <c r="E172" s="320">
        <f t="shared" si="47"/>
        <v>0.69914905252111226</v>
      </c>
      <c r="F172" s="320">
        <f t="shared" si="47"/>
        <v>0.7055871113836274</v>
      </c>
      <c r="G172" s="320">
        <f t="shared" si="47"/>
        <v>0.69073703766339822</v>
      </c>
      <c r="H172" s="320">
        <f t="shared" si="47"/>
        <v>0.69873751786638638</v>
      </c>
      <c r="I172" s="320">
        <f t="shared" si="47"/>
        <v>0.69569612079409393</v>
      </c>
      <c r="J172" s="320">
        <f t="shared" si="47"/>
        <v>0.70962424707808602</v>
      </c>
      <c r="K172" s="320">
        <f t="shared" si="47"/>
        <v>0.70656696143879927</v>
      </c>
      <c r="L172" s="320">
        <f t="shared" si="47"/>
        <v>0.74298957462676773</v>
      </c>
      <c r="M172" s="320">
        <f t="shared" si="47"/>
        <v>0.72032484854288481</v>
      </c>
      <c r="N172" s="320">
        <f t="shared" si="47"/>
        <v>0.74878315400711171</v>
      </c>
      <c r="O172" s="320">
        <f t="shared" si="47"/>
        <v>0.73902081558500154</v>
      </c>
      <c r="P172" s="320">
        <f t="shared" si="47"/>
        <v>0.72351947626858426</v>
      </c>
      <c r="Q172" s="320">
        <f t="shared" si="47"/>
        <v>0.71721340605336337</v>
      </c>
      <c r="R172" s="320">
        <f t="shared" si="47"/>
        <v>0.73008409581794742</v>
      </c>
      <c r="S172" s="320">
        <f t="shared" si="47"/>
        <v>0.71270364359229232</v>
      </c>
      <c r="T172" s="320">
        <f t="shared" si="47"/>
        <v>0.71793824121626748</v>
      </c>
      <c r="U172" s="320">
        <f t="shared" si="47"/>
        <v>0.67860677344590281</v>
      </c>
      <c r="V172" s="320">
        <f t="shared" si="47"/>
        <v>0.67954005597524836</v>
      </c>
      <c r="W172" s="320">
        <f t="shared" si="47"/>
        <v>0.66451956344887886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6.1048388284503909E-2</v>
      </c>
      <c r="C175" s="271">
        <f t="shared" si="50"/>
        <v>6.0293148110017909E-2</v>
      </c>
      <c r="D175" s="271">
        <f t="shared" si="50"/>
        <v>6.0527458404052208E-2</v>
      </c>
      <c r="E175" s="271">
        <f t="shared" si="50"/>
        <v>5.8466658213955025E-2</v>
      </c>
      <c r="F175" s="271">
        <f t="shared" si="50"/>
        <v>5.9005043821027878E-2</v>
      </c>
      <c r="G175" s="271">
        <f t="shared" si="50"/>
        <v>5.7763199636984626E-2</v>
      </c>
      <c r="H175" s="271">
        <f t="shared" si="50"/>
        <v>5.8432243440861495E-2</v>
      </c>
      <c r="I175" s="271">
        <f t="shared" si="50"/>
        <v>5.8177905224314652E-2</v>
      </c>
      <c r="J175" s="271">
        <f t="shared" si="50"/>
        <v>5.9342651133746274E-2</v>
      </c>
      <c r="K175" s="271">
        <f t="shared" si="50"/>
        <v>5.9086984228541937E-2</v>
      </c>
      <c r="L175" s="271">
        <f t="shared" si="50"/>
        <v>6.2132841859101652E-2</v>
      </c>
      <c r="M175" s="271">
        <f t="shared" si="50"/>
        <v>6.0237493808952831E-2</v>
      </c>
      <c r="N175" s="271">
        <f t="shared" si="50"/>
        <v>6.2617332575701401E-2</v>
      </c>
      <c r="O175" s="271">
        <f t="shared" si="50"/>
        <v>6.1800952575133156E-2</v>
      </c>
      <c r="P175" s="271">
        <f t="shared" si="50"/>
        <v>6.0504646008738845E-2</v>
      </c>
      <c r="Q175" s="271">
        <f t="shared" si="50"/>
        <v>5.9977298012461079E-2</v>
      </c>
      <c r="R175" s="271">
        <f t="shared" si="50"/>
        <v>6.1053615310940203E-2</v>
      </c>
      <c r="S175" s="271">
        <f t="shared" si="50"/>
        <v>5.9600167070944655E-2</v>
      </c>
      <c r="T175" s="271">
        <f t="shared" si="50"/>
        <v>6.0037912683364419E-2</v>
      </c>
      <c r="U175" s="271">
        <f t="shared" si="50"/>
        <v>5.6748800762392942E-2</v>
      </c>
      <c r="V175" s="271">
        <f t="shared" si="50"/>
        <v>5.682684693933264E-2</v>
      </c>
      <c r="W175" s="271">
        <f t="shared" si="50"/>
        <v>5.5570751404943018E-2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6.1048388284503909E-2</v>
      </c>
      <c r="C176" s="320">
        <f t="shared" si="51"/>
        <v>6.0293148110017909E-2</v>
      </c>
      <c r="D176" s="320">
        <f t="shared" si="51"/>
        <v>6.0527458404052208E-2</v>
      </c>
      <c r="E176" s="320">
        <f t="shared" si="51"/>
        <v>5.8466658213955025E-2</v>
      </c>
      <c r="F176" s="320">
        <f t="shared" si="51"/>
        <v>5.9005043821027878E-2</v>
      </c>
      <c r="G176" s="320">
        <f t="shared" si="51"/>
        <v>5.7763199636984626E-2</v>
      </c>
      <c r="H176" s="320">
        <f t="shared" si="51"/>
        <v>5.8432243440861495E-2</v>
      </c>
      <c r="I176" s="320">
        <f t="shared" si="51"/>
        <v>5.8177905224314652E-2</v>
      </c>
      <c r="J176" s="320">
        <f t="shared" si="51"/>
        <v>5.9342651133746274E-2</v>
      </c>
      <c r="K176" s="320">
        <f t="shared" si="51"/>
        <v>5.9086984228541937E-2</v>
      </c>
      <c r="L176" s="320">
        <f t="shared" si="51"/>
        <v>6.2132841859101652E-2</v>
      </c>
      <c r="M176" s="320">
        <f t="shared" si="51"/>
        <v>6.0237493808952831E-2</v>
      </c>
      <c r="N176" s="320">
        <f t="shared" si="51"/>
        <v>6.2617332575701401E-2</v>
      </c>
      <c r="O176" s="320">
        <f t="shared" si="51"/>
        <v>6.1800952575133156E-2</v>
      </c>
      <c r="P176" s="320">
        <f t="shared" si="51"/>
        <v>6.0504646008738845E-2</v>
      </c>
      <c r="Q176" s="320">
        <f t="shared" si="51"/>
        <v>5.9977298012461079E-2</v>
      </c>
      <c r="R176" s="320">
        <f t="shared" si="51"/>
        <v>6.1053615310940203E-2</v>
      </c>
      <c r="S176" s="320">
        <f t="shared" si="51"/>
        <v>5.9600167070944655E-2</v>
      </c>
      <c r="T176" s="320">
        <f t="shared" si="51"/>
        <v>6.0037912683364419E-2</v>
      </c>
      <c r="U176" s="320">
        <f t="shared" si="51"/>
        <v>5.6748800762392942E-2</v>
      </c>
      <c r="V176" s="320">
        <f t="shared" si="51"/>
        <v>5.682684693933264E-2</v>
      </c>
      <c r="W176" s="320">
        <f t="shared" si="51"/>
        <v>5.5570751404943018E-2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0.20308054072458243</v>
      </c>
      <c r="C179" s="312">
        <f t="shared" si="54"/>
        <v>0.21319052565778943</v>
      </c>
      <c r="D179" s="312">
        <f t="shared" si="54"/>
        <v>0.20991930132412481</v>
      </c>
      <c r="E179" s="312">
        <f t="shared" si="54"/>
        <v>0.23695654650840334</v>
      </c>
      <c r="F179" s="312">
        <f t="shared" si="54"/>
        <v>0.22993097246149866</v>
      </c>
      <c r="G179" s="312">
        <f t="shared" si="54"/>
        <v>0.24633283589932728</v>
      </c>
      <c r="H179" s="312">
        <f t="shared" si="54"/>
        <v>0.23756502714014718</v>
      </c>
      <c r="I179" s="312">
        <f t="shared" si="54"/>
        <v>0.2411198805973141</v>
      </c>
      <c r="J179" s="312">
        <f t="shared" si="54"/>
        <v>0.22581647227403001</v>
      </c>
      <c r="K179" s="312">
        <f t="shared" si="54"/>
        <v>0.22908492406035177</v>
      </c>
      <c r="L179" s="312">
        <f t="shared" si="54"/>
        <v>0.1893025235767847</v>
      </c>
      <c r="M179" s="312">
        <f t="shared" si="54"/>
        <v>0.21474425506480166</v>
      </c>
      <c r="N179" s="312">
        <f t="shared" si="54"/>
        <v>0.18362049858673987</v>
      </c>
      <c r="O179" s="312">
        <f t="shared" si="54"/>
        <v>0.19404802297691215</v>
      </c>
      <c r="P179" s="312">
        <f t="shared" si="54"/>
        <v>0.21122014466620032</v>
      </c>
      <c r="Q179" s="312">
        <f t="shared" si="54"/>
        <v>0.21806417747051743</v>
      </c>
      <c r="R179" s="312">
        <f t="shared" si="54"/>
        <v>0.2041578687522965</v>
      </c>
      <c r="S179" s="312">
        <f t="shared" si="54"/>
        <v>0.22325420647390429</v>
      </c>
      <c r="T179" s="312">
        <f t="shared" si="54"/>
        <v>0.21782628361403411</v>
      </c>
      <c r="U179" s="312">
        <f t="shared" si="54"/>
        <v>0.26076371247505359</v>
      </c>
      <c r="V179" s="312">
        <f t="shared" si="54"/>
        <v>0.25979326360548749</v>
      </c>
      <c r="W179" s="312">
        <f t="shared" si="54"/>
        <v>0.27636336772422221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223.31514470867563</v>
      </c>
      <c r="C183" s="322">
        <f t="shared" si="55"/>
        <v>221.99278496027594</v>
      </c>
      <c r="D183" s="322">
        <f t="shared" si="55"/>
        <v>234.45877894181706</v>
      </c>
      <c r="E183" s="322">
        <f t="shared" si="55"/>
        <v>215.970031785994</v>
      </c>
      <c r="F183" s="322">
        <f t="shared" si="55"/>
        <v>247.04984843356669</v>
      </c>
      <c r="G183" s="322">
        <f t="shared" si="55"/>
        <v>247.70127072596469</v>
      </c>
      <c r="H183" s="322">
        <f t="shared" si="55"/>
        <v>247.16617005595722</v>
      </c>
      <c r="I183" s="322">
        <f t="shared" si="55"/>
        <v>224.90872858310837</v>
      </c>
      <c r="J183" s="322">
        <f t="shared" si="55"/>
        <v>256.05514245836156</v>
      </c>
      <c r="K183" s="322">
        <f t="shared" si="55"/>
        <v>268.52599834790522</v>
      </c>
      <c r="L183" s="322">
        <f t="shared" si="55"/>
        <v>266.35139195021435</v>
      </c>
      <c r="M183" s="322">
        <f t="shared" si="55"/>
        <v>261.16430152160632</v>
      </c>
      <c r="N183" s="322">
        <f t="shared" si="55"/>
        <v>262.8423250327063</v>
      </c>
      <c r="O183" s="322">
        <f t="shared" si="55"/>
        <v>251.12399951894011</v>
      </c>
      <c r="P183" s="322">
        <f t="shared" si="55"/>
        <v>262.0465627354406</v>
      </c>
      <c r="Q183" s="322">
        <f t="shared" si="55"/>
        <v>268.16294811599113</v>
      </c>
      <c r="R183" s="322">
        <f t="shared" si="55"/>
        <v>286.88282251997992</v>
      </c>
      <c r="S183" s="322">
        <f t="shared" si="55"/>
        <v>284.45503019036516</v>
      </c>
      <c r="T183" s="322">
        <f t="shared" si="55"/>
        <v>276.11119148756575</v>
      </c>
      <c r="U183" s="322">
        <f t="shared" si="55"/>
        <v>277.6981578846453</v>
      </c>
      <c r="V183" s="322">
        <f t="shared" si="55"/>
        <v>283.18913294080227</v>
      </c>
      <c r="W183" s="322">
        <f t="shared" si="55"/>
        <v>270.18754432352625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0.62183215284101767</v>
      </c>
      <c r="C188" s="277">
        <f>IF(C$10=0,0,C$10/NMM!C$9*1000)</f>
        <v>0.57636448866230894</v>
      </c>
      <c r="D188" s="277">
        <f>IF(D$10=0,0,D$10/NMM!D$9*1000)</f>
        <v>0.63571215465951159</v>
      </c>
      <c r="E188" s="277">
        <f>IF(E$10=0,0,E$10/NMM!E$9*1000)</f>
        <v>0.5610699264529011</v>
      </c>
      <c r="F188" s="277">
        <f>IF(F$10=0,0,F$10/NMM!F$9*1000)</f>
        <v>0.60112864673465405</v>
      </c>
      <c r="G188" s="277">
        <f>IF(G$10=0,0,G$10/NMM!G$9*1000)</f>
        <v>0.55377077075918524</v>
      </c>
      <c r="H188" s="277">
        <f>IF(H$10=0,0,H$10/NMM!H$9*1000)</f>
        <v>0.56247302877533567</v>
      </c>
      <c r="I188" s="277">
        <f>IF(I$10=0,0,I$10/NMM!I$9*1000)</f>
        <v>0.49468909566175995</v>
      </c>
      <c r="J188" s="277">
        <f>IF(J$10=0,0,J$10/NMM!J$9*1000)</f>
        <v>0.561572813689172</v>
      </c>
      <c r="K188" s="277">
        <f>IF(K$10=0,0,K$10/NMM!K$9*1000)</f>
        <v>0.53891016891987986</v>
      </c>
      <c r="L188" s="277">
        <f>IF(L$10=0,0,L$10/NMM!L$9*1000)</f>
        <v>0.55144983903564349</v>
      </c>
      <c r="M188" s="277">
        <f>IF(M$10=0,0,M$10/NMM!M$9*1000)</f>
        <v>0.48265594430512321</v>
      </c>
      <c r="N188" s="277">
        <f>IF(N$10=0,0,N$10/NMM!N$9*1000)</f>
        <v>0.47646532425303961</v>
      </c>
      <c r="O188" s="277">
        <f>IF(O$10=0,0,O$10/NMM!O$9*1000)</f>
        <v>0.46234286980560702</v>
      </c>
      <c r="P188" s="277">
        <f>IF(P$10=0,0,P$10/NMM!P$9*1000)</f>
        <v>0.43667978933393742</v>
      </c>
      <c r="Q188" s="277">
        <f>IF(Q$10=0,0,Q$10/NMM!Q$9*1000)</f>
        <v>0.4345650512680751</v>
      </c>
      <c r="R188" s="277">
        <f>IF(R$10=0,0,R$10/NMM!R$9*1000)</f>
        <v>0.44598740857082447</v>
      </c>
      <c r="S188" s="277">
        <f>IF(S$10=0,0,S$10/NMM!S$9*1000)</f>
        <v>0.4434705592699002</v>
      </c>
      <c r="T188" s="277">
        <f>IF(T$10=0,0,T$10/NMM!T$9*1000)</f>
        <v>0.38061279617768856</v>
      </c>
      <c r="U188" s="277">
        <f>IF(U$10=0,0,U$10/NMM!U$9*1000)</f>
        <v>0.38224252394709457</v>
      </c>
      <c r="V188" s="277">
        <f>IF(V$10=0,0,V$10/NMM!V$9*1000)</f>
        <v>0.37454225840842104</v>
      </c>
      <c r="W188" s="277">
        <f>IF(W$10=0,0,W$10/NMM!W$9*1000)</f>
        <v>0.34246233831947481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131.13173114572891</v>
      </c>
      <c r="C190" s="278">
        <f>IF(C$17=0,0,C$17/NMM!C$9*1000)</f>
        <v>130.62598847782348</v>
      </c>
      <c r="D190" s="278">
        <f>IF(D$17=0,0,D$17/NMM!D$9*1000)</f>
        <v>137.88834201020785</v>
      </c>
      <c r="E190" s="278">
        <f>IF(E$17=0,0,E$17/NMM!E$9*1000)</f>
        <v>127.04095785849343</v>
      </c>
      <c r="F190" s="278">
        <f>IF(F$17=0,0,F$17/NMM!F$9*1000)</f>
        <v>145.33879054958419</v>
      </c>
      <c r="G190" s="278">
        <f>IF(G$17=0,0,G$17/NMM!G$9*1000)</f>
        <v>145.60953247726863</v>
      </c>
      <c r="H190" s="278">
        <f>IF(H$17=0,0,H$17/NMM!H$9*1000)</f>
        <v>145.60427384530291</v>
      </c>
      <c r="I190" s="278">
        <f>IF(I$17=0,0,I$17/NMM!I$9*1000)</f>
        <v>131.81235649613956</v>
      </c>
      <c r="J190" s="278">
        <f>IF(J$17=0,0,J$17/NMM!J$9*1000)</f>
        <v>149.4576063815079</v>
      </c>
      <c r="K190" s="278">
        <f>IF(K$17=0,0,K$17/NMM!K$9*1000)</f>
        <v>157.04994959093864</v>
      </c>
      <c r="L190" s="278">
        <f>IF(L$17=0,0,L$17/NMM!L$9*1000)</f>
        <v>155.91659106097495</v>
      </c>
      <c r="M190" s="278">
        <f>IF(M$17=0,0,M$17/NMM!M$9*1000)</f>
        <v>152.73141468895417</v>
      </c>
      <c r="N190" s="278">
        <f>IF(N$17=0,0,N$17/NMM!N$9*1000)</f>
        <v>153.7208598838819</v>
      </c>
      <c r="O190" s="278">
        <f>IF(O$17=0,0,O$17/NMM!O$9*1000)</f>
        <v>146.63749508640933</v>
      </c>
      <c r="P190" s="278">
        <f>IF(P$17=0,0,P$17/NMM!P$9*1000)</f>
        <v>153.06562702529851</v>
      </c>
      <c r="Q190" s="278">
        <f>IF(Q$17=0,0,Q$17/NMM!Q$9*1000)</f>
        <v>156.6329070184452</v>
      </c>
      <c r="R190" s="278">
        <f>IF(R$17=0,0,R$17/NMM!R$9*1000)</f>
        <v>167.60506091443719</v>
      </c>
      <c r="S190" s="278">
        <f>IF(S$17=0,0,S$17/NMM!S$9*1000)</f>
        <v>166.33862548873932</v>
      </c>
      <c r="T190" s="278">
        <f>IF(T$17=0,0,T$17/NMM!T$9*1000)</f>
        <v>161.57756144459998</v>
      </c>
      <c r="U190" s="278">
        <f>IF(U$17=0,0,U$17/NMM!U$9*1000)</f>
        <v>162.46440555932796</v>
      </c>
      <c r="V190" s="278">
        <f>IF(V$17=0,0,V$17/NMM!V$9*1000)</f>
        <v>165.64501875857704</v>
      </c>
      <c r="W190" s="278">
        <f>IF(W$17=0,0,W$17/NMM!W$9*1000)</f>
        <v>158.1463586181543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88.923600982929671</v>
      </c>
      <c r="C191" s="278">
        <f>IF(C$25=0,0,C$25/NMM!C$9*1000)</f>
        <v>88.580644638130948</v>
      </c>
      <c r="D191" s="278">
        <f>IF(D$25=0,0,D$25/NMM!D$9*1000)</f>
        <v>93.505422356447255</v>
      </c>
      <c r="E191" s="278">
        <f>IF(E$25=0,0,E$25/NMM!E$9*1000)</f>
        <v>86.149548598144946</v>
      </c>
      <c r="F191" s="278">
        <f>IF(F$25=0,0,F$25/NMM!F$9*1000)</f>
        <v>98.557751851915214</v>
      </c>
      <c r="G191" s="278">
        <f>IF(G$25=0,0,G$25/NMM!G$9*1000)</f>
        <v>98.741348506488521</v>
      </c>
      <c r="H191" s="278">
        <f>IF(H$25=0,0,H$25/NMM!H$9*1000)</f>
        <v>98.737782500865379</v>
      </c>
      <c r="I191" s="278">
        <f>IF(I$25=0,0,I$25/NMM!I$9*1000)</f>
        <v>89.385149507836388</v>
      </c>
      <c r="J191" s="278">
        <f>IF(J$25=0,0,J$25/NMM!J$9*1000)</f>
        <v>101.35082056503337</v>
      </c>
      <c r="K191" s="278">
        <f>IF(K$25=0,0,K$25/NMM!K$9*1000)</f>
        <v>106.49937227087932</v>
      </c>
      <c r="L191" s="278">
        <f>IF(L$25=0,0,L$25/NMM!L$9*1000)</f>
        <v>105.73081441834024</v>
      </c>
      <c r="M191" s="278">
        <f>IF(M$25=0,0,M$25/NMM!M$9*1000)</f>
        <v>103.57086922207756</v>
      </c>
      <c r="N191" s="278">
        <f>IF(N$25=0,0,N$25/NMM!N$9*1000)</f>
        <v>104.24183595865217</v>
      </c>
      <c r="O191" s="278">
        <f>IF(O$25=0,0,O$25/NMM!O$9*1000)</f>
        <v>99.438434833969481</v>
      </c>
      <c r="P191" s="278">
        <f>IF(P$25=0,0,P$25/NMM!P$9*1000)</f>
        <v>103.79750669708832</v>
      </c>
      <c r="Q191" s="278">
        <f>IF(Q$25=0,0,Q$25/NMM!Q$9*1000)</f>
        <v>106.21656560779876</v>
      </c>
      <c r="R191" s="278">
        <f>IF(R$25=0,0,R$25/NMM!R$9*1000)</f>
        <v>113.65704874979431</v>
      </c>
      <c r="S191" s="278">
        <f>IF(S$25=0,0,S$25/NMM!S$9*1000)</f>
        <v>112.79824823308145</v>
      </c>
      <c r="T191" s="278">
        <f>IF(T$25=0,0,T$25/NMM!T$9*1000)</f>
        <v>109.56965546139971</v>
      </c>
      <c r="U191" s="278">
        <f>IF(U$25=0,0,U$25/NMM!U$9*1000)</f>
        <v>110.17104592199298</v>
      </c>
      <c r="V191" s="278">
        <f>IF(V$25=0,0,V$25/NMM!V$9*1000)</f>
        <v>112.32789672034586</v>
      </c>
      <c r="W191" s="278">
        <f>IF(W$25=0,0,W$25/NMM!W$9*1000)</f>
        <v>107.24287377122828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2.637980427176049</v>
      </c>
      <c r="C192" s="279">
        <f>IF(C$33=0,0,C$33/NMM!C$9*1000)</f>
        <v>2.2097873556592016</v>
      </c>
      <c r="D192" s="279">
        <f>IF(D$33=0,0,D$33/NMM!D$9*1000)</f>
        <v>2.4293024205024367</v>
      </c>
      <c r="E192" s="279">
        <f>IF(E$33=0,0,E$33/NMM!E$9*1000)</f>
        <v>2.2184554029027224</v>
      </c>
      <c r="F192" s="279">
        <f>IF(F$33=0,0,F$33/NMM!F$9*1000)</f>
        <v>2.5521773853326448</v>
      </c>
      <c r="G192" s="279">
        <f>IF(G$33=0,0,G$33/NMM!G$9*1000)</f>
        <v>2.7966189714483756</v>
      </c>
      <c r="H192" s="279">
        <f>IF(H$33=0,0,H$33/NMM!H$9*1000)</f>
        <v>2.2616406810135716</v>
      </c>
      <c r="I192" s="279">
        <f>IF(I$33=0,0,I$33/NMM!I$9*1000)</f>
        <v>3.2165334834706822</v>
      </c>
      <c r="J192" s="279">
        <f>IF(J$33=0,0,J$33/NMM!J$9*1000)</f>
        <v>4.6851426981311421</v>
      </c>
      <c r="K192" s="279">
        <f>IF(K$33=0,0,K$33/NMM!K$9*1000)</f>
        <v>4.4377663171674024</v>
      </c>
      <c r="L192" s="279">
        <f>IF(L$33=0,0,L$33/NMM!L$9*1000)</f>
        <v>4.1525366318634829</v>
      </c>
      <c r="M192" s="279">
        <f>IF(M$33=0,0,M$33/NMM!M$9*1000)</f>
        <v>4.3793616662694417</v>
      </c>
      <c r="N192" s="279">
        <f>IF(N$33=0,0,N$33/NMM!N$9*1000)</f>
        <v>4.4031638659191472</v>
      </c>
      <c r="O192" s="279">
        <f>IF(O$33=0,0,O$33/NMM!O$9*1000)</f>
        <v>4.5857267287556986</v>
      </c>
      <c r="P192" s="279">
        <f>IF(P$33=0,0,P$33/NMM!P$9*1000)</f>
        <v>4.746749223719803</v>
      </c>
      <c r="Q192" s="279">
        <f>IF(Q$33=0,0,Q$33/NMM!Q$9*1000)</f>
        <v>4.8789104384791244</v>
      </c>
      <c r="R192" s="279">
        <f>IF(R$33=0,0,R$33/NMM!R$9*1000)</f>
        <v>5.1747254471775692</v>
      </c>
      <c r="S192" s="279">
        <f>IF(S$33=0,0,S$33/NMM!S$9*1000)</f>
        <v>4.8746859092744756</v>
      </c>
      <c r="T192" s="279">
        <f>IF(T$33=0,0,T$33/NMM!T$9*1000)</f>
        <v>4.583361785388365</v>
      </c>
      <c r="U192" s="279">
        <f>IF(U$33=0,0,U$33/NMM!U$9*1000)</f>
        <v>4.6804638793772568</v>
      </c>
      <c r="V192" s="279">
        <f>IF(V$33=0,0,V$33/NMM!V$9*1000)</f>
        <v>4.8416752034709827</v>
      </c>
      <c r="W192" s="279">
        <f>IF(W$33=0,0,W$33/NMM!W$9*1000)</f>
        <v>4.4558495958241728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140.43215943376796</v>
      </c>
      <c r="C194" s="322">
        <f t="shared" si="56"/>
        <v>132.04144586781956</v>
      </c>
      <c r="D194" s="322">
        <f t="shared" si="56"/>
        <v>139.98583059658193</v>
      </c>
      <c r="E194" s="322">
        <f t="shared" si="56"/>
        <v>127.29043999309688</v>
      </c>
      <c r="F194" s="322">
        <f t="shared" si="56"/>
        <v>144.33762702115584</v>
      </c>
      <c r="G194" s="322">
        <f t="shared" si="56"/>
        <v>142.99637440223404</v>
      </c>
      <c r="H194" s="322">
        <f t="shared" si="56"/>
        <v>142.4887217169321</v>
      </c>
      <c r="I194" s="322">
        <f t="shared" si="56"/>
        <v>143.40018517492894</v>
      </c>
      <c r="J194" s="322">
        <f t="shared" si="56"/>
        <v>163.82817362224588</v>
      </c>
      <c r="K194" s="322">
        <f t="shared" si="56"/>
        <v>170.27968271603137</v>
      </c>
      <c r="L194" s="322">
        <f t="shared" si="56"/>
        <v>169.55694913511763</v>
      </c>
      <c r="M194" s="322">
        <f t="shared" si="56"/>
        <v>165.07929438239762</v>
      </c>
      <c r="N194" s="322">
        <f t="shared" si="56"/>
        <v>166.62650429788792</v>
      </c>
      <c r="O194" s="322">
        <f t="shared" si="56"/>
        <v>158.94506363721678</v>
      </c>
      <c r="P194" s="322">
        <f t="shared" si="56"/>
        <v>164.04717165193588</v>
      </c>
      <c r="Q194" s="322">
        <f t="shared" si="56"/>
        <v>167.5397987216829</v>
      </c>
      <c r="R194" s="322">
        <f t="shared" si="56"/>
        <v>168.33492068509656</v>
      </c>
      <c r="S194" s="322">
        <f t="shared" si="56"/>
        <v>167.41198392209273</v>
      </c>
      <c r="T194" s="322">
        <f t="shared" si="56"/>
        <v>159.84490587403724</v>
      </c>
      <c r="U194" s="322">
        <f t="shared" si="56"/>
        <v>167.05767937610136</v>
      </c>
      <c r="V194" s="322">
        <f t="shared" si="56"/>
        <v>153.54340805940609</v>
      </c>
      <c r="W194" s="322">
        <f t="shared" si="56"/>
        <v>152.15452139294661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0.87298873729412652</v>
      </c>
      <c r="C199" s="277">
        <f>IF(C$53=0,0,C$53/NMM!C$10*1000)</f>
        <v>0.77103803603911669</v>
      </c>
      <c r="D199" s="277">
        <f>IF(D$53=0,0,D$53/NMM!D$10*1000)</f>
        <v>0.85218797316815853</v>
      </c>
      <c r="E199" s="277">
        <f>IF(E$53=0,0,E$53/NMM!E$10*1000)</f>
        <v>0.74554858524345868</v>
      </c>
      <c r="F199" s="277">
        <f>IF(F$53=0,0,F$53/NMM!F$10*1000)</f>
        <v>0.80301685887866914</v>
      </c>
      <c r="G199" s="277">
        <f>IF(G$53=0,0,G$53/NMM!G$10*1000)</f>
        <v>0.73770440659959946</v>
      </c>
      <c r="H199" s="277">
        <f>IF(H$53=0,0,H$53/NMM!H$10*1000)</f>
        <v>0.74795418813332859</v>
      </c>
      <c r="I199" s="277">
        <f>IF(I$53=0,0,I$53/NMM!I$10*1000)</f>
        <v>0.72282663758809584</v>
      </c>
      <c r="J199" s="277">
        <f>IF(J$53=0,0,J$53/NMM!J$10*1000)</f>
        <v>0.82474808063655158</v>
      </c>
      <c r="K199" s="277">
        <f>IF(K$53=0,0,K$53/NMM!K$10*1000)</f>
        <v>0.80108598172480838</v>
      </c>
      <c r="L199" s="277">
        <f>IF(L$53=0,0,L$53/NMM!L$10*1000)</f>
        <v>0.8199229005278732</v>
      </c>
      <c r="M199" s="277">
        <f>IF(M$53=0,0,M$53/NMM!M$10*1000)</f>
        <v>0.70843195681270932</v>
      </c>
      <c r="N199" s="277">
        <f>IF(N$53=0,0,N$53/NMM!N$10*1000)</f>
        <v>0.70665896518694216</v>
      </c>
      <c r="O199" s="277">
        <f>IF(O$53=0,0,O$53/NMM!O$10*1000)</f>
        <v>0.68716878987156715</v>
      </c>
      <c r="P199" s="277">
        <f>IF(P$53=0,0,P$53/NMM!P$10*1000)</f>
        <v>0.64731882272864216</v>
      </c>
      <c r="Q199" s="277">
        <f>IF(Q$53=0,0,Q$53/NMM!Q$10*1000)</f>
        <v>0.64668798334803335</v>
      </c>
      <c r="R199" s="277">
        <f>IF(R$53=0,0,R$53/NMM!R$10*1000)</f>
        <v>0.6250494535881389</v>
      </c>
      <c r="S199" s="277">
        <f>IF(S$53=0,0,S$53/NMM!S$10*1000)</f>
        <v>0.6200638528634792</v>
      </c>
      <c r="T199" s="277">
        <f>IF(T$53=0,0,T$53/NMM!T$10*1000)</f>
        <v>0.52907400626479861</v>
      </c>
      <c r="U199" s="277">
        <f>IF(U$53=0,0,U$53/NMM!U$10*1000)</f>
        <v>0.55014706657535584</v>
      </c>
      <c r="V199" s="277">
        <f>IF(V$53=0,0,V$53/NMM!V$10*1000)</f>
        <v>0.48802645622424551</v>
      </c>
      <c r="W199" s="277">
        <f>IF(W$53=0,0,W$53/NMM!W$10*1000)</f>
        <v>0.46264114403663664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23.077150608280018</v>
      </c>
      <c r="C201" s="278">
        <f>IF(C$60=0,0,C$60/NMM!C$10*1000)</f>
        <v>20.986282360013206</v>
      </c>
      <c r="D201" s="278">
        <f>IF(D$60=0,0,D$60/NMM!D$10*1000)</f>
        <v>22.412005726819725</v>
      </c>
      <c r="E201" s="278">
        <f>IF(E$60=0,0,E$60/NMM!E$10*1000)</f>
        <v>20.12136036076997</v>
      </c>
      <c r="F201" s="278">
        <f>IF(F$60=0,0,F$60/NMM!F$10*1000)</f>
        <v>21.83821471253798</v>
      </c>
      <c r="G201" s="278">
        <f>IF(G$60=0,0,G$60/NMM!G$10*1000)</f>
        <v>21.148485491182143</v>
      </c>
      <c r="H201" s="278">
        <f>IF(H$60=0,0,H$60/NMM!H$10*1000)</f>
        <v>20.769737578982941</v>
      </c>
      <c r="I201" s="278">
        <f>IF(I$60=0,0,I$60/NMM!I$10*1000)</f>
        <v>22.170609305766195</v>
      </c>
      <c r="J201" s="278">
        <f>IF(J$60=0,0,J$60/NMM!J$10*1000)</f>
        <v>25.89615668349127</v>
      </c>
      <c r="K201" s="278">
        <f>IF(K$60=0,0,K$60/NMM!K$10*1000)</f>
        <v>24.831882561685173</v>
      </c>
      <c r="L201" s="278">
        <f>IF(L$60=0,0,L$60/NMM!L$10*1000)</f>
        <v>24.855391578030783</v>
      </c>
      <c r="M201" s="278">
        <f>IF(M$60=0,0,M$60/NMM!M$10*1000)</f>
        <v>24.929430692997023</v>
      </c>
      <c r="N201" s="278">
        <f>IF(N$60=0,0,N$60/NMM!N$10*1000)</f>
        <v>24.538829632740992</v>
      </c>
      <c r="O201" s="278">
        <f>IF(O$60=0,0,O$60/NMM!O$10*1000)</f>
        <v>23.366336830095655</v>
      </c>
      <c r="P201" s="278">
        <f>IF(P$60=0,0,P$60/NMM!P$10*1000)</f>
        <v>23.424242885505997</v>
      </c>
      <c r="Q201" s="278">
        <f>IF(Q$60=0,0,Q$60/NMM!Q$10*1000)</f>
        <v>23.441621269140249</v>
      </c>
      <c r="R201" s="278">
        <f>IF(R$60=0,0,R$60/NMM!R$10*1000)</f>
        <v>23.296136409492625</v>
      </c>
      <c r="S201" s="278">
        <f>IF(S$60=0,0,S$60/NMM!S$10*1000)</f>
        <v>23.460344142799475</v>
      </c>
      <c r="T201" s="278">
        <f>IF(T$60=0,0,T$60/NMM!T$10*1000)</f>
        <v>21.458246246202588</v>
      </c>
      <c r="U201" s="278">
        <f>IF(U$60=0,0,U$60/NMM!U$10*1000)</f>
        <v>22.786921054127827</v>
      </c>
      <c r="V201" s="278">
        <f>IF(V$60=0,0,V$60/NMM!V$10*1000)</f>
        <v>20.638653378097604</v>
      </c>
      <c r="W201" s="278">
        <f>IF(W$60=0,0,W$60/NMM!W$10*1000)</f>
        <v>20.498674264109525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105.55886686212625</v>
      </c>
      <c r="C202" s="278">
        <f>IF(C$79=0,0,C$79/NMM!C$10*1000)</f>
        <v>100.19813454315803</v>
      </c>
      <c r="D202" s="278">
        <f>IF(D$79=0,0,D$79/NMM!D$10*1000)</f>
        <v>105.98731583212721</v>
      </c>
      <c r="E202" s="278">
        <f>IF(E$79=0,0,E$79/NMM!E$10*1000)</f>
        <v>96.795279315904239</v>
      </c>
      <c r="F202" s="278">
        <f>IF(F$79=0,0,F$79/NMM!F$10*1000)</f>
        <v>111.32436809117733</v>
      </c>
      <c r="G202" s="278">
        <f>IF(G$79=0,0,G$79/NMM!G$10*1000)</f>
        <v>111.22274631797038</v>
      </c>
      <c r="H202" s="278">
        <f>IF(H$79=0,0,H$79/NMM!H$10*1000)</f>
        <v>111.01940031791827</v>
      </c>
      <c r="I202" s="278">
        <f>IF(I$79=0,0,I$79/NMM!I$10*1000)</f>
        <v>110.43567602693049</v>
      </c>
      <c r="J202" s="278">
        <f>IF(J$79=0,0,J$79/NMM!J$10*1000)</f>
        <v>125.85912829776689</v>
      </c>
      <c r="K202" s="278">
        <f>IF(K$79=0,0,K$79/NMM!K$10*1000)</f>
        <v>133.86036756683629</v>
      </c>
      <c r="L202" s="278">
        <f>IF(L$79=0,0,L$79/NMM!L$10*1000)</f>
        <v>132.92626176047514</v>
      </c>
      <c r="M202" s="278">
        <f>IF(M$79=0,0,M$79/NMM!M$10*1000)</f>
        <v>128.54059836016452</v>
      </c>
      <c r="N202" s="278">
        <f>IF(N$79=0,0,N$79/NMM!N$10*1000)</f>
        <v>130.7262602198733</v>
      </c>
      <c r="O202" s="278">
        <f>IF(O$79=0,0,O$79/NMM!O$10*1000)</f>
        <v>124.96711780528085</v>
      </c>
      <c r="P202" s="278">
        <f>IF(P$79=0,0,P$79/NMM!P$10*1000)</f>
        <v>130.10209104929663</v>
      </c>
      <c r="Q202" s="278">
        <f>IF(Q$79=0,0,Q$79/NMM!Q$10*1000)</f>
        <v>133.65169201722563</v>
      </c>
      <c r="R202" s="278">
        <f>IF(R$79=0,0,R$79/NMM!R$10*1000)</f>
        <v>134.68845428078853</v>
      </c>
      <c r="S202" s="278">
        <f>IF(S$79=0,0,S$79/NMM!S$10*1000)</f>
        <v>133.35711384045052</v>
      </c>
      <c r="T202" s="278">
        <f>IF(T$79=0,0,T$79/NMM!T$10*1000)</f>
        <v>128.78507864670178</v>
      </c>
      <c r="U202" s="278">
        <f>IF(U$79=0,0,U$79/NMM!U$10*1000)</f>
        <v>134.07551869232347</v>
      </c>
      <c r="V202" s="278">
        <f>IF(V$79=0,0,V$79/NMM!V$10*1000)</f>
        <v>123.75774285904141</v>
      </c>
      <c r="W202" s="278">
        <f>IF(W$79=0,0,W$79/NMM!W$10*1000)</f>
        <v>122.50169291246883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10.92315322606758</v>
      </c>
      <c r="C203" s="279">
        <f>IF(C$89=0,0,C$89/NMM!C$10*1000)</f>
        <v>10.085990928609199</v>
      </c>
      <c r="D203" s="279">
        <f>IF(D$89=0,0,D$89/NMM!D$10*1000)</f>
        <v>10.734321064466837</v>
      </c>
      <c r="E203" s="279">
        <f>IF(E$89=0,0,E$89/NMM!E$10*1000)</f>
        <v>9.6282517311792191</v>
      </c>
      <c r="F203" s="279">
        <f>IF(F$89=0,0,F$89/NMM!F$10*1000)</f>
        <v>10.372027358561866</v>
      </c>
      <c r="G203" s="279">
        <f>IF(G$89=0,0,G$89/NMM!G$10*1000)</f>
        <v>9.8874381864819032</v>
      </c>
      <c r="H203" s="279">
        <f>IF(H$89=0,0,H$89/NMM!H$10*1000)</f>
        <v>9.9516296318975748</v>
      </c>
      <c r="I203" s="279">
        <f>IF(I$89=0,0,I$89/NMM!I$10*1000)</f>
        <v>10.071073204644154</v>
      </c>
      <c r="J203" s="279">
        <f>IF(J$89=0,0,J$89/NMM!J$10*1000)</f>
        <v>11.248140560351175</v>
      </c>
      <c r="K203" s="279">
        <f>IF(K$89=0,0,K$89/NMM!K$10*1000)</f>
        <v>10.7863466057851</v>
      </c>
      <c r="L203" s="279">
        <f>IF(L$89=0,0,L$89/NMM!L$10*1000)</f>
        <v>10.95537289608383</v>
      </c>
      <c r="M203" s="279">
        <f>IF(M$89=0,0,M$89/NMM!M$10*1000)</f>
        <v>10.90083337242336</v>
      </c>
      <c r="N203" s="279">
        <f>IF(N$89=0,0,N$89/NMM!N$10*1000)</f>
        <v>10.654755480086701</v>
      </c>
      <c r="O203" s="279">
        <f>IF(O$89=0,0,O$89/NMM!O$10*1000)</f>
        <v>9.9244402119687027</v>
      </c>
      <c r="P203" s="279">
        <f>IF(P$89=0,0,P$89/NMM!P$10*1000)</f>
        <v>9.8735188944046026</v>
      </c>
      <c r="Q203" s="279">
        <f>IF(Q$89=0,0,Q$89/NMM!Q$10*1000)</f>
        <v>9.7997974519689972</v>
      </c>
      <c r="R203" s="279">
        <f>IF(R$89=0,0,R$89/NMM!R$10*1000)</f>
        <v>9.7252805412272902</v>
      </c>
      <c r="S203" s="279">
        <f>IF(S$89=0,0,S$89/NMM!S$10*1000)</f>
        <v>9.9744620859792494</v>
      </c>
      <c r="T203" s="279">
        <f>IF(T$89=0,0,T$89/NMM!T$10*1000)</f>
        <v>9.0725069748680713</v>
      </c>
      <c r="U203" s="279">
        <f>IF(U$89=0,0,U$89/NMM!U$10*1000)</f>
        <v>9.6450925630747122</v>
      </c>
      <c r="V203" s="279">
        <f>IF(V$89=0,0,V$89/NMM!V$10*1000)</f>
        <v>8.6589853660428187</v>
      </c>
      <c r="W203" s="279">
        <f>IF(W$89=0,0,W$89/NMM!W$10*1000)</f>
        <v>8.6915130723316079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453.0121184716358</v>
      </c>
      <c r="C205" s="322">
        <f t="shared" si="57"/>
        <v>426.05471888010015</v>
      </c>
      <c r="D205" s="322">
        <f t="shared" si="57"/>
        <v>434.49299543724146</v>
      </c>
      <c r="E205" s="322">
        <f t="shared" si="57"/>
        <v>371.74424888407691</v>
      </c>
      <c r="F205" s="322">
        <f t="shared" si="57"/>
        <v>386.63029386923603</v>
      </c>
      <c r="G205" s="322">
        <f t="shared" si="57"/>
        <v>353.20023754956765</v>
      </c>
      <c r="H205" s="322">
        <f t="shared" si="57"/>
        <v>370.49640791617742</v>
      </c>
      <c r="I205" s="322">
        <f t="shared" si="57"/>
        <v>363.3321720590489</v>
      </c>
      <c r="J205" s="322">
        <f t="shared" si="57"/>
        <v>395.77832620849205</v>
      </c>
      <c r="K205" s="322">
        <f t="shared" si="57"/>
        <v>388.48452950312748</v>
      </c>
      <c r="L205" s="322">
        <f t="shared" si="57"/>
        <v>398.71318730088262</v>
      </c>
      <c r="M205" s="322">
        <f t="shared" si="57"/>
        <v>366.60610077976031</v>
      </c>
      <c r="N205" s="322">
        <f t="shared" si="57"/>
        <v>382.61857782296647</v>
      </c>
      <c r="O205" s="322">
        <f t="shared" si="57"/>
        <v>359.74306833650832</v>
      </c>
      <c r="P205" s="322">
        <f t="shared" si="57"/>
        <v>343.69797907449629</v>
      </c>
      <c r="Q205" s="322">
        <f t="shared" si="57"/>
        <v>339.56946991581299</v>
      </c>
      <c r="R205" s="322">
        <f t="shared" si="57"/>
        <v>348.28411095114905</v>
      </c>
      <c r="S205" s="322">
        <f t="shared" si="57"/>
        <v>353.77562804612126</v>
      </c>
      <c r="T205" s="322">
        <f t="shared" si="57"/>
        <v>342.25403411986019</v>
      </c>
      <c r="U205" s="322">
        <f t="shared" si="57"/>
        <v>345.26876752377513</v>
      </c>
      <c r="V205" s="322">
        <f t="shared" si="57"/>
        <v>343.43454383615159</v>
      </c>
      <c r="W205" s="322">
        <f t="shared" si="57"/>
        <v>325.30463479344849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3.3251609909789468</v>
      </c>
      <c r="C210" s="277">
        <f>IF(C$104=0,0,C$104/NMM!C$11*1000)</f>
        <v>2.9922884749045164</v>
      </c>
      <c r="D210" s="277">
        <f>IF(D$104=0,0,D$104/NMM!D$11*1000)</f>
        <v>3.1681596308647868</v>
      </c>
      <c r="E210" s="277">
        <f>IF(E$104=0,0,E$104/NMM!E$11*1000)</f>
        <v>2.6443214274745435</v>
      </c>
      <c r="F210" s="277">
        <f>IF(F$104=0,0,F$104/NMM!F$11*1000)</f>
        <v>2.7497856480318461</v>
      </c>
      <c r="G210" s="277">
        <f>IF(G$104=0,0,G$104/NMM!G$11*1000)</f>
        <v>2.4214399408540843</v>
      </c>
      <c r="H210" s="277">
        <f>IF(H$104=0,0,H$104/NMM!H$11*1000)</f>
        <v>2.5585683193961302</v>
      </c>
      <c r="I210" s="277">
        <f>IF(I$104=0,0,I$104/NMM!I$11*1000)</f>
        <v>2.3967880253227669</v>
      </c>
      <c r="J210" s="277">
        <f>IF(J$104=0,0,J$104/NMM!J$11*1000)</f>
        <v>2.6668468439514825</v>
      </c>
      <c r="K210" s="277">
        <f>IF(K$104=0,0,K$104/NMM!K$11*1000)</f>
        <v>2.6512229197238186</v>
      </c>
      <c r="L210" s="277">
        <f>IF(L$104=0,0,L$104/NMM!L$11*1000)</f>
        <v>2.7418981576454748</v>
      </c>
      <c r="M210" s="277">
        <f>IF(M$104=0,0,M$104/NMM!M$11*1000)</f>
        <v>2.191171515233532</v>
      </c>
      <c r="N210" s="277">
        <f>IF(N$104=0,0,N$104/NMM!N$11*1000)</f>
        <v>2.333551455036742</v>
      </c>
      <c r="O210" s="277">
        <f>IF(O$104=0,0,O$104/NMM!O$11*1000)</f>
        <v>2.2899094861492939</v>
      </c>
      <c r="P210" s="277">
        <f>IF(P$104=0,0,P$104/NMM!P$11*1000)</f>
        <v>2.0722332466732003</v>
      </c>
      <c r="Q210" s="277">
        <f>IF(Q$104=0,0,Q$104/NMM!Q$11*1000)</f>
        <v>2.0606516736626141</v>
      </c>
      <c r="R210" s="277">
        <f>IF(R$104=0,0,R$104/NMM!R$11*1000)</f>
        <v>2.0587937158512561</v>
      </c>
      <c r="S210" s="277">
        <f>IF(S$104=0,0,S$104/NMM!S$11*1000)</f>
        <v>2.0231397326842289</v>
      </c>
      <c r="T210" s="277">
        <f>IF(T$104=0,0,T$104/NMM!T$11*1000)</f>
        <v>1.8367181922910338</v>
      </c>
      <c r="U210" s="277">
        <f>IF(U$104=0,0,U$104/NMM!U$11*1000)</f>
        <v>1.8125315634047532</v>
      </c>
      <c r="V210" s="277">
        <f>IF(V$104=0,0,V$104/NMM!V$11*1000)</f>
        <v>1.7815718160179139</v>
      </c>
      <c r="W210" s="277">
        <f>IF(W$104=0,0,W$104/NMM!W$11*1000)</f>
        <v>1.594216547859012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414.98375205110511</v>
      </c>
      <c r="C211" s="278">
        <f>IF(C$110=0,0,C$110/NMM!C$11*1000)</f>
        <v>390.4138908208372</v>
      </c>
      <c r="D211" s="278">
        <f>IF(D$110=0,0,D$110/NMM!D$11*1000)</f>
        <v>398.03867054217676</v>
      </c>
      <c r="E211" s="278">
        <f>IF(E$110=0,0,E$110/NMM!E$11*1000)</f>
        <v>340.61577777540975</v>
      </c>
      <c r="F211" s="278">
        <f>IF(F$110=0,0,F$110/NMM!F$11*1000)</f>
        <v>354.25571275940962</v>
      </c>
      <c r="G211" s="278">
        <f>IF(G$110=0,0,G$110/NMM!G$11*1000)</f>
        <v>323.70852467496951</v>
      </c>
      <c r="H211" s="278">
        <f>IF(H$110=0,0,H$110/NMM!H$11*1000)</f>
        <v>339.54337046570407</v>
      </c>
      <c r="I211" s="278">
        <f>IF(I$110=0,0,I$110/NMM!I$11*1000)</f>
        <v>333.08130783571823</v>
      </c>
      <c r="J211" s="278">
        <f>IF(J$110=0,0,J$110/NMM!J$11*1000)</f>
        <v>362.77431214596618</v>
      </c>
      <c r="K211" s="278">
        <f>IF(K$110=0,0,K$110/NMM!K$11*1000)</f>
        <v>356.05780992470187</v>
      </c>
      <c r="L211" s="278">
        <f>IF(L$110=0,0,L$110/NMM!L$11*1000)</f>
        <v>365.41342491624704</v>
      </c>
      <c r="M211" s="278">
        <f>IF(M$110=0,0,M$110/NMM!M$11*1000)</f>
        <v>336.29232988403129</v>
      </c>
      <c r="N211" s="278">
        <f>IF(N$110=0,0,N$110/NMM!N$11*1000)</f>
        <v>350.93770114025415</v>
      </c>
      <c r="O211" s="278">
        <f>IF(O$110=0,0,O$110/NMM!O$11*1000)</f>
        <v>329.86781265192104</v>
      </c>
      <c r="P211" s="278">
        <f>IF(P$110=0,0,P$110/NMM!P$11*1000)</f>
        <v>315.26183146413661</v>
      </c>
      <c r="Q211" s="278">
        <f>IF(Q$110=0,0,Q$110/NMM!Q$11*1000)</f>
        <v>311.46261508037333</v>
      </c>
      <c r="R211" s="278">
        <f>IF(R$110=0,0,R$110/NMM!R$11*1000)</f>
        <v>319.50644511981045</v>
      </c>
      <c r="S211" s="278">
        <f>IF(S$110=0,0,S$110/NMM!S$11*1000)</f>
        <v>324.60707379955875</v>
      </c>
      <c r="T211" s="278">
        <f>IF(T$110=0,0,T$110/NMM!T$11*1000)</f>
        <v>314.14665841818567</v>
      </c>
      <c r="U211" s="278">
        <f>IF(U$110=0,0,U$110/NMM!U$11*1000)</f>
        <v>316.95105916056065</v>
      </c>
      <c r="V211" s="278">
        <f>IF(V$110=0,0,V$110/NMM!V$11*1000)</f>
        <v>315.28695655894126</v>
      </c>
      <c r="W211" s="278">
        <f>IF(W$110=0,0,W$110/NMM!W$11*1000)</f>
        <v>298.72906408980208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34.703205429551737</v>
      </c>
      <c r="C213" s="278">
        <f>IF(C$119=0,0,C$119/NMM!C$11*1000)</f>
        <v>32.648539584358453</v>
      </c>
      <c r="D213" s="278">
        <f>IF(D$119=0,0,D$119/NMM!D$11*1000)</f>
        <v>33.286165264199866</v>
      </c>
      <c r="E213" s="278">
        <f>IF(E$119=0,0,E$119/NMM!E$11*1000)</f>
        <v>28.484149681192584</v>
      </c>
      <c r="F213" s="278">
        <f>IF(F$119=0,0,F$119/NMM!F$11*1000)</f>
        <v>29.624795461794573</v>
      </c>
      <c r="G213" s="278">
        <f>IF(G$119=0,0,G$119/NMM!G$11*1000)</f>
        <v>27.070272933744043</v>
      </c>
      <c r="H213" s="278">
        <f>IF(H$119=0,0,H$119/NMM!H$11*1000)</f>
        <v>28.394469131077244</v>
      </c>
      <c r="I213" s="278">
        <f>IF(I$119=0,0,I$119/NMM!I$11*1000)</f>
        <v>27.854076198007881</v>
      </c>
      <c r="J213" s="278">
        <f>IF(J$119=0,0,J$119/NMM!J$11*1000)</f>
        <v>30.33716721857439</v>
      </c>
      <c r="K213" s="278">
        <f>IF(K$119=0,0,K$119/NMM!K$11*1000)</f>
        <v>29.77549665870179</v>
      </c>
      <c r="L213" s="278">
        <f>IF(L$119=0,0,L$119/NMM!L$11*1000)</f>
        <v>30.557864226990098</v>
      </c>
      <c r="M213" s="278">
        <f>IF(M$119=0,0,M$119/NMM!M$11*1000)</f>
        <v>28.122599380495512</v>
      </c>
      <c r="N213" s="278">
        <f>IF(N$119=0,0,N$119/NMM!N$11*1000)</f>
        <v>29.347325227675579</v>
      </c>
      <c r="O213" s="278">
        <f>IF(O$119=0,0,O$119/NMM!O$11*1000)</f>
        <v>27.585346198438014</v>
      </c>
      <c r="P213" s="278">
        <f>IF(P$119=0,0,P$119/NMM!P$11*1000)</f>
        <v>26.363914363686515</v>
      </c>
      <c r="Q213" s="278">
        <f>IF(Q$119=0,0,Q$119/NMM!Q$11*1000)</f>
        <v>26.046203161777058</v>
      </c>
      <c r="R213" s="278">
        <f>IF(R$119=0,0,R$119/NMM!R$11*1000)</f>
        <v>26.718872115487333</v>
      </c>
      <c r="S213" s="278">
        <f>IF(S$119=0,0,S$119/NMM!S$11*1000)</f>
        <v>27.145414513878304</v>
      </c>
      <c r="T213" s="278">
        <f>IF(T$119=0,0,T$119/NMM!T$11*1000)</f>
        <v>26.270657509383529</v>
      </c>
      <c r="U213" s="278">
        <f>IF(U$119=0,0,U$119/NMM!U$11*1000)</f>
        <v>26.505176799809721</v>
      </c>
      <c r="V213" s="278">
        <f>IF(V$119=0,0,V$119/NMM!V$11*1000)</f>
        <v>26.36601546119244</v>
      </c>
      <c r="W213" s="278">
        <f>IF(W$119=0,0,W$119/NMM!W$11*1000)</f>
        <v>24.981354155787407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CZ: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953.8839790019274</v>
      </c>
      <c r="C3" s="205">
        <f t="shared" si="0"/>
        <v>977.87597227686842</v>
      </c>
      <c r="D3" s="205">
        <f t="shared" si="0"/>
        <v>1021.953369121064</v>
      </c>
      <c r="E3" s="205">
        <f t="shared" si="0"/>
        <v>944.3525872116661</v>
      </c>
      <c r="F3" s="205">
        <f t="shared" si="0"/>
        <v>1117.5083332235413</v>
      </c>
      <c r="G3" s="205">
        <f t="shared" si="0"/>
        <v>1122.7659312214967</v>
      </c>
      <c r="H3" s="205">
        <f t="shared" si="0"/>
        <v>1218.4521451376104</v>
      </c>
      <c r="I3" s="205">
        <f t="shared" si="0"/>
        <v>1309.3950696298909</v>
      </c>
      <c r="J3" s="205">
        <f t="shared" si="0"/>
        <v>1221.5742299111514</v>
      </c>
      <c r="K3" s="205">
        <f t="shared" si="0"/>
        <v>1091.9360847370592</v>
      </c>
      <c r="L3" s="205">
        <f t="shared" si="0"/>
        <v>1191.0070423226898</v>
      </c>
      <c r="M3" s="205">
        <f t="shared" si="0"/>
        <v>1106.2073983303974</v>
      </c>
      <c r="N3" s="205">
        <f t="shared" si="0"/>
        <v>1011.9139868268117</v>
      </c>
      <c r="O3" s="205">
        <f t="shared" si="0"/>
        <v>987.32646974306135</v>
      </c>
      <c r="P3" s="205">
        <f t="shared" si="0"/>
        <v>1092.8220095107863</v>
      </c>
      <c r="Q3" s="205">
        <f t="shared" si="0"/>
        <v>1210</v>
      </c>
      <c r="R3" s="205">
        <f t="shared" si="0"/>
        <v>1250.2328865180768</v>
      </c>
      <c r="S3" s="205">
        <f t="shared" si="0"/>
        <v>1293.9089073028936</v>
      </c>
      <c r="T3" s="205">
        <f t="shared" si="0"/>
        <v>1297.0242945796131</v>
      </c>
      <c r="U3" s="205">
        <f t="shared" si="0"/>
        <v>1348.5146981649877</v>
      </c>
      <c r="V3" s="205">
        <f t="shared" si="0"/>
        <v>1288.5080611053784</v>
      </c>
      <c r="W3" s="205">
        <f t="shared" si="0"/>
        <v>1360.9270209135282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594.55777792544359</v>
      </c>
      <c r="C4" s="243">
        <f t="shared" si="1"/>
        <v>628.46160830483348</v>
      </c>
      <c r="D4" s="243">
        <f t="shared" si="1"/>
        <v>585.15610394466262</v>
      </c>
      <c r="E4" s="243">
        <f t="shared" si="1"/>
        <v>530.99503970942999</v>
      </c>
      <c r="F4" s="243">
        <f t="shared" si="1"/>
        <v>646.63179668252064</v>
      </c>
      <c r="G4" s="243">
        <f t="shared" si="1"/>
        <v>643.6583261432271</v>
      </c>
      <c r="H4" s="243">
        <f t="shared" si="1"/>
        <v>669.64181678357534</v>
      </c>
      <c r="I4" s="243">
        <f t="shared" si="1"/>
        <v>672.0222462536691</v>
      </c>
      <c r="J4" s="243">
        <f t="shared" si="1"/>
        <v>574.77787780343658</v>
      </c>
      <c r="K4" s="243">
        <f t="shared" si="1"/>
        <v>537.66147464231415</v>
      </c>
      <c r="L4" s="243">
        <f t="shared" si="1"/>
        <v>581.65460206456942</v>
      </c>
      <c r="M4" s="243">
        <f t="shared" si="1"/>
        <v>550.9496821628245</v>
      </c>
      <c r="N4" s="243">
        <f t="shared" si="1"/>
        <v>530.31770631538177</v>
      </c>
      <c r="O4" s="243">
        <f t="shared" si="1"/>
        <v>524.08367106293167</v>
      </c>
      <c r="P4" s="243">
        <f t="shared" si="1"/>
        <v>605.34318427658843</v>
      </c>
      <c r="Q4" s="243">
        <f t="shared" si="1"/>
        <v>694.2</v>
      </c>
      <c r="R4" s="243">
        <f t="shared" si="1"/>
        <v>729.7437758013748</v>
      </c>
      <c r="S4" s="243">
        <f t="shared" si="1"/>
        <v>784.93365295683202</v>
      </c>
      <c r="T4" s="243">
        <f t="shared" si="1"/>
        <v>767.16425929740035</v>
      </c>
      <c r="U4" s="243">
        <f t="shared" si="1"/>
        <v>823.99194762515162</v>
      </c>
      <c r="V4" s="243">
        <f t="shared" si="1"/>
        <v>817.02221244776774</v>
      </c>
      <c r="W4" s="243">
        <f t="shared" si="1"/>
        <v>860.66907416960998</v>
      </c>
      <c r="DA4" s="83"/>
    </row>
    <row r="5" spans="1:105" ht="12" customHeight="1" x14ac:dyDescent="0.25">
      <c r="A5" s="99" t="s">
        <v>52</v>
      </c>
      <c r="B5" s="284">
        <v>53.106224025314532</v>
      </c>
      <c r="C5" s="284">
        <v>56.090470948056542</v>
      </c>
      <c r="D5" s="284">
        <v>53.230135769171042</v>
      </c>
      <c r="E5" s="284">
        <v>46.719163238412257</v>
      </c>
      <c r="F5" s="284">
        <v>57.133290309053173</v>
      </c>
      <c r="G5" s="284">
        <v>56.389022395857722</v>
      </c>
      <c r="H5" s="284">
        <v>55.207463386749737</v>
      </c>
      <c r="I5" s="284">
        <v>57.76577357957818</v>
      </c>
      <c r="J5" s="284">
        <v>48.529691388266457</v>
      </c>
      <c r="K5" s="284">
        <v>50.826796324452459</v>
      </c>
      <c r="L5" s="284">
        <v>55.978554290243387</v>
      </c>
      <c r="M5" s="284">
        <v>51.99987892528295</v>
      </c>
      <c r="N5" s="284">
        <v>49.4035829707001</v>
      </c>
      <c r="O5" s="284">
        <v>44.1582339091634</v>
      </c>
      <c r="P5" s="284">
        <v>46.671233510759251</v>
      </c>
      <c r="Q5" s="284">
        <v>50.103131936331472</v>
      </c>
      <c r="R5" s="284">
        <v>51.252143803350123</v>
      </c>
      <c r="S5" s="284">
        <v>51.097714469707462</v>
      </c>
      <c r="T5" s="284">
        <v>43.053065167921538</v>
      </c>
      <c r="U5" s="284">
        <v>62.365167310427431</v>
      </c>
      <c r="V5" s="284">
        <v>65.908173411931884</v>
      </c>
      <c r="W5" s="284">
        <v>69.429111872872085</v>
      </c>
      <c r="DA5" s="94" t="s">
        <v>1812</v>
      </c>
    </row>
    <row r="6" spans="1:105" ht="12" customHeight="1" x14ac:dyDescent="0.25">
      <c r="A6" s="99" t="s">
        <v>59</v>
      </c>
      <c r="B6" s="284">
        <v>541.45155390012906</v>
      </c>
      <c r="C6" s="284">
        <v>572.3711373567769</v>
      </c>
      <c r="D6" s="284">
        <v>531.92596817549156</v>
      </c>
      <c r="E6" s="284">
        <v>484.27587647101768</v>
      </c>
      <c r="F6" s="284">
        <v>589.49850637346742</v>
      </c>
      <c r="G6" s="284">
        <v>587.26930374736935</v>
      </c>
      <c r="H6" s="284">
        <v>614.4343533968256</v>
      </c>
      <c r="I6" s="284">
        <v>614.2564726740909</v>
      </c>
      <c r="J6" s="284">
        <v>526.24818641517015</v>
      </c>
      <c r="K6" s="284">
        <v>486.83467831786169</v>
      </c>
      <c r="L6" s="284">
        <v>525.67604777432598</v>
      </c>
      <c r="M6" s="284">
        <v>498.94980323754157</v>
      </c>
      <c r="N6" s="284">
        <v>480.91412334468163</v>
      </c>
      <c r="O6" s="284">
        <v>479.92543715376831</v>
      </c>
      <c r="P6" s="284">
        <v>558.67195076582914</v>
      </c>
      <c r="Q6" s="284">
        <v>644.09686806366858</v>
      </c>
      <c r="R6" s="284">
        <v>678.49163199802467</v>
      </c>
      <c r="S6" s="284">
        <v>733.83593848712451</v>
      </c>
      <c r="T6" s="284">
        <v>724.1111941294788</v>
      </c>
      <c r="U6" s="284">
        <v>761.62678031472421</v>
      </c>
      <c r="V6" s="284">
        <v>751.11403903583584</v>
      </c>
      <c r="W6" s="284">
        <v>791.23996229673787</v>
      </c>
      <c r="DA6" s="94" t="s">
        <v>1813</v>
      </c>
    </row>
    <row r="7" spans="1:105" ht="12" customHeight="1" x14ac:dyDescent="0.25">
      <c r="A7" s="49" t="s">
        <v>60</v>
      </c>
      <c r="B7" s="244">
        <v>359.32620107648381</v>
      </c>
      <c r="C7" s="244">
        <v>349.41436397203489</v>
      </c>
      <c r="D7" s="244">
        <v>436.79726517640148</v>
      </c>
      <c r="E7" s="244">
        <v>413.35754750223612</v>
      </c>
      <c r="F7" s="244">
        <v>470.87653654102058</v>
      </c>
      <c r="G7" s="244">
        <v>479.10760507826961</v>
      </c>
      <c r="H7" s="244">
        <v>548.81032835403505</v>
      </c>
      <c r="I7" s="244">
        <v>637.37282337622185</v>
      </c>
      <c r="J7" s="244">
        <v>646.79635210771482</v>
      </c>
      <c r="K7" s="244">
        <v>554.27461009474507</v>
      </c>
      <c r="L7" s="244">
        <v>609.3524402581204</v>
      </c>
      <c r="M7" s="244">
        <v>555.25771616757288</v>
      </c>
      <c r="N7" s="244">
        <v>481.59628051142982</v>
      </c>
      <c r="O7" s="244">
        <v>463.24279868012962</v>
      </c>
      <c r="P7" s="244">
        <v>487.47882523419793</v>
      </c>
      <c r="Q7" s="244">
        <v>515.79999999999995</v>
      </c>
      <c r="R7" s="244">
        <v>520.48911071670204</v>
      </c>
      <c r="S7" s="244">
        <v>508.97525434606149</v>
      </c>
      <c r="T7" s="244">
        <v>529.86003528221272</v>
      </c>
      <c r="U7" s="244">
        <v>524.52275053983612</v>
      </c>
      <c r="V7" s="244">
        <v>471.48584865761057</v>
      </c>
      <c r="W7" s="244">
        <v>500.25794674391818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637</v>
      </c>
      <c r="C10" s="243">
        <v>684</v>
      </c>
      <c r="D10" s="243">
        <v>702</v>
      </c>
      <c r="E10" s="243">
        <v>718</v>
      </c>
      <c r="F10" s="243">
        <v>732</v>
      </c>
      <c r="G10" s="243">
        <v>753</v>
      </c>
      <c r="H10" s="243">
        <v>762</v>
      </c>
      <c r="I10" s="243">
        <v>780</v>
      </c>
      <c r="J10" s="243">
        <v>698</v>
      </c>
      <c r="K10" s="243">
        <v>728.22</v>
      </c>
      <c r="L10" s="243">
        <v>718</v>
      </c>
      <c r="M10" s="243">
        <v>699.5</v>
      </c>
      <c r="N10" s="243">
        <v>689</v>
      </c>
      <c r="O10" s="243">
        <v>456</v>
      </c>
      <c r="P10" s="243">
        <v>445.5</v>
      </c>
      <c r="Q10" s="243">
        <v>435.23</v>
      </c>
      <c r="R10" s="243">
        <v>449</v>
      </c>
      <c r="S10" s="243">
        <v>460</v>
      </c>
      <c r="T10" s="243">
        <v>348.28</v>
      </c>
      <c r="U10" s="243">
        <v>556.87</v>
      </c>
      <c r="V10" s="243">
        <v>577.41447926522119</v>
      </c>
      <c r="W10" s="243">
        <v>577.41447926522119</v>
      </c>
      <c r="DA10" s="83" t="s">
        <v>1816</v>
      </c>
    </row>
    <row r="11" spans="1:105" ht="12" customHeight="1" x14ac:dyDescent="0.25">
      <c r="A11" s="107" t="s">
        <v>1817</v>
      </c>
      <c r="B11" s="284">
        <v>804</v>
      </c>
      <c r="C11" s="284">
        <v>864</v>
      </c>
      <c r="D11" s="284">
        <v>870</v>
      </c>
      <c r="E11" s="284">
        <v>920</v>
      </c>
      <c r="F11" s="284">
        <v>934</v>
      </c>
      <c r="G11" s="284">
        <v>969</v>
      </c>
      <c r="H11" s="284">
        <v>1042</v>
      </c>
      <c r="I11" s="284">
        <v>1023</v>
      </c>
      <c r="J11" s="284">
        <v>932</v>
      </c>
      <c r="K11" s="284">
        <v>804.79</v>
      </c>
      <c r="L11" s="284">
        <v>769</v>
      </c>
      <c r="M11" s="284">
        <v>775.2</v>
      </c>
      <c r="N11" s="284">
        <v>781</v>
      </c>
      <c r="O11" s="284">
        <v>610.9</v>
      </c>
      <c r="P11" s="284">
        <v>686.1</v>
      </c>
      <c r="Q11" s="284">
        <v>740.32</v>
      </c>
      <c r="R11" s="284">
        <v>795</v>
      </c>
      <c r="S11" s="284">
        <v>908.41</v>
      </c>
      <c r="T11" s="284">
        <v>843.41</v>
      </c>
      <c r="U11" s="284">
        <v>882.12</v>
      </c>
      <c r="V11" s="284">
        <v>828.99624089130327</v>
      </c>
      <c r="W11" s="284">
        <v>828.99624089130327</v>
      </c>
      <c r="DA11" s="94" t="s">
        <v>1818</v>
      </c>
    </row>
    <row r="12" spans="1:105" ht="12" customHeight="1" x14ac:dyDescent="0.25">
      <c r="A12" s="49" t="s">
        <v>1819</v>
      </c>
      <c r="B12" s="244">
        <v>113.76315789473669</v>
      </c>
      <c r="C12" s="244">
        <v>122.21052631578929</v>
      </c>
      <c r="D12" s="244">
        <v>124.1052631578946</v>
      </c>
      <c r="E12" s="244">
        <v>129.31578947368399</v>
      </c>
      <c r="F12" s="244">
        <v>131.5263157894735</v>
      </c>
      <c r="G12" s="244">
        <v>135.9473684210524</v>
      </c>
      <c r="H12" s="244">
        <v>157.49206349206329</v>
      </c>
      <c r="I12" s="244">
        <v>172.62765957446791</v>
      </c>
      <c r="J12" s="244">
        <v>156.06382978723391</v>
      </c>
      <c r="K12" s="244">
        <v>146.7775531914892</v>
      </c>
      <c r="L12" s="244">
        <v>167.8870967741934</v>
      </c>
      <c r="M12" s="244">
        <v>161.3942060085835</v>
      </c>
      <c r="N12" s="244">
        <v>191.73913043478251</v>
      </c>
      <c r="O12" s="244">
        <v>177.81666666666669</v>
      </c>
      <c r="P12" s="244">
        <v>188.59999999999991</v>
      </c>
      <c r="Q12" s="244">
        <v>163.80614754098349</v>
      </c>
      <c r="R12" s="244">
        <v>173.3442622950819</v>
      </c>
      <c r="S12" s="244">
        <v>178.48826086956521</v>
      </c>
      <c r="T12" s="244">
        <v>198.61500000000001</v>
      </c>
      <c r="U12" s="244">
        <v>200.5149999999999</v>
      </c>
      <c r="V12" s="244">
        <v>247.4968585750307</v>
      </c>
      <c r="W12" s="244">
        <v>260.73906609643433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777.77777777777771</v>
      </c>
      <c r="C15" s="243">
        <v>777.77777777777771</v>
      </c>
      <c r="D15" s="243">
        <v>777.77777777777771</v>
      </c>
      <c r="E15" s="243">
        <v>777.77777777777771</v>
      </c>
      <c r="F15" s="243">
        <v>777.77777777777771</v>
      </c>
      <c r="G15" s="243">
        <v>843.29674295590553</v>
      </c>
      <c r="H15" s="243">
        <v>843.29674295590553</v>
      </c>
      <c r="I15" s="243">
        <v>843.29674295590553</v>
      </c>
      <c r="J15" s="243">
        <v>843.29674295590553</v>
      </c>
      <c r="K15" s="243">
        <v>777.77777777777771</v>
      </c>
      <c r="L15" s="243">
        <v>777.77777777777771</v>
      </c>
      <c r="M15" s="243">
        <v>777.77777777777771</v>
      </c>
      <c r="N15" s="243">
        <v>777.77777777777771</v>
      </c>
      <c r="O15" s="243">
        <v>777.77777777777771</v>
      </c>
      <c r="P15" s="243">
        <v>712.2588125996499</v>
      </c>
      <c r="Q15" s="243">
        <v>712.2588125996499</v>
      </c>
      <c r="R15" s="243">
        <v>712.2588125996499</v>
      </c>
      <c r="S15" s="243">
        <v>646.73984742152209</v>
      </c>
      <c r="T15" s="243">
        <v>646.73984742152209</v>
      </c>
      <c r="U15" s="243">
        <v>646.73984742152209</v>
      </c>
      <c r="V15" s="243">
        <v>646.73984742152209</v>
      </c>
      <c r="W15" s="243">
        <v>646.73984742152209</v>
      </c>
      <c r="DA15" s="83" t="s">
        <v>1821</v>
      </c>
    </row>
    <row r="16" spans="1:105" ht="12" customHeight="1" x14ac:dyDescent="0.25">
      <c r="A16" s="107" t="s">
        <v>1817</v>
      </c>
      <c r="B16" s="284">
        <v>846.31578947368428</v>
      </c>
      <c r="C16" s="284">
        <v>935.56558592084525</v>
      </c>
      <c r="D16" s="284">
        <v>935.56558592084525</v>
      </c>
      <c r="E16" s="284">
        <v>1024.8153823680061</v>
      </c>
      <c r="F16" s="284">
        <v>1024.8153823680061</v>
      </c>
      <c r="G16" s="284">
        <v>1024.8153823680061</v>
      </c>
      <c r="H16" s="284">
        <v>1114.065178815167</v>
      </c>
      <c r="I16" s="284">
        <v>1114.065178815167</v>
      </c>
      <c r="J16" s="284">
        <v>1024.8153823680061</v>
      </c>
      <c r="K16" s="284">
        <v>1024.8153823680061</v>
      </c>
      <c r="L16" s="284">
        <v>1024.8153823680061</v>
      </c>
      <c r="M16" s="284">
        <v>935.56558592084525</v>
      </c>
      <c r="N16" s="284">
        <v>935.56558592084525</v>
      </c>
      <c r="O16" s="284">
        <v>935.56558592084525</v>
      </c>
      <c r="P16" s="284">
        <v>846.31578947368416</v>
      </c>
      <c r="Q16" s="284">
        <v>846.31578947368416</v>
      </c>
      <c r="R16" s="284">
        <v>846.31578947368416</v>
      </c>
      <c r="S16" s="284">
        <v>1024.8153823680061</v>
      </c>
      <c r="T16" s="284">
        <v>935.56558592084525</v>
      </c>
      <c r="U16" s="284">
        <v>935.56558592084525</v>
      </c>
      <c r="V16" s="284">
        <v>935.56558592084525</v>
      </c>
      <c r="W16" s="284">
        <v>935.56558592084525</v>
      </c>
      <c r="DA16" s="94" t="s">
        <v>1822</v>
      </c>
    </row>
    <row r="17" spans="1:105" ht="12" customHeight="1" x14ac:dyDescent="0.25">
      <c r="A17" s="49" t="s">
        <v>1819</v>
      </c>
      <c r="B17" s="244">
        <v>126.40350877192959</v>
      </c>
      <c r="C17" s="244">
        <v>139.11229546603661</v>
      </c>
      <c r="D17" s="244">
        <v>139.11229546603661</v>
      </c>
      <c r="E17" s="244">
        <v>139.11229546603661</v>
      </c>
      <c r="F17" s="244">
        <v>139.11229546603661</v>
      </c>
      <c r="G17" s="244">
        <v>151.8210821601435</v>
      </c>
      <c r="H17" s="244">
        <v>177.23865554835729</v>
      </c>
      <c r="I17" s="244">
        <v>189.94744224246421</v>
      </c>
      <c r="J17" s="244">
        <v>177.23865554835729</v>
      </c>
      <c r="K17" s="244">
        <v>177.23865554835729</v>
      </c>
      <c r="L17" s="244">
        <v>177.23865554835729</v>
      </c>
      <c r="M17" s="244">
        <v>177.23865554835729</v>
      </c>
      <c r="N17" s="244">
        <v>202.65622893657121</v>
      </c>
      <c r="O17" s="244">
        <v>202.65622893657121</v>
      </c>
      <c r="P17" s="244">
        <v>202.65622893657121</v>
      </c>
      <c r="Q17" s="244">
        <v>202.65622893657121</v>
      </c>
      <c r="R17" s="244">
        <v>189.94744224246421</v>
      </c>
      <c r="S17" s="244">
        <v>189.94744224246421</v>
      </c>
      <c r="T17" s="244">
        <v>215.36501563067799</v>
      </c>
      <c r="U17" s="244">
        <v>215.36501563067799</v>
      </c>
      <c r="V17" s="244">
        <v>266.20016240710572</v>
      </c>
      <c r="W17" s="244">
        <v>278.90894910121261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65.518965178127786</v>
      </c>
      <c r="E19" s="243">
        <v>0</v>
      </c>
      <c r="F19" s="243">
        <v>65.518965178127786</v>
      </c>
      <c r="G19" s="243">
        <v>65.518965178127786</v>
      </c>
      <c r="H19" s="243">
        <v>0</v>
      </c>
      <c r="I19" s="243">
        <v>65.518965178127786</v>
      </c>
      <c r="J19" s="243">
        <v>0</v>
      </c>
      <c r="K19" s="243">
        <v>0</v>
      </c>
      <c r="L19" s="243">
        <v>0</v>
      </c>
      <c r="M19" s="243">
        <v>0</v>
      </c>
      <c r="N19" s="243">
        <v>65.518965178127786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65.518965178127786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89.249796447161032</v>
      </c>
      <c r="D20" s="284">
        <v>89.249796447161032</v>
      </c>
      <c r="E20" s="284">
        <v>89.249796447161032</v>
      </c>
      <c r="F20" s="284">
        <v>0</v>
      </c>
      <c r="G20" s="284">
        <v>89.249796447161032</v>
      </c>
      <c r="H20" s="284">
        <v>89.249796447161032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178.49959289432209</v>
      </c>
      <c r="T20" s="284">
        <v>0</v>
      </c>
      <c r="U20" s="284">
        <v>0</v>
      </c>
      <c r="V20" s="284">
        <v>0</v>
      </c>
      <c r="W20" s="284">
        <v>89.249796447161032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12.708786694106911</v>
      </c>
      <c r="D21" s="244">
        <v>12.708786694106911</v>
      </c>
      <c r="E21" s="244">
        <v>0</v>
      </c>
      <c r="F21" s="244">
        <v>12.708786694106911</v>
      </c>
      <c r="G21" s="244">
        <v>12.708786694106911</v>
      </c>
      <c r="H21" s="244">
        <v>38.126360082320737</v>
      </c>
      <c r="I21" s="244">
        <v>12.708786694106911</v>
      </c>
      <c r="J21" s="244">
        <v>0</v>
      </c>
      <c r="K21" s="244">
        <v>0</v>
      </c>
      <c r="L21" s="244">
        <v>12.708786694106911</v>
      </c>
      <c r="M21" s="244">
        <v>0</v>
      </c>
      <c r="N21" s="244">
        <v>38.126360082320737</v>
      </c>
      <c r="O21" s="244">
        <v>0</v>
      </c>
      <c r="P21" s="244">
        <v>12.708786694106911</v>
      </c>
      <c r="Q21" s="244">
        <v>0</v>
      </c>
      <c r="R21" s="244">
        <v>0</v>
      </c>
      <c r="S21" s="244">
        <v>0</v>
      </c>
      <c r="T21" s="244">
        <v>38.126360082320737</v>
      </c>
      <c r="U21" s="244">
        <v>0</v>
      </c>
      <c r="V21" s="244">
        <v>63.543933470534562</v>
      </c>
      <c r="W21" s="244">
        <v>12.708786694106911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65.518965178127814</v>
      </c>
      <c r="E23" s="243">
        <f t="shared" si="2"/>
        <v>0</v>
      </c>
      <c r="F23" s="243">
        <f t="shared" si="2"/>
        <v>65.518965178127814</v>
      </c>
      <c r="G23" s="243">
        <f t="shared" si="2"/>
        <v>0</v>
      </c>
      <c r="H23" s="243">
        <f t="shared" si="2"/>
        <v>0</v>
      </c>
      <c r="I23" s="243">
        <f t="shared" si="2"/>
        <v>65.518965178127814</v>
      </c>
      <c r="J23" s="243">
        <f t="shared" si="2"/>
        <v>0</v>
      </c>
      <c r="K23" s="243">
        <f t="shared" si="2"/>
        <v>65.518965178127814</v>
      </c>
      <c r="L23" s="243">
        <f t="shared" si="2"/>
        <v>0</v>
      </c>
      <c r="M23" s="243">
        <f t="shared" si="2"/>
        <v>0</v>
      </c>
      <c r="N23" s="243">
        <f t="shared" si="2"/>
        <v>65.518965178127814</v>
      </c>
      <c r="O23" s="243">
        <f t="shared" si="2"/>
        <v>0</v>
      </c>
      <c r="P23" s="243">
        <f t="shared" si="2"/>
        <v>65.518965178127814</v>
      </c>
      <c r="Q23" s="243">
        <f t="shared" si="2"/>
        <v>0</v>
      </c>
      <c r="R23" s="243">
        <f t="shared" si="2"/>
        <v>0</v>
      </c>
      <c r="S23" s="243">
        <f t="shared" si="2"/>
        <v>65.518965178127814</v>
      </c>
      <c r="T23" s="243">
        <f t="shared" si="2"/>
        <v>0</v>
      </c>
      <c r="U23" s="243">
        <f t="shared" si="2"/>
        <v>65.518965178127814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89.249796447161089</v>
      </c>
      <c r="E24" s="284">
        <f t="shared" si="3"/>
        <v>0</v>
      </c>
      <c r="F24" s="284">
        <f t="shared" si="3"/>
        <v>0</v>
      </c>
      <c r="G24" s="284">
        <f t="shared" si="3"/>
        <v>89.249796447161089</v>
      </c>
      <c r="H24" s="284">
        <f t="shared" si="3"/>
        <v>0</v>
      </c>
      <c r="I24" s="284">
        <f t="shared" si="3"/>
        <v>0</v>
      </c>
      <c r="J24" s="284">
        <f t="shared" si="3"/>
        <v>89.249796447160861</v>
      </c>
      <c r="K24" s="284">
        <f t="shared" si="3"/>
        <v>0</v>
      </c>
      <c r="L24" s="284">
        <f t="shared" si="3"/>
        <v>0</v>
      </c>
      <c r="M24" s="284">
        <f t="shared" si="3"/>
        <v>89.249796447160861</v>
      </c>
      <c r="N24" s="284">
        <f t="shared" si="3"/>
        <v>0</v>
      </c>
      <c r="O24" s="284">
        <f t="shared" si="3"/>
        <v>0</v>
      </c>
      <c r="P24" s="284">
        <f t="shared" si="3"/>
        <v>89.249796447161089</v>
      </c>
      <c r="Q24" s="284">
        <f t="shared" si="3"/>
        <v>0</v>
      </c>
      <c r="R24" s="284">
        <f t="shared" si="3"/>
        <v>0</v>
      </c>
      <c r="S24" s="284">
        <f t="shared" si="3"/>
        <v>0</v>
      </c>
      <c r="T24" s="284">
        <f t="shared" si="3"/>
        <v>89.249796447160861</v>
      </c>
      <c r="U24" s="284">
        <f t="shared" si="3"/>
        <v>0</v>
      </c>
      <c r="V24" s="284">
        <f t="shared" si="3"/>
        <v>0</v>
      </c>
      <c r="W24" s="284">
        <f t="shared" si="3"/>
        <v>89.249796447161089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</v>
      </c>
      <c r="D25" s="244">
        <f t="shared" si="4"/>
        <v>12.708786694106919</v>
      </c>
      <c r="E25" s="244">
        <f t="shared" si="4"/>
        <v>0</v>
      </c>
      <c r="F25" s="244">
        <f t="shared" si="4"/>
        <v>12.708786694106919</v>
      </c>
      <c r="G25" s="244">
        <f t="shared" si="4"/>
        <v>0</v>
      </c>
      <c r="H25" s="244">
        <f t="shared" si="4"/>
        <v>12.708786694106948</v>
      </c>
      <c r="I25" s="244">
        <f t="shared" si="4"/>
        <v>0</v>
      </c>
      <c r="J25" s="244">
        <f t="shared" si="4"/>
        <v>12.708786694106919</v>
      </c>
      <c r="K25" s="244">
        <f t="shared" si="4"/>
        <v>0</v>
      </c>
      <c r="L25" s="244">
        <f t="shared" si="4"/>
        <v>12.708786694106919</v>
      </c>
      <c r="M25" s="244">
        <f t="shared" si="4"/>
        <v>0</v>
      </c>
      <c r="N25" s="244">
        <f t="shared" si="4"/>
        <v>12.708786694106806</v>
      </c>
      <c r="O25" s="244">
        <f t="shared" si="4"/>
        <v>0</v>
      </c>
      <c r="P25" s="244">
        <f t="shared" si="4"/>
        <v>12.708786694106919</v>
      </c>
      <c r="Q25" s="244">
        <f t="shared" si="4"/>
        <v>0</v>
      </c>
      <c r="R25" s="244">
        <f t="shared" si="4"/>
        <v>12.708786694107005</v>
      </c>
      <c r="S25" s="244">
        <f t="shared" si="4"/>
        <v>0</v>
      </c>
      <c r="T25" s="244">
        <f t="shared" si="4"/>
        <v>12.708786694106948</v>
      </c>
      <c r="U25" s="244">
        <f t="shared" si="4"/>
        <v>0</v>
      </c>
      <c r="V25" s="244">
        <f t="shared" si="4"/>
        <v>12.708786694106834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140.77777777777771</v>
      </c>
      <c r="C27" s="243">
        <f t="shared" si="5"/>
        <v>93.777777777777715</v>
      </c>
      <c r="D27" s="243">
        <f t="shared" si="5"/>
        <v>75.777777777777715</v>
      </c>
      <c r="E27" s="243">
        <f t="shared" si="5"/>
        <v>59.777777777777715</v>
      </c>
      <c r="F27" s="243">
        <f t="shared" si="5"/>
        <v>45.777777777777715</v>
      </c>
      <c r="G27" s="243">
        <f t="shared" si="5"/>
        <v>90.296742955905529</v>
      </c>
      <c r="H27" s="243">
        <f t="shared" si="5"/>
        <v>81.296742955905529</v>
      </c>
      <c r="I27" s="243">
        <f t="shared" si="5"/>
        <v>63.296742955905529</v>
      </c>
      <c r="J27" s="243">
        <f t="shared" si="5"/>
        <v>145.29674295590553</v>
      </c>
      <c r="K27" s="243">
        <f t="shared" si="5"/>
        <v>49.557777777777687</v>
      </c>
      <c r="L27" s="243">
        <f t="shared" si="5"/>
        <v>59.777777777777715</v>
      </c>
      <c r="M27" s="243">
        <f t="shared" si="5"/>
        <v>78.277777777777715</v>
      </c>
      <c r="N27" s="243">
        <f t="shared" si="5"/>
        <v>88.777777777777715</v>
      </c>
      <c r="O27" s="243">
        <f t="shared" si="5"/>
        <v>321.77777777777771</v>
      </c>
      <c r="P27" s="243">
        <f t="shared" si="5"/>
        <v>266.7588125996499</v>
      </c>
      <c r="Q27" s="243">
        <f t="shared" si="5"/>
        <v>277.02881259964988</v>
      </c>
      <c r="R27" s="243">
        <f t="shared" si="5"/>
        <v>263.2588125996499</v>
      </c>
      <c r="S27" s="243">
        <f t="shared" si="5"/>
        <v>186.73984742152209</v>
      </c>
      <c r="T27" s="243">
        <f t="shared" si="5"/>
        <v>298.45984742152211</v>
      </c>
      <c r="U27" s="243">
        <f t="shared" si="5"/>
        <v>89.869847421522081</v>
      </c>
      <c r="V27" s="243">
        <f t="shared" si="5"/>
        <v>69.325368156300897</v>
      </c>
      <c r="W27" s="243">
        <f t="shared" si="5"/>
        <v>69.325368156300897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42.315789473684276</v>
      </c>
      <c r="C28" s="284">
        <f t="shared" si="6"/>
        <v>71.565585920845251</v>
      </c>
      <c r="D28" s="284">
        <f t="shared" si="6"/>
        <v>65.565585920845251</v>
      </c>
      <c r="E28" s="284">
        <f t="shared" si="6"/>
        <v>104.81538236800611</v>
      </c>
      <c r="F28" s="284">
        <f t="shared" si="6"/>
        <v>90.815382368006112</v>
      </c>
      <c r="G28" s="284">
        <f t="shared" si="6"/>
        <v>55.815382368006112</v>
      </c>
      <c r="H28" s="284">
        <f t="shared" si="6"/>
        <v>72.065178815166973</v>
      </c>
      <c r="I28" s="284">
        <f t="shared" si="6"/>
        <v>91.065178815166973</v>
      </c>
      <c r="J28" s="284">
        <f t="shared" si="6"/>
        <v>92.815382368006112</v>
      </c>
      <c r="K28" s="284">
        <f t="shared" si="6"/>
        <v>220.02538236800615</v>
      </c>
      <c r="L28" s="284">
        <f t="shared" si="6"/>
        <v>255.81538236800611</v>
      </c>
      <c r="M28" s="284">
        <f t="shared" si="6"/>
        <v>160.36558592084521</v>
      </c>
      <c r="N28" s="284">
        <f t="shared" si="6"/>
        <v>154.56558592084525</v>
      </c>
      <c r="O28" s="284">
        <f t="shared" si="6"/>
        <v>324.66558592084527</v>
      </c>
      <c r="P28" s="284">
        <f t="shared" si="6"/>
        <v>160.21578947368414</v>
      </c>
      <c r="Q28" s="284">
        <f t="shared" si="6"/>
        <v>105.99578947368411</v>
      </c>
      <c r="R28" s="284">
        <f t="shared" si="6"/>
        <v>51.315789473684163</v>
      </c>
      <c r="S28" s="284">
        <f t="shared" si="6"/>
        <v>116.40538236800614</v>
      </c>
      <c r="T28" s="284">
        <f t="shared" si="6"/>
        <v>92.155585920845283</v>
      </c>
      <c r="U28" s="284">
        <f t="shared" si="6"/>
        <v>53.445585920845247</v>
      </c>
      <c r="V28" s="284">
        <f t="shared" si="6"/>
        <v>106.56934502954198</v>
      </c>
      <c r="W28" s="284">
        <f t="shared" si="6"/>
        <v>106.56934502954198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12.640350877192901</v>
      </c>
      <c r="C29" s="244">
        <f t="shared" si="7"/>
        <v>16.901769150247318</v>
      </c>
      <c r="D29" s="244">
        <f t="shared" si="7"/>
        <v>15.007032308142016</v>
      </c>
      <c r="E29" s="244">
        <f t="shared" si="7"/>
        <v>9.7965059923526212</v>
      </c>
      <c r="F29" s="244">
        <f t="shared" si="7"/>
        <v>7.5859796765631131</v>
      </c>
      <c r="G29" s="244">
        <f t="shared" si="7"/>
        <v>15.873713739091102</v>
      </c>
      <c r="H29" s="244">
        <f t="shared" si="7"/>
        <v>19.746592056293991</v>
      </c>
      <c r="I29" s="244">
        <f t="shared" si="7"/>
        <v>17.319782667996293</v>
      </c>
      <c r="J29" s="244">
        <f t="shared" si="7"/>
        <v>21.174825761123373</v>
      </c>
      <c r="K29" s="244">
        <f t="shared" si="7"/>
        <v>30.461102356868082</v>
      </c>
      <c r="L29" s="244">
        <f t="shared" si="7"/>
        <v>9.351558774163891</v>
      </c>
      <c r="M29" s="244">
        <f t="shared" si="7"/>
        <v>15.844449539773791</v>
      </c>
      <c r="N29" s="244">
        <f t="shared" si="7"/>
        <v>10.917098501788701</v>
      </c>
      <c r="O29" s="244">
        <f t="shared" si="7"/>
        <v>24.839562269904519</v>
      </c>
      <c r="P29" s="244">
        <f t="shared" si="7"/>
        <v>14.056228936571301</v>
      </c>
      <c r="Q29" s="244">
        <f t="shared" si="7"/>
        <v>38.850081395587722</v>
      </c>
      <c r="R29" s="244">
        <f t="shared" si="7"/>
        <v>16.603179947382301</v>
      </c>
      <c r="S29" s="244">
        <f t="shared" si="7"/>
        <v>11.459181372898996</v>
      </c>
      <c r="T29" s="244">
        <f t="shared" si="7"/>
        <v>16.750015630677979</v>
      </c>
      <c r="U29" s="244">
        <f t="shared" si="7"/>
        <v>14.850015630678087</v>
      </c>
      <c r="V29" s="244">
        <f t="shared" si="7"/>
        <v>18.703303832075022</v>
      </c>
      <c r="W29" s="244">
        <f t="shared" si="7"/>
        <v>18.169883004778285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485.01429356623947</v>
      </c>
      <c r="C32" s="212">
        <v>534.26977474310218</v>
      </c>
      <c r="D32" s="212">
        <v>625.23201610871001</v>
      </c>
      <c r="E32" s="212">
        <v>403.97535527826273</v>
      </c>
      <c r="F32" s="212">
        <v>428.13364682987378</v>
      </c>
      <c r="G32" s="212">
        <v>630.09004604556912</v>
      </c>
      <c r="H32" s="212">
        <v>629.81387779856152</v>
      </c>
      <c r="I32" s="212">
        <v>661.38524541645734</v>
      </c>
      <c r="J32" s="212">
        <v>611.67719614703071</v>
      </c>
      <c r="K32" s="212">
        <v>593.4290886935504</v>
      </c>
      <c r="L32" s="212">
        <v>589.62532434945456</v>
      </c>
      <c r="M32" s="212">
        <v>581.70771913492831</v>
      </c>
      <c r="N32" s="212">
        <v>587.34487496338477</v>
      </c>
      <c r="O32" s="212">
        <v>574.35910812904876</v>
      </c>
      <c r="P32" s="212">
        <v>603.08702404008511</v>
      </c>
      <c r="Q32" s="212">
        <v>609.4944828721849</v>
      </c>
      <c r="R32" s="212">
        <v>594.28971422442771</v>
      </c>
      <c r="S32" s="212">
        <v>600.68855490034707</v>
      </c>
      <c r="T32" s="212">
        <v>588.80616164058574</v>
      </c>
      <c r="U32" s="212">
        <v>676.87066885461286</v>
      </c>
      <c r="V32" s="212">
        <v>705.35870476834646</v>
      </c>
      <c r="W32" s="212">
        <v>751.94815043184065</v>
      </c>
      <c r="DA32" s="109" t="s">
        <v>1827</v>
      </c>
    </row>
    <row r="33" spans="1:105" ht="12" customHeight="1" x14ac:dyDescent="0.25">
      <c r="A33" s="24" t="s">
        <v>30</v>
      </c>
      <c r="B33" s="215">
        <v>79.631814273430777</v>
      </c>
      <c r="C33" s="215">
        <v>62.516852966466033</v>
      </c>
      <c r="D33" s="215">
        <v>59.799570077386058</v>
      </c>
      <c r="E33" s="215">
        <v>62.13043852106621</v>
      </c>
      <c r="F33" s="215">
        <v>28.24772141014617</v>
      </c>
      <c r="G33" s="215">
        <v>72.413499570077377</v>
      </c>
      <c r="H33" s="215">
        <v>65.816079105760963</v>
      </c>
      <c r="I33" s="215">
        <v>75.981599312123819</v>
      </c>
      <c r="J33" s="215">
        <v>59.117196904557183</v>
      </c>
      <c r="K33" s="215">
        <v>75.282717110920032</v>
      </c>
      <c r="L33" s="215">
        <v>61.634135855545999</v>
      </c>
      <c r="M33" s="215">
        <v>50.876096302665523</v>
      </c>
      <c r="N33" s="215">
        <v>52.684006878761807</v>
      </c>
      <c r="O33" s="215">
        <v>41.212467755803949</v>
      </c>
      <c r="P33" s="215">
        <v>35.882631126397243</v>
      </c>
      <c r="Q33" s="215">
        <v>33.157437661220968</v>
      </c>
      <c r="R33" s="215">
        <v>34.138865004299227</v>
      </c>
      <c r="S33" s="215">
        <v>30.583920894239039</v>
      </c>
      <c r="T33" s="215">
        <v>32.654170249355111</v>
      </c>
      <c r="U33" s="215">
        <v>38.707222699914013</v>
      </c>
      <c r="V33" s="215">
        <v>39.92699914015477</v>
      </c>
      <c r="W33" s="215">
        <v>39.084350816852968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15.908254514187444</v>
      </c>
      <c r="C34" s="206">
        <f t="shared" si="8"/>
        <v>58.85468615649183</v>
      </c>
      <c r="D34" s="206">
        <f t="shared" si="8"/>
        <v>46.593379191745477</v>
      </c>
      <c r="E34" s="206">
        <f t="shared" si="8"/>
        <v>8.6375752364574367</v>
      </c>
      <c r="F34" s="206">
        <f t="shared" si="8"/>
        <v>12.41908856405847</v>
      </c>
      <c r="G34" s="206">
        <f t="shared" si="8"/>
        <v>23.697076526225281</v>
      </c>
      <c r="H34" s="206">
        <f t="shared" si="8"/>
        <v>20.023989681857266</v>
      </c>
      <c r="I34" s="206">
        <f t="shared" si="8"/>
        <v>16.482717110920031</v>
      </c>
      <c r="J34" s="206">
        <f t="shared" si="8"/>
        <v>17.07222699914016</v>
      </c>
      <c r="K34" s="206">
        <f t="shared" si="8"/>
        <v>11.378073946689589</v>
      </c>
      <c r="L34" s="206">
        <f t="shared" si="8"/>
        <v>13.2426483233018</v>
      </c>
      <c r="M34" s="206">
        <f t="shared" si="8"/>
        <v>4.7150472914875321</v>
      </c>
      <c r="N34" s="206">
        <f t="shared" si="8"/>
        <v>4.7183147033533963</v>
      </c>
      <c r="O34" s="206">
        <f t="shared" si="8"/>
        <v>4.7141874462596727</v>
      </c>
      <c r="P34" s="206">
        <f t="shared" si="8"/>
        <v>0.94342218400687861</v>
      </c>
      <c r="Q34" s="206">
        <f t="shared" si="8"/>
        <v>4.0409286328460867</v>
      </c>
      <c r="R34" s="206">
        <f t="shared" si="8"/>
        <v>0.94342218400687861</v>
      </c>
      <c r="S34" s="206">
        <f t="shared" si="8"/>
        <v>1.886844368013757</v>
      </c>
      <c r="T34" s="206">
        <f t="shared" si="8"/>
        <v>2.9330180567497841</v>
      </c>
      <c r="U34" s="206">
        <f t="shared" si="8"/>
        <v>1.0461736887360269</v>
      </c>
      <c r="V34" s="206">
        <f t="shared" si="8"/>
        <v>3.0357695614789337</v>
      </c>
      <c r="W34" s="206">
        <f t="shared" si="8"/>
        <v>3.0356835769561474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1.098710232158211</v>
      </c>
      <c r="C36" s="206">
        <v>1.0585554600171969</v>
      </c>
      <c r="D36" s="206">
        <v>1.059071367153912</v>
      </c>
      <c r="E36" s="206">
        <v>0</v>
      </c>
      <c r="F36" s="206">
        <v>0</v>
      </c>
      <c r="G36" s="206">
        <v>0</v>
      </c>
      <c r="H36" s="206">
        <v>1.093981083404987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1.0461736887360269</v>
      </c>
      <c r="R36" s="206">
        <v>0</v>
      </c>
      <c r="S36" s="206">
        <v>0</v>
      </c>
      <c r="T36" s="206">
        <v>1.0461736887360269</v>
      </c>
      <c r="U36" s="206">
        <v>1.0461736887360269</v>
      </c>
      <c r="V36" s="206">
        <v>2.0922613929492688</v>
      </c>
      <c r="W36" s="206">
        <v>2.0922613929492688</v>
      </c>
      <c r="DA36" s="71" t="s">
        <v>1830</v>
      </c>
    </row>
    <row r="37" spans="1:105" ht="12" customHeight="1" x14ac:dyDescent="0.25">
      <c r="A37" s="18" t="s">
        <v>69</v>
      </c>
      <c r="B37" s="206">
        <v>5.0982803095442817</v>
      </c>
      <c r="C37" s="206">
        <v>4.0049871023215822</v>
      </c>
      <c r="D37" s="206">
        <v>1.001719690455718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2.0513327601031812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1831</v>
      </c>
    </row>
    <row r="38" spans="1:105" ht="12" customHeight="1" x14ac:dyDescent="0.25">
      <c r="A38" s="18" t="s">
        <v>70</v>
      </c>
      <c r="B38" s="206">
        <v>9.7112639724849519</v>
      </c>
      <c r="C38" s="206">
        <v>53.791143594153048</v>
      </c>
      <c r="D38" s="206">
        <v>44.53258813413585</v>
      </c>
      <c r="E38" s="206">
        <v>8.6375752364574367</v>
      </c>
      <c r="F38" s="206">
        <v>12.41908856405847</v>
      </c>
      <c r="G38" s="206">
        <v>23.697076526225281</v>
      </c>
      <c r="H38" s="206">
        <v>18.930008598452279</v>
      </c>
      <c r="I38" s="206">
        <v>16.482717110920031</v>
      </c>
      <c r="J38" s="206">
        <v>17.07222699914016</v>
      </c>
      <c r="K38" s="206">
        <v>11.378073946689589</v>
      </c>
      <c r="L38" s="206">
        <v>13.2426483233018</v>
      </c>
      <c r="M38" s="206">
        <v>4.7150472914875321</v>
      </c>
      <c r="N38" s="206">
        <v>4.7183147033533963</v>
      </c>
      <c r="O38" s="206">
        <v>4.7141874462596727</v>
      </c>
      <c r="P38" s="206">
        <v>0.94342218400687861</v>
      </c>
      <c r="Q38" s="206">
        <v>0.94342218400687861</v>
      </c>
      <c r="R38" s="206">
        <v>0.94342218400687861</v>
      </c>
      <c r="S38" s="206">
        <v>1.886844368013757</v>
      </c>
      <c r="T38" s="206">
        <v>1.886844368013757</v>
      </c>
      <c r="U38" s="206">
        <v>0</v>
      </c>
      <c r="V38" s="206">
        <v>0.94350816852966468</v>
      </c>
      <c r="W38" s="206">
        <v>0.94342218400687861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85.210662080825443</v>
      </c>
      <c r="C40" s="206">
        <f t="shared" si="9"/>
        <v>78.28890799656061</v>
      </c>
      <c r="D40" s="206">
        <f t="shared" si="9"/>
        <v>82.115219260533095</v>
      </c>
      <c r="E40" s="206">
        <f t="shared" si="9"/>
        <v>73.129836629406697</v>
      </c>
      <c r="F40" s="206">
        <f t="shared" si="9"/>
        <v>55.524505588993968</v>
      </c>
      <c r="G40" s="206">
        <f t="shared" si="9"/>
        <v>97.635425623387789</v>
      </c>
      <c r="H40" s="206">
        <f t="shared" si="9"/>
        <v>89.402407566638004</v>
      </c>
      <c r="I40" s="206">
        <f t="shared" si="9"/>
        <v>90.713671539122956</v>
      </c>
      <c r="J40" s="206">
        <f t="shared" si="9"/>
        <v>96.603611349957006</v>
      </c>
      <c r="K40" s="206">
        <f t="shared" si="9"/>
        <v>86.027515047291487</v>
      </c>
      <c r="L40" s="206">
        <f t="shared" si="9"/>
        <v>97.678417884780728</v>
      </c>
      <c r="M40" s="206">
        <f t="shared" si="9"/>
        <v>106.2123817712812</v>
      </c>
      <c r="N40" s="206">
        <f t="shared" si="9"/>
        <v>104.8151332760103</v>
      </c>
      <c r="O40" s="206">
        <f t="shared" si="9"/>
        <v>103.22441960447119</v>
      </c>
      <c r="P40" s="206">
        <f t="shared" si="9"/>
        <v>102.51504729148751</v>
      </c>
      <c r="Q40" s="206">
        <f t="shared" si="9"/>
        <v>109.5872742906277</v>
      </c>
      <c r="R40" s="206">
        <f t="shared" si="9"/>
        <v>94.540240756663792</v>
      </c>
      <c r="S40" s="206">
        <f t="shared" si="9"/>
        <v>103.5468615649183</v>
      </c>
      <c r="T40" s="206">
        <f t="shared" si="9"/>
        <v>100.9802235597592</v>
      </c>
      <c r="U40" s="206">
        <f t="shared" si="9"/>
        <v>107.06947549441099</v>
      </c>
      <c r="V40" s="206">
        <f t="shared" si="9"/>
        <v>105.3967325881341</v>
      </c>
      <c r="W40" s="206">
        <f t="shared" si="9"/>
        <v>136.1572656921754</v>
      </c>
      <c r="DA40" s="71"/>
    </row>
    <row r="41" spans="1:105" ht="12" customHeight="1" x14ac:dyDescent="0.25">
      <c r="A41" s="18" t="s">
        <v>72</v>
      </c>
      <c r="B41" s="206">
        <v>85.210662080825443</v>
      </c>
      <c r="C41" s="206">
        <v>78.28890799656061</v>
      </c>
      <c r="D41" s="206">
        <v>82.115219260533095</v>
      </c>
      <c r="E41" s="206">
        <v>73.129836629406697</v>
      </c>
      <c r="F41" s="206">
        <v>55.524505588993968</v>
      </c>
      <c r="G41" s="206">
        <v>97.635425623387789</v>
      </c>
      <c r="H41" s="206">
        <v>89.402407566638004</v>
      </c>
      <c r="I41" s="206">
        <v>90.713671539122956</v>
      </c>
      <c r="J41" s="206">
        <v>96.603611349957006</v>
      </c>
      <c r="K41" s="206">
        <v>86.027515047291487</v>
      </c>
      <c r="L41" s="206">
        <v>97.678417884780728</v>
      </c>
      <c r="M41" s="206">
        <v>106.2123817712812</v>
      </c>
      <c r="N41" s="206">
        <v>104.8151332760103</v>
      </c>
      <c r="O41" s="206">
        <v>103.22441960447119</v>
      </c>
      <c r="P41" s="206">
        <v>102.51504729148751</v>
      </c>
      <c r="Q41" s="206">
        <v>109.5872742906277</v>
      </c>
      <c r="R41" s="206">
        <v>94.540240756663792</v>
      </c>
      <c r="S41" s="206">
        <v>103.5468615649183</v>
      </c>
      <c r="T41" s="206">
        <v>100.9802235597592</v>
      </c>
      <c r="U41" s="206">
        <v>107.06947549441099</v>
      </c>
      <c r="V41" s="206">
        <v>105.3967325881341</v>
      </c>
      <c r="W41" s="206">
        <v>136.1572656921754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126.61953862212943</v>
      </c>
      <c r="C43" s="206">
        <f t="shared" si="10"/>
        <v>119.93942220655873</v>
      </c>
      <c r="D43" s="206">
        <f t="shared" si="10"/>
        <v>228.08721817233871</v>
      </c>
      <c r="E43" s="206">
        <f t="shared" si="10"/>
        <v>95.694185888752855</v>
      </c>
      <c r="F43" s="206">
        <f t="shared" si="10"/>
        <v>114.88876290897959</v>
      </c>
      <c r="G43" s="206">
        <f t="shared" si="10"/>
        <v>233.04318448065084</v>
      </c>
      <c r="H43" s="206">
        <f t="shared" si="10"/>
        <v>249.77535673235346</v>
      </c>
      <c r="I43" s="206">
        <f t="shared" si="10"/>
        <v>273.89367189969039</v>
      </c>
      <c r="J43" s="206">
        <f t="shared" si="10"/>
        <v>243.87607834823447</v>
      </c>
      <c r="K43" s="206">
        <f t="shared" si="10"/>
        <v>249.65067080876969</v>
      </c>
      <c r="L43" s="206">
        <f t="shared" si="10"/>
        <v>258.24234928496617</v>
      </c>
      <c r="M43" s="206">
        <f t="shared" si="10"/>
        <v>262.11777932409439</v>
      </c>
      <c r="N43" s="206">
        <f t="shared" si="10"/>
        <v>265.3729919023358</v>
      </c>
      <c r="O43" s="206">
        <f t="shared" si="10"/>
        <v>286.55799033025249</v>
      </c>
      <c r="P43" s="206">
        <f t="shared" si="10"/>
        <v>297.20344708393719</v>
      </c>
      <c r="Q43" s="206">
        <f t="shared" si="10"/>
        <v>294.64254822042221</v>
      </c>
      <c r="R43" s="206">
        <f t="shared" si="10"/>
        <v>289.98481310662885</v>
      </c>
      <c r="S43" s="206">
        <f t="shared" si="10"/>
        <v>280.10257037756122</v>
      </c>
      <c r="T43" s="206">
        <f t="shared" si="10"/>
        <v>268.60495785726681</v>
      </c>
      <c r="U43" s="206">
        <f t="shared" si="10"/>
        <v>334.9177883730996</v>
      </c>
      <c r="V43" s="206">
        <f t="shared" si="10"/>
        <v>353.98269445020378</v>
      </c>
      <c r="W43" s="206">
        <f t="shared" si="10"/>
        <v>363.04935421515984</v>
      </c>
      <c r="DA43" s="71"/>
    </row>
    <row r="44" spans="1:105" ht="12" customHeight="1" x14ac:dyDescent="0.25">
      <c r="A44" s="18" t="s">
        <v>73</v>
      </c>
      <c r="B44" s="206">
        <v>126.6122098022356</v>
      </c>
      <c r="C44" s="206">
        <v>119.92450558899399</v>
      </c>
      <c r="D44" s="206">
        <v>228.05004299226141</v>
      </c>
      <c r="E44" s="206">
        <v>95.657781599312116</v>
      </c>
      <c r="F44" s="206">
        <v>114.83714531384349</v>
      </c>
      <c r="G44" s="206">
        <v>232.94643164230439</v>
      </c>
      <c r="H44" s="206">
        <v>249.64170249355121</v>
      </c>
      <c r="I44" s="206">
        <v>273.86070507308682</v>
      </c>
      <c r="J44" s="206">
        <v>243.8139294926913</v>
      </c>
      <c r="K44" s="206">
        <v>249.52226999140149</v>
      </c>
      <c r="L44" s="206">
        <v>258.02519346517619</v>
      </c>
      <c r="M44" s="206">
        <v>261.77506448839199</v>
      </c>
      <c r="N44" s="206">
        <v>264.52184006878758</v>
      </c>
      <c r="O44" s="206">
        <v>285.68357695614787</v>
      </c>
      <c r="P44" s="206">
        <v>294.52089423903692</v>
      </c>
      <c r="Q44" s="206">
        <v>291.2247635425623</v>
      </c>
      <c r="R44" s="206">
        <v>285.89853826311258</v>
      </c>
      <c r="S44" s="206">
        <v>276.04101461736877</v>
      </c>
      <c r="T44" s="206">
        <v>264.14883920894238</v>
      </c>
      <c r="U44" s="206">
        <v>329.93748925193461</v>
      </c>
      <c r="V44" s="206">
        <v>348.33404987102318</v>
      </c>
      <c r="W44" s="206">
        <v>357.03430782459162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0.40601891659501288</v>
      </c>
      <c r="O45" s="206">
        <v>0.28658641444539978</v>
      </c>
      <c r="P45" s="206">
        <v>1.958555460017197</v>
      </c>
      <c r="Q45" s="206">
        <v>2.5556319862424761</v>
      </c>
      <c r="R45" s="206">
        <v>3.0572656921754078</v>
      </c>
      <c r="S45" s="206">
        <v>2.9428202923473772</v>
      </c>
      <c r="T45" s="206">
        <v>3.1397248495270849</v>
      </c>
      <c r="U45" s="206">
        <v>3.1784178847807389</v>
      </c>
      <c r="V45" s="206">
        <v>3.413499570077386</v>
      </c>
      <c r="W45" s="206">
        <v>3.4326741186586411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7.3288198938236274E-3</v>
      </c>
      <c r="C49" s="206">
        <v>1.4916617564734339E-2</v>
      </c>
      <c r="D49" s="206">
        <v>3.7175180077290287E-2</v>
      </c>
      <c r="E49" s="206">
        <v>3.6404289440736738E-2</v>
      </c>
      <c r="F49" s="206">
        <v>5.1617595136095609E-2</v>
      </c>
      <c r="G49" s="206">
        <v>9.6752838346453263E-2</v>
      </c>
      <c r="H49" s="206">
        <v>0.13365423880224669</v>
      </c>
      <c r="I49" s="206">
        <v>3.2966826603585547E-2</v>
      </c>
      <c r="J49" s="206">
        <v>6.2148855543158299E-2</v>
      </c>
      <c r="K49" s="206">
        <v>0.12840081736821249</v>
      </c>
      <c r="L49" s="206">
        <v>0.21715581978995729</v>
      </c>
      <c r="M49" s="206">
        <v>0.34271483570242001</v>
      </c>
      <c r="N49" s="206">
        <v>0.44513291695318602</v>
      </c>
      <c r="O49" s="206">
        <v>0.58782695965920451</v>
      </c>
      <c r="P49" s="206">
        <v>0.72399738488307352</v>
      </c>
      <c r="Q49" s="206">
        <v>0.86215269161744512</v>
      </c>
      <c r="R49" s="206">
        <v>1.029009151340879</v>
      </c>
      <c r="S49" s="206">
        <v>1.1187354678450481</v>
      </c>
      <c r="T49" s="206">
        <v>1.316393798797312</v>
      </c>
      <c r="U49" s="206">
        <v>1.8018812363842669</v>
      </c>
      <c r="V49" s="206">
        <v>2.2351450091032228</v>
      </c>
      <c r="W49" s="206">
        <v>2.5823722719095561</v>
      </c>
      <c r="DA49" s="71" t="s">
        <v>1841</v>
      </c>
    </row>
    <row r="50" spans="1:105" ht="12" customHeight="1" x14ac:dyDescent="0.25">
      <c r="A50" s="14" t="s">
        <v>79</v>
      </c>
      <c r="B50" s="206">
        <v>39.982803095442819</v>
      </c>
      <c r="C50" s="206">
        <v>56.200429922613928</v>
      </c>
      <c r="D50" s="206">
        <v>47.243680137575232</v>
      </c>
      <c r="E50" s="206">
        <v>57.848495270851252</v>
      </c>
      <c r="F50" s="206">
        <v>65.204901117798784</v>
      </c>
      <c r="G50" s="206">
        <v>40.962080825451423</v>
      </c>
      <c r="H50" s="206">
        <v>41.08151332760103</v>
      </c>
      <c r="I50" s="206">
        <v>39.481255374032671</v>
      </c>
      <c r="J50" s="206">
        <v>38.000343938091142</v>
      </c>
      <c r="K50" s="206">
        <v>23.02476354256234</v>
      </c>
      <c r="L50" s="206">
        <v>17.12527944969905</v>
      </c>
      <c r="M50" s="206">
        <v>19.609286328460879</v>
      </c>
      <c r="N50" s="206">
        <v>17.364058469475491</v>
      </c>
      <c r="O50" s="206">
        <v>7.5236457437661217</v>
      </c>
      <c r="P50" s="206">
        <v>19.25098882201204</v>
      </c>
      <c r="Q50" s="206">
        <v>22.23654342218401</v>
      </c>
      <c r="R50" s="206">
        <v>24.983319002579531</v>
      </c>
      <c r="S50" s="206">
        <v>29.35924333619948</v>
      </c>
      <c r="T50" s="206">
        <v>27.9889939810834</v>
      </c>
      <c r="U50" s="206">
        <v>30.317712811693891</v>
      </c>
      <c r="V50" s="206">
        <v>31.381599312123821</v>
      </c>
      <c r="W50" s="206">
        <v>30.7189165950129</v>
      </c>
      <c r="DA50" s="71" t="s">
        <v>1842</v>
      </c>
    </row>
    <row r="51" spans="1:105" ht="12" customHeight="1" x14ac:dyDescent="0.25">
      <c r="A51" s="21" t="s">
        <v>38</v>
      </c>
      <c r="B51" s="209">
        <v>137.66122098022359</v>
      </c>
      <c r="C51" s="209">
        <v>158.469475494411</v>
      </c>
      <c r="D51" s="209">
        <v>161.39294926913149</v>
      </c>
      <c r="E51" s="209">
        <v>106.5348237317283</v>
      </c>
      <c r="F51" s="209">
        <v>151.8486672398968</v>
      </c>
      <c r="G51" s="209">
        <v>162.33877901977641</v>
      </c>
      <c r="H51" s="209">
        <v>163.71453138435081</v>
      </c>
      <c r="I51" s="209">
        <v>164.83233018056751</v>
      </c>
      <c r="J51" s="209">
        <v>157.0077386070507</v>
      </c>
      <c r="K51" s="209">
        <v>148.06534823731729</v>
      </c>
      <c r="L51" s="209">
        <v>141.70249355116081</v>
      </c>
      <c r="M51" s="209">
        <v>138.17712811693889</v>
      </c>
      <c r="N51" s="209">
        <v>142.39036973344801</v>
      </c>
      <c r="O51" s="209">
        <v>131.12639724849529</v>
      </c>
      <c r="P51" s="209">
        <v>147.29148753224419</v>
      </c>
      <c r="Q51" s="209">
        <v>145.82975064488389</v>
      </c>
      <c r="R51" s="209">
        <v>149.69905417024941</v>
      </c>
      <c r="S51" s="209">
        <v>155.20911435941531</v>
      </c>
      <c r="T51" s="209">
        <v>155.64479793637139</v>
      </c>
      <c r="U51" s="209">
        <v>164.8122957867584</v>
      </c>
      <c r="V51" s="209">
        <v>171.63490971625109</v>
      </c>
      <c r="W51" s="209">
        <v>179.90257953568349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485.01429356623947</v>
      </c>
      <c r="C52" s="286">
        <f t="shared" si="11"/>
        <v>534.26977474310229</v>
      </c>
      <c r="D52" s="286">
        <f t="shared" si="11"/>
        <v>625.23201610871013</v>
      </c>
      <c r="E52" s="286">
        <f t="shared" si="11"/>
        <v>403.97535527826284</v>
      </c>
      <c r="F52" s="286">
        <f t="shared" si="11"/>
        <v>428.13364682987373</v>
      </c>
      <c r="G52" s="286">
        <f t="shared" si="11"/>
        <v>630.09004604556935</v>
      </c>
      <c r="H52" s="286">
        <f t="shared" si="11"/>
        <v>629.81387779856163</v>
      </c>
      <c r="I52" s="286">
        <f t="shared" si="11"/>
        <v>661.38524541645711</v>
      </c>
      <c r="J52" s="286">
        <f t="shared" si="11"/>
        <v>611.67719614703071</v>
      </c>
      <c r="K52" s="286">
        <f t="shared" si="11"/>
        <v>593.42908869355051</v>
      </c>
      <c r="L52" s="286">
        <f t="shared" si="11"/>
        <v>589.62532434945456</v>
      </c>
      <c r="M52" s="286">
        <f t="shared" si="11"/>
        <v>581.70771913492831</v>
      </c>
      <c r="N52" s="286">
        <f t="shared" si="11"/>
        <v>587.34487496338477</v>
      </c>
      <c r="O52" s="286">
        <f t="shared" si="11"/>
        <v>574.35910812904865</v>
      </c>
      <c r="P52" s="286">
        <f t="shared" si="11"/>
        <v>603.08702404008511</v>
      </c>
      <c r="Q52" s="286">
        <f t="shared" si="11"/>
        <v>609.49448287218502</v>
      </c>
      <c r="R52" s="286">
        <f t="shared" si="11"/>
        <v>594.2897142244276</v>
      </c>
      <c r="S52" s="286">
        <f t="shared" si="11"/>
        <v>600.68855490034707</v>
      </c>
      <c r="T52" s="286">
        <f t="shared" si="11"/>
        <v>588.80616164058597</v>
      </c>
      <c r="U52" s="286">
        <f t="shared" si="11"/>
        <v>676.87066885461275</v>
      </c>
      <c r="V52" s="286">
        <f t="shared" si="11"/>
        <v>705.35870476834646</v>
      </c>
      <c r="W52" s="286">
        <f t="shared" si="11"/>
        <v>751.94815043184087</v>
      </c>
      <c r="DA52" s="118"/>
    </row>
    <row r="53" spans="1:105" ht="12" customHeight="1" x14ac:dyDescent="0.25">
      <c r="A53" s="51" t="s">
        <v>52</v>
      </c>
      <c r="B53" s="243">
        <f>PPA_fec!B5</f>
        <v>243.60310925207571</v>
      </c>
      <c r="C53" s="243">
        <f>PPA_fec!C5</f>
        <v>271.10531090773372</v>
      </c>
      <c r="D53" s="243">
        <f>PPA_fec!D5</f>
        <v>320.21742702008481</v>
      </c>
      <c r="E53" s="243">
        <f>PPA_fec!E5</f>
        <v>206.69466095822929</v>
      </c>
      <c r="F53" s="243">
        <f>PPA_fec!F5</f>
        <v>219.3026377183879</v>
      </c>
      <c r="G53" s="243">
        <f>PPA_fec!G5</f>
        <v>320.87433830910379</v>
      </c>
      <c r="H53" s="243">
        <f>PPA_fec!H5</f>
        <v>315.18888727823821</v>
      </c>
      <c r="I53" s="243">
        <f>PPA_fec!I5</f>
        <v>331.47183449318572</v>
      </c>
      <c r="J53" s="243">
        <f>PPA_fec!J5</f>
        <v>303.95413353051032</v>
      </c>
      <c r="K53" s="243">
        <f>PPA_fec!K5</f>
        <v>321.39710434536482</v>
      </c>
      <c r="L53" s="243">
        <f>PPA_fec!L5</f>
        <v>321.0113540115679</v>
      </c>
      <c r="M53" s="243">
        <f>PPA_fec!M5</f>
        <v>312.70759268776487</v>
      </c>
      <c r="N53" s="243">
        <f>PPA_fec!N5</f>
        <v>304.39516026291892</v>
      </c>
      <c r="O53" s="243">
        <f>PPA_fec!O5</f>
        <v>269.89776213711929</v>
      </c>
      <c r="P53" s="243">
        <f>PPA_fec!P5</f>
        <v>264.78563592763021</v>
      </c>
      <c r="Q53" s="243">
        <f>PPA_fec!Q5</f>
        <v>257.31449998140931</v>
      </c>
      <c r="R53" s="243">
        <f>PPA_fec!R5</f>
        <v>245.36788516897141</v>
      </c>
      <c r="S53" s="243">
        <f>PPA_fec!S5</f>
        <v>249.1634388302792</v>
      </c>
      <c r="T53" s="243">
        <f>PPA_fec!T5</f>
        <v>214.21671982281211</v>
      </c>
      <c r="U53" s="243">
        <f>PPA_fec!U5</f>
        <v>303.63515136697828</v>
      </c>
      <c r="V53" s="243">
        <f>PPA_fec!V5</f>
        <v>330.35389883374489</v>
      </c>
      <c r="W53" s="243">
        <f>PPA_fec!W5</f>
        <v>361.93941902843937</v>
      </c>
      <c r="DA53" s="83"/>
    </row>
    <row r="54" spans="1:105" ht="12" customHeight="1" x14ac:dyDescent="0.25">
      <c r="A54" s="99" t="s">
        <v>59</v>
      </c>
      <c r="B54" s="284">
        <f>PPA_fec!B32</f>
        <v>208.47829555116289</v>
      </c>
      <c r="C54" s="284">
        <f>PPA_fec!C32</f>
        <v>226.88708542725129</v>
      </c>
      <c r="D54" s="284">
        <f>PPA_fec!D32</f>
        <v>262.56079605466221</v>
      </c>
      <c r="E54" s="284">
        <f>PPA_fec!E32</f>
        <v>169.8504193470016</v>
      </c>
      <c r="F54" s="284">
        <f>PPA_fec!F32</f>
        <v>179.76036531030371</v>
      </c>
      <c r="G54" s="284">
        <f>PPA_fec!G32</f>
        <v>266.43205028069019</v>
      </c>
      <c r="H54" s="284">
        <f>PPA_fec!H32</f>
        <v>271.86008512666092</v>
      </c>
      <c r="I54" s="284">
        <f>PPA_fec!I32</f>
        <v>285.00478244423152</v>
      </c>
      <c r="J54" s="284">
        <f>PPA_fec!J32</f>
        <v>266.18965354633337</v>
      </c>
      <c r="K54" s="284">
        <f>PPA_fec!K32</f>
        <v>231.7376375095092</v>
      </c>
      <c r="L54" s="284">
        <f>PPA_fec!L32</f>
        <v>228.5779023781763</v>
      </c>
      <c r="M54" s="284">
        <f>PPA_fec!M32</f>
        <v>229.50167070890339</v>
      </c>
      <c r="N54" s="284">
        <f>PPA_fec!N32</f>
        <v>243.06849122051059</v>
      </c>
      <c r="O54" s="284">
        <f>PPA_fec!O32</f>
        <v>265.46186727770652</v>
      </c>
      <c r="P54" s="284">
        <f>PPA_fec!P32</f>
        <v>297.35125913567077</v>
      </c>
      <c r="Q54" s="284">
        <f>PPA_fec!Q32</f>
        <v>321.42379678205299</v>
      </c>
      <c r="R54" s="284">
        <f>PPA_fec!R32</f>
        <v>317.33923614440238</v>
      </c>
      <c r="S54" s="284">
        <f>PPA_fec!S32</f>
        <v>318.41390942059809</v>
      </c>
      <c r="T54" s="284">
        <f>PPA_fec!T32</f>
        <v>336.4147021598011</v>
      </c>
      <c r="U54" s="284">
        <f>PPA_fec!U32</f>
        <v>336.03049216996948</v>
      </c>
      <c r="V54" s="284">
        <f>PPA_fec!V32</f>
        <v>328.92187863929252</v>
      </c>
      <c r="W54" s="284">
        <f>PPA_fec!W32</f>
        <v>340.88199388398141</v>
      </c>
      <c r="DA54" s="94"/>
    </row>
    <row r="55" spans="1:105" ht="12" customHeight="1" x14ac:dyDescent="0.25">
      <c r="A55" s="52" t="s">
        <v>60</v>
      </c>
      <c r="B55" s="244">
        <f>PPA_fec!B83</f>
        <v>32.932888763000904</v>
      </c>
      <c r="C55" s="244">
        <f>PPA_fec!C83</f>
        <v>36.277378408117237</v>
      </c>
      <c r="D55" s="244">
        <f>PPA_fec!D83</f>
        <v>42.453793033963052</v>
      </c>
      <c r="E55" s="244">
        <f>PPA_fec!E83</f>
        <v>27.43027497303196</v>
      </c>
      <c r="F55" s="244">
        <f>PPA_fec!F83</f>
        <v>29.070643801182161</v>
      </c>
      <c r="G55" s="244">
        <f>PPA_fec!G83</f>
        <v>42.783657455775312</v>
      </c>
      <c r="H55" s="244">
        <f>PPA_fec!H83</f>
        <v>42.764905393662467</v>
      </c>
      <c r="I55" s="244">
        <f>PPA_fec!I83</f>
        <v>44.908628479039898</v>
      </c>
      <c r="J55" s="244">
        <f>PPA_fec!J83</f>
        <v>41.533409070187098</v>
      </c>
      <c r="K55" s="244">
        <f>PPA_fec!K83</f>
        <v>40.294346838676447</v>
      </c>
      <c r="L55" s="244">
        <f>PPA_fec!L83</f>
        <v>40.036067959710437</v>
      </c>
      <c r="M55" s="244">
        <f>PPA_fec!M83</f>
        <v>39.49845573826002</v>
      </c>
      <c r="N55" s="244">
        <f>PPA_fec!N83</f>
        <v>39.881223479955253</v>
      </c>
      <c r="O55" s="244">
        <f>PPA_fec!O83</f>
        <v>38.999478714222803</v>
      </c>
      <c r="P55" s="244">
        <f>PPA_fec!P83</f>
        <v>40.950128976784178</v>
      </c>
      <c r="Q55" s="244">
        <f>PPA_fec!Q83</f>
        <v>30.756186108722659</v>
      </c>
      <c r="R55" s="244">
        <f>PPA_fec!R83</f>
        <v>31.582592911053791</v>
      </c>
      <c r="S55" s="244">
        <f>PPA_fec!S83</f>
        <v>33.111206649469757</v>
      </c>
      <c r="T55" s="244">
        <f>PPA_fec!T83</f>
        <v>38.17473965797268</v>
      </c>
      <c r="U55" s="244">
        <f>PPA_fec!U83</f>
        <v>37.20502531766504</v>
      </c>
      <c r="V55" s="244">
        <f>PPA_fec!V83</f>
        <v>46.082927295309076</v>
      </c>
      <c r="W55" s="244">
        <f>PPA_fec!W83</f>
        <v>49.12673751942004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573.14256774042747</v>
      </c>
      <c r="C57" s="205">
        <f t="shared" si="12"/>
        <v>626.74554421307232</v>
      </c>
      <c r="D57" s="205">
        <f t="shared" si="12"/>
        <v>585.47303745268869</v>
      </c>
      <c r="E57" s="205">
        <f t="shared" si="12"/>
        <v>452.06455785073427</v>
      </c>
      <c r="F57" s="205">
        <f t="shared" si="12"/>
        <v>282.55812246061146</v>
      </c>
      <c r="G57" s="205">
        <f t="shared" si="12"/>
        <v>598.70919282131047</v>
      </c>
      <c r="H57" s="205">
        <f t="shared" si="12"/>
        <v>539.26657688269802</v>
      </c>
      <c r="I57" s="205">
        <f t="shared" si="12"/>
        <v>574.29540179733067</v>
      </c>
      <c r="J57" s="205">
        <f t="shared" si="12"/>
        <v>521.85338294771827</v>
      </c>
      <c r="K57" s="205">
        <f t="shared" si="12"/>
        <v>543.08762220504525</v>
      </c>
      <c r="L57" s="205">
        <f t="shared" si="12"/>
        <v>520.13169308773593</v>
      </c>
      <c r="M57" s="205">
        <f t="shared" si="12"/>
        <v>470.66445325342323</v>
      </c>
      <c r="N57" s="205">
        <f t="shared" si="12"/>
        <v>472.76253503617681</v>
      </c>
      <c r="O57" s="205">
        <f t="shared" si="12"/>
        <v>424.18221487112083</v>
      </c>
      <c r="P57" s="205">
        <f t="shared" si="12"/>
        <v>389.9061949026501</v>
      </c>
      <c r="Q57" s="205">
        <f t="shared" si="12"/>
        <v>404.39678144957065</v>
      </c>
      <c r="R57" s="205">
        <f t="shared" si="12"/>
        <v>363.63262453122411</v>
      </c>
      <c r="S57" s="205">
        <f t="shared" si="12"/>
        <v>373.77807730221457</v>
      </c>
      <c r="T57" s="205">
        <f t="shared" si="12"/>
        <v>378.92756975736955</v>
      </c>
      <c r="U57" s="205">
        <f t="shared" si="12"/>
        <v>411.90027441691143</v>
      </c>
      <c r="V57" s="205">
        <f t="shared" si="12"/>
        <v>418.55832726216613</v>
      </c>
      <c r="W57" s="205">
        <f t="shared" si="12"/>
        <v>486.5630635066218</v>
      </c>
      <c r="DA57" s="112"/>
    </row>
    <row r="58" spans="1:105" ht="12" customHeight="1" x14ac:dyDescent="0.25">
      <c r="A58" s="51" t="s">
        <v>52</v>
      </c>
      <c r="B58" s="243">
        <f>PPA_emi!B5</f>
        <v>274.17309547205252</v>
      </c>
      <c r="C58" s="243">
        <f>PPA_emi!C5</f>
        <v>302.32321593598601</v>
      </c>
      <c r="D58" s="243">
        <f>PPA_emi!D5</f>
        <v>288.91208877004902</v>
      </c>
      <c r="E58" s="243">
        <f>PPA_emi!E5</f>
        <v>222.51810121899771</v>
      </c>
      <c r="F58" s="243">
        <f>PPA_emi!F5</f>
        <v>133.03241199960061</v>
      </c>
      <c r="G58" s="243">
        <f>PPA_emi!G5</f>
        <v>293.07918906650411</v>
      </c>
      <c r="H58" s="243">
        <f>PPA_emi!H5</f>
        <v>258.28233906293627</v>
      </c>
      <c r="I58" s="243">
        <f>PPA_emi!I5</f>
        <v>276.58372143260902</v>
      </c>
      <c r="J58" s="243">
        <f>PPA_emi!J5</f>
        <v>247.7205722059164</v>
      </c>
      <c r="K58" s="243">
        <f>PPA_emi!K5</f>
        <v>285.18052020521651</v>
      </c>
      <c r="L58" s="243">
        <f>PPA_emi!L5</f>
        <v>274.19172681307992</v>
      </c>
      <c r="M58" s="243">
        <f>PPA_emi!M5</f>
        <v>243.5282983901015</v>
      </c>
      <c r="N58" s="243">
        <f>PPA_emi!N5</f>
        <v>234.96432777226619</v>
      </c>
      <c r="O58" s="243">
        <f>PPA_emi!O5</f>
        <v>189.2449346051134</v>
      </c>
      <c r="P58" s="243">
        <f>PPA_emi!P5</f>
        <v>160.26993291599049</v>
      </c>
      <c r="Q58" s="243">
        <f>PPA_emi!Q5</f>
        <v>157.5027405839752</v>
      </c>
      <c r="R58" s="243">
        <f>PPA_emi!R5</f>
        <v>137.65885449015491</v>
      </c>
      <c r="S58" s="243">
        <f>PPA_emi!S5</f>
        <v>141.91195189629701</v>
      </c>
      <c r="T58" s="243">
        <f>PPA_emi!T5</f>
        <v>125.23385948625941</v>
      </c>
      <c r="U58" s="243">
        <f>PPA_emi!U5</f>
        <v>171.95649895952491</v>
      </c>
      <c r="V58" s="243">
        <f>PPA_emi!V5</f>
        <v>184.58928159839019</v>
      </c>
      <c r="W58" s="243">
        <f>PPA_emi!W5</f>
        <v>221.34897129258491</v>
      </c>
      <c r="DA58" s="83"/>
    </row>
    <row r="59" spans="1:105" ht="12" customHeight="1" x14ac:dyDescent="0.25">
      <c r="A59" s="99" t="s">
        <v>59</v>
      </c>
      <c r="B59" s="284">
        <f>PPA_emi!B32</f>
        <v>286.61410148910608</v>
      </c>
      <c r="C59" s="284">
        <f>PPA_emi!C32</f>
        <v>313.33855787284381</v>
      </c>
      <c r="D59" s="284">
        <f>PPA_emi!D32</f>
        <v>278.91026953441019</v>
      </c>
      <c r="E59" s="284">
        <f>PPA_emi!E32</f>
        <v>217.41754165220189</v>
      </c>
      <c r="F59" s="284">
        <f>PPA_emi!F32</f>
        <v>145.2666826857031</v>
      </c>
      <c r="G59" s="284">
        <f>PPA_emi!G32</f>
        <v>286.82849803128482</v>
      </c>
      <c r="H59" s="284">
        <f>PPA_emi!H32</f>
        <v>263.41402128671888</v>
      </c>
      <c r="I59" s="284">
        <f>PPA_emi!I32</f>
        <v>277.42728137598851</v>
      </c>
      <c r="J59" s="284">
        <f>PPA_emi!J32</f>
        <v>255.79969680377809</v>
      </c>
      <c r="K59" s="284">
        <f>PPA_emi!K32</f>
        <v>238.70833414311269</v>
      </c>
      <c r="L59" s="284">
        <f>PPA_emi!L32</f>
        <v>224.3376700403299</v>
      </c>
      <c r="M59" s="284">
        <f>PPA_emi!M32</f>
        <v>204.92672685815009</v>
      </c>
      <c r="N59" s="284">
        <f>PPA_emi!N32</f>
        <v>216.93390182078099</v>
      </c>
      <c r="O59" s="284">
        <f>PPA_emi!O32</f>
        <v>212.9309114400223</v>
      </c>
      <c r="P59" s="284">
        <f>PPA_emi!P32</f>
        <v>210.8520100237304</v>
      </c>
      <c r="Q59" s="284">
        <f>PPA_emi!Q32</f>
        <v>233.3776504603394</v>
      </c>
      <c r="R59" s="284">
        <f>PPA_emi!R32</f>
        <v>214.5588953414173</v>
      </c>
      <c r="S59" s="284">
        <f>PPA_emi!S32</f>
        <v>220.15013412510581</v>
      </c>
      <c r="T59" s="284">
        <f>PPA_emi!T32</f>
        <v>241.30571161830909</v>
      </c>
      <c r="U59" s="284">
        <f>PPA_emi!U32</f>
        <v>224.96155950525991</v>
      </c>
      <c r="V59" s="284">
        <f>PPA_emi!V32</f>
        <v>214.53364437685869</v>
      </c>
      <c r="W59" s="284">
        <f>PPA_emi!W32</f>
        <v>242.01179681950831</v>
      </c>
      <c r="DA59" s="94"/>
    </row>
    <row r="60" spans="1:105" ht="12" customHeight="1" x14ac:dyDescent="0.25">
      <c r="A60" s="52" t="s">
        <v>60</v>
      </c>
      <c r="B60" s="244">
        <f>PPA_emi!B83</f>
        <v>12.355370779268879</v>
      </c>
      <c r="C60" s="244">
        <f>PPA_emi!C83</f>
        <v>11.0837704042425</v>
      </c>
      <c r="D60" s="244">
        <f>PPA_emi!D83</f>
        <v>17.650679148229521</v>
      </c>
      <c r="E60" s="244">
        <f>PPA_emi!E83</f>
        <v>12.128914979534679</v>
      </c>
      <c r="F60" s="244">
        <f>PPA_emi!F83</f>
        <v>4.2590277753077537</v>
      </c>
      <c r="G60" s="244">
        <f>PPA_emi!G83</f>
        <v>18.801505723521419</v>
      </c>
      <c r="H60" s="244">
        <f>PPA_emi!H83</f>
        <v>17.570216533042849</v>
      </c>
      <c r="I60" s="244">
        <f>PPA_emi!I83</f>
        <v>20.28439898873302</v>
      </c>
      <c r="J60" s="244">
        <f>PPA_emi!J83</f>
        <v>18.3331139380237</v>
      </c>
      <c r="K60" s="244">
        <f>PPA_emi!K83</f>
        <v>19.198767856715989</v>
      </c>
      <c r="L60" s="244">
        <f>PPA_emi!L83</f>
        <v>21.602296234326051</v>
      </c>
      <c r="M60" s="244">
        <f>PPA_emi!M83</f>
        <v>22.209428005171649</v>
      </c>
      <c r="N60" s="244">
        <f>PPA_emi!N83</f>
        <v>20.86430544312962</v>
      </c>
      <c r="O60" s="244">
        <f>PPA_emi!O83</f>
        <v>22.00636882598511</v>
      </c>
      <c r="P60" s="244">
        <f>PPA_emi!P83</f>
        <v>18.784251962929229</v>
      </c>
      <c r="Q60" s="244">
        <f>PPA_emi!Q83</f>
        <v>13.51639040525607</v>
      </c>
      <c r="R60" s="244">
        <f>PPA_emi!R83</f>
        <v>11.41487469965193</v>
      </c>
      <c r="S60" s="244">
        <f>PPA_emi!S83</f>
        <v>11.715991280811741</v>
      </c>
      <c r="T60" s="244">
        <f>PPA_emi!T83</f>
        <v>12.387998652801061</v>
      </c>
      <c r="U60" s="244">
        <f>PPA_emi!U83</f>
        <v>14.98221595212657</v>
      </c>
      <c r="V60" s="244">
        <f>PPA_emi!V83</f>
        <v>19.43540128691723</v>
      </c>
      <c r="W60" s="244">
        <f>PPA_emi!W83</f>
        <v>23.20229539452863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83.369268485580108</v>
      </c>
      <c r="C63" s="289">
        <f t="shared" si="13"/>
        <v>82.003612497158699</v>
      </c>
      <c r="D63" s="289">
        <f t="shared" si="13"/>
        <v>75.826404229588377</v>
      </c>
      <c r="E63" s="289">
        <f t="shared" si="13"/>
        <v>65.068472476897284</v>
      </c>
      <c r="F63" s="289">
        <f t="shared" si="13"/>
        <v>78.050943045154611</v>
      </c>
      <c r="G63" s="289">
        <f t="shared" si="13"/>
        <v>74.885819914817688</v>
      </c>
      <c r="H63" s="289">
        <f t="shared" si="13"/>
        <v>72.450739352689951</v>
      </c>
      <c r="I63" s="289">
        <f t="shared" si="13"/>
        <v>74.058684076382292</v>
      </c>
      <c r="J63" s="289">
        <f t="shared" si="13"/>
        <v>69.526778493218416</v>
      </c>
      <c r="K63" s="289">
        <f t="shared" si="13"/>
        <v>69.795935739821019</v>
      </c>
      <c r="L63" s="289">
        <f t="shared" si="13"/>
        <v>77.964560292818092</v>
      </c>
      <c r="M63" s="289">
        <f t="shared" si="13"/>
        <v>74.338640350654686</v>
      </c>
      <c r="N63" s="289">
        <f t="shared" si="13"/>
        <v>71.703313455297675</v>
      </c>
      <c r="O63" s="289">
        <f t="shared" si="13"/>
        <v>96.838232256937275</v>
      </c>
      <c r="P63" s="289">
        <f t="shared" si="13"/>
        <v>104.76146691528452</v>
      </c>
      <c r="Q63" s="289">
        <f t="shared" si="13"/>
        <v>115.11874626365707</v>
      </c>
      <c r="R63" s="289">
        <f t="shared" si="13"/>
        <v>114.1473135932074</v>
      </c>
      <c r="S63" s="289">
        <f t="shared" si="13"/>
        <v>111.08198797762492</v>
      </c>
      <c r="T63" s="289">
        <f t="shared" si="13"/>
        <v>123.61624316045004</v>
      </c>
      <c r="U63" s="289">
        <f t="shared" si="13"/>
        <v>111.99232731234835</v>
      </c>
      <c r="V63" s="289">
        <f t="shared" si="13"/>
        <v>114.14361048895447</v>
      </c>
      <c r="W63" s="289">
        <f t="shared" si="13"/>
        <v>120.2413766298741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673.44720634344412</v>
      </c>
      <c r="C64" s="290">
        <f t="shared" si="14"/>
        <v>662.46659416293619</v>
      </c>
      <c r="D64" s="290">
        <f t="shared" si="14"/>
        <v>611.40915882240415</v>
      </c>
      <c r="E64" s="290">
        <f t="shared" si="14"/>
        <v>526.3868222511062</v>
      </c>
      <c r="F64" s="290">
        <f t="shared" si="14"/>
        <v>631.15471774461184</v>
      </c>
      <c r="G64" s="290">
        <f t="shared" si="14"/>
        <v>606.05707301070106</v>
      </c>
      <c r="H64" s="290">
        <f t="shared" si="14"/>
        <v>589.66828540962149</v>
      </c>
      <c r="I64" s="290">
        <f t="shared" si="14"/>
        <v>600.44620984759626</v>
      </c>
      <c r="J64" s="290">
        <f t="shared" si="14"/>
        <v>564.64397684031132</v>
      </c>
      <c r="K64" s="290">
        <f t="shared" si="14"/>
        <v>604.92138112782436</v>
      </c>
      <c r="L64" s="290">
        <f t="shared" si="14"/>
        <v>683.58393728781004</v>
      </c>
      <c r="M64" s="290">
        <f t="shared" si="14"/>
        <v>643.64009705565218</v>
      </c>
      <c r="N64" s="290">
        <f t="shared" si="14"/>
        <v>615.76712336066782</v>
      </c>
      <c r="O64" s="290">
        <f t="shared" si="14"/>
        <v>785.6039239708108</v>
      </c>
      <c r="P64" s="290">
        <f t="shared" si="14"/>
        <v>814.27190025627328</v>
      </c>
      <c r="Q64" s="290">
        <f t="shared" si="14"/>
        <v>870.02494605531194</v>
      </c>
      <c r="R64" s="290">
        <f t="shared" si="14"/>
        <v>853.44859370820711</v>
      </c>
      <c r="S64" s="290">
        <f t="shared" si="14"/>
        <v>807.82459295596095</v>
      </c>
      <c r="T64" s="290">
        <f t="shared" si="14"/>
        <v>858.55182429598756</v>
      </c>
      <c r="U64" s="290">
        <f t="shared" si="14"/>
        <v>863.40495659856276</v>
      </c>
      <c r="V64" s="290">
        <f t="shared" si="14"/>
        <v>906.05240649616019</v>
      </c>
      <c r="W64" s="290">
        <f t="shared" si="14"/>
        <v>954.4554284661516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3158.5462967629892</v>
      </c>
      <c r="C65" s="291">
        <f t="shared" si="15"/>
        <v>2859.1183959813407</v>
      </c>
      <c r="D65" s="291">
        <f t="shared" si="15"/>
        <v>3519.5708389956053</v>
      </c>
      <c r="E65" s="291">
        <f t="shared" si="15"/>
        <v>3196.4971113319084</v>
      </c>
      <c r="F65" s="291">
        <f t="shared" si="15"/>
        <v>3580.0937151978405</v>
      </c>
      <c r="G65" s="291">
        <f t="shared" si="15"/>
        <v>3524.2138972075641</v>
      </c>
      <c r="H65" s="291">
        <f t="shared" si="15"/>
        <v>3484.6856164386468</v>
      </c>
      <c r="I65" s="291">
        <f t="shared" si="15"/>
        <v>3692.1824981429045</v>
      </c>
      <c r="J65" s="291">
        <f t="shared" si="15"/>
        <v>4144.4347033486874</v>
      </c>
      <c r="K65" s="291">
        <f t="shared" si="15"/>
        <v>3776.290025571051</v>
      </c>
      <c r="L65" s="291">
        <f t="shared" si="15"/>
        <v>3629.5370636952157</v>
      </c>
      <c r="M65" s="291">
        <f t="shared" si="15"/>
        <v>3440.3819684706796</v>
      </c>
      <c r="N65" s="291">
        <f t="shared" si="15"/>
        <v>2511.72663305281</v>
      </c>
      <c r="O65" s="291">
        <f t="shared" si="15"/>
        <v>2605.170861449787</v>
      </c>
      <c r="P65" s="291">
        <f t="shared" si="15"/>
        <v>2584.7233575514215</v>
      </c>
      <c r="Q65" s="291">
        <f t="shared" si="15"/>
        <v>3148.8439704068455</v>
      </c>
      <c r="R65" s="291">
        <f t="shared" si="15"/>
        <v>3002.6324715073611</v>
      </c>
      <c r="S65" s="291">
        <f t="shared" si="15"/>
        <v>2851.5895211618872</v>
      </c>
      <c r="T65" s="291">
        <f t="shared" si="15"/>
        <v>2667.7745149269322</v>
      </c>
      <c r="U65" s="291">
        <f t="shared" si="15"/>
        <v>2615.877867191165</v>
      </c>
      <c r="V65" s="291">
        <f t="shared" si="15"/>
        <v>1905.0175075845489</v>
      </c>
      <c r="W65" s="291">
        <f t="shared" si="15"/>
        <v>1918.6152433287377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0.38242246350404352</v>
      </c>
      <c r="C67" s="254">
        <f t="shared" si="16"/>
        <v>0.3963527937247569</v>
      </c>
      <c r="D67" s="254">
        <f t="shared" si="16"/>
        <v>0.45615018094029175</v>
      </c>
      <c r="E67" s="254">
        <f t="shared" si="16"/>
        <v>0.28787557236522188</v>
      </c>
      <c r="F67" s="254">
        <f t="shared" si="16"/>
        <v>0.29959376737484683</v>
      </c>
      <c r="G67" s="254">
        <f t="shared" si="16"/>
        <v>0.42612793932151899</v>
      </c>
      <c r="H67" s="254">
        <f t="shared" si="16"/>
        <v>0.41363371033889529</v>
      </c>
      <c r="I67" s="254">
        <f t="shared" si="16"/>
        <v>0.42496389037587912</v>
      </c>
      <c r="J67" s="254">
        <f t="shared" si="16"/>
        <v>0.43546437468554489</v>
      </c>
      <c r="K67" s="254">
        <f t="shared" si="16"/>
        <v>0.44134616509484059</v>
      </c>
      <c r="L67" s="254">
        <f t="shared" si="16"/>
        <v>0.44709102230023384</v>
      </c>
      <c r="M67" s="254">
        <f t="shared" si="16"/>
        <v>0.4470444498752893</v>
      </c>
      <c r="N67" s="254">
        <f t="shared" si="16"/>
        <v>0.4417926854323932</v>
      </c>
      <c r="O67" s="254">
        <f t="shared" si="16"/>
        <v>0.59188105731824403</v>
      </c>
      <c r="P67" s="254">
        <f t="shared" si="16"/>
        <v>0.5943560851349724</v>
      </c>
      <c r="Q67" s="254">
        <f t="shared" si="16"/>
        <v>0.59121498973280628</v>
      </c>
      <c r="R67" s="254">
        <f t="shared" si="16"/>
        <v>0.5464763589509386</v>
      </c>
      <c r="S67" s="254">
        <f t="shared" si="16"/>
        <v>0.54165964963104174</v>
      </c>
      <c r="T67" s="254">
        <f t="shared" si="16"/>
        <v>0.6150704026151721</v>
      </c>
      <c r="U67" s="254">
        <f t="shared" si="16"/>
        <v>0.54525320338136063</v>
      </c>
      <c r="V67" s="254">
        <f t="shared" si="16"/>
        <v>0.57212610818857723</v>
      </c>
      <c r="W67" s="254">
        <f t="shared" si="16"/>
        <v>0.6268277502999563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0.25930136262582448</v>
      </c>
      <c r="C68" s="293">
        <f t="shared" si="17"/>
        <v>0.26260079331857789</v>
      </c>
      <c r="D68" s="293">
        <f t="shared" si="17"/>
        <v>0.30179401845363474</v>
      </c>
      <c r="E68" s="293">
        <f t="shared" si="17"/>
        <v>0.18462002102934957</v>
      </c>
      <c r="F68" s="293">
        <f t="shared" si="17"/>
        <v>0.19246291789111747</v>
      </c>
      <c r="G68" s="293">
        <f t="shared" si="17"/>
        <v>0.27495567624426231</v>
      </c>
      <c r="H68" s="293">
        <f t="shared" si="17"/>
        <v>0.26090219301982814</v>
      </c>
      <c r="I68" s="293">
        <f t="shared" si="17"/>
        <v>0.27859705028761633</v>
      </c>
      <c r="J68" s="293">
        <f t="shared" si="17"/>
        <v>0.28561121625143066</v>
      </c>
      <c r="K68" s="293">
        <f t="shared" si="17"/>
        <v>0.28794795848545485</v>
      </c>
      <c r="L68" s="293">
        <f t="shared" si="17"/>
        <v>0.29724044522519677</v>
      </c>
      <c r="M68" s="293">
        <f t="shared" si="17"/>
        <v>0.29605478677619113</v>
      </c>
      <c r="N68" s="293">
        <f t="shared" si="17"/>
        <v>0.31122726148592905</v>
      </c>
      <c r="O68" s="293">
        <f t="shared" si="17"/>
        <v>0.43454226105370197</v>
      </c>
      <c r="P68" s="293">
        <f t="shared" si="17"/>
        <v>0.43339346907982912</v>
      </c>
      <c r="Q68" s="293">
        <f t="shared" si="17"/>
        <v>0.43416873349639745</v>
      </c>
      <c r="R68" s="293">
        <f t="shared" si="17"/>
        <v>0.39916885049610362</v>
      </c>
      <c r="S68" s="293">
        <f t="shared" si="17"/>
        <v>0.35051783822348731</v>
      </c>
      <c r="T68" s="293">
        <f t="shared" si="17"/>
        <v>0.39887445270959687</v>
      </c>
      <c r="U68" s="293">
        <f t="shared" si="17"/>
        <v>0.3809351246655438</v>
      </c>
      <c r="V68" s="293">
        <f t="shared" si="17"/>
        <v>0.39677125469911539</v>
      </c>
      <c r="W68" s="293">
        <f t="shared" si="17"/>
        <v>0.4111984796426566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0.28948641521953178</v>
      </c>
      <c r="C69" s="255">
        <f t="shared" si="18"/>
        <v>0.29684332030759197</v>
      </c>
      <c r="D69" s="255">
        <f t="shared" si="18"/>
        <v>0.3420789090946984</v>
      </c>
      <c r="E69" s="255">
        <f t="shared" si="18"/>
        <v>0.212118528484985</v>
      </c>
      <c r="F69" s="255">
        <f t="shared" si="18"/>
        <v>0.2210253030101888</v>
      </c>
      <c r="G69" s="255">
        <f t="shared" si="18"/>
        <v>0.31470750741762771</v>
      </c>
      <c r="H69" s="255">
        <f t="shared" si="18"/>
        <v>0.27153689173561163</v>
      </c>
      <c r="I69" s="255">
        <f t="shared" si="18"/>
        <v>0.26014735176124698</v>
      </c>
      <c r="J69" s="255">
        <f t="shared" si="18"/>
        <v>0.26613091019751811</v>
      </c>
      <c r="K69" s="255">
        <f t="shared" si="18"/>
        <v>0.27452662864673566</v>
      </c>
      <c r="L69" s="255">
        <f t="shared" si="18"/>
        <v>0.23847019055644628</v>
      </c>
      <c r="M69" s="255">
        <f t="shared" si="18"/>
        <v>0.24473279874842196</v>
      </c>
      <c r="N69" s="255">
        <f t="shared" si="18"/>
        <v>0.2079973106664334</v>
      </c>
      <c r="O69" s="255">
        <f t="shared" si="18"/>
        <v>0.21932409062267952</v>
      </c>
      <c r="P69" s="255">
        <f t="shared" si="18"/>
        <v>0.21712687686523965</v>
      </c>
      <c r="Q69" s="255">
        <f t="shared" si="18"/>
        <v>0.1877596571949634</v>
      </c>
      <c r="R69" s="255">
        <f t="shared" si="18"/>
        <v>0.1821957790405033</v>
      </c>
      <c r="S69" s="255">
        <f t="shared" si="18"/>
        <v>0.18550915611008506</v>
      </c>
      <c r="T69" s="255">
        <f t="shared" si="18"/>
        <v>0.19220471594780192</v>
      </c>
      <c r="U69" s="255">
        <f t="shared" si="18"/>
        <v>0.18554734218220612</v>
      </c>
      <c r="V69" s="255">
        <f t="shared" si="18"/>
        <v>0.18619600895394259</v>
      </c>
      <c r="W69" s="255">
        <f t="shared" si="18"/>
        <v>0.18841341366640671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0.16742840922695196</v>
      </c>
      <c r="C71" s="254">
        <f>IF(PPA_ued!C$5=0,"",PPA_ued!C$5/C$10)</f>
        <v>0.17382180909022354</v>
      </c>
      <c r="D71" s="254">
        <f>IF(PPA_ued!D$5=0,"",PPA_ued!D$5/D$10)</f>
        <v>0.19812457421960925</v>
      </c>
      <c r="E71" s="254">
        <f>IF(PPA_ued!E$5=0,"",PPA_ued!E$5/E$10)</f>
        <v>0.12742013772686792</v>
      </c>
      <c r="F71" s="254">
        <f>IF(PPA_ued!F$5=0,"",PPA_ued!F$5/F$10)</f>
        <v>0.133639082583839</v>
      </c>
      <c r="G71" s="254">
        <f>IF(PPA_ued!G$5=0,"",PPA_ued!G$5/G$10)</f>
        <v>0.18721223083451435</v>
      </c>
      <c r="H71" s="254">
        <f>IF(PPA_ued!H$5=0,"",PPA_ued!H$5/H$10)</f>
        <v>0.18144910484402768</v>
      </c>
      <c r="I71" s="254">
        <f>IF(PPA_ued!I$5=0,"",PPA_ued!I$5/I$10)</f>
        <v>0.187169655829905</v>
      </c>
      <c r="J71" s="254">
        <f>IF(PPA_ued!J$5=0,"",PPA_ued!J$5/J$10)</f>
        <v>0.19279225802865144</v>
      </c>
      <c r="K71" s="254">
        <f>IF(PPA_ued!K$5=0,"",PPA_ued!K$5/K$10)</f>
        <v>0.19380777807978961</v>
      </c>
      <c r="L71" s="254">
        <f>IF(PPA_ued!L$5=0,"",PPA_ued!L$5/L$10)</f>
        <v>0.19658845016592436</v>
      </c>
      <c r="M71" s="254">
        <f>IF(PPA_ued!M$5=0,"",PPA_ued!M$5/M$10)</f>
        <v>0.19731292493433852</v>
      </c>
      <c r="N71" s="254">
        <f>IF(PPA_ued!N$5=0,"",PPA_ued!N$5/N$10)</f>
        <v>0.19772311444641943</v>
      </c>
      <c r="O71" s="254">
        <f>IF(PPA_ued!O$5=0,"",PPA_ued!O$5/O$10)</f>
        <v>0.26395314517775964</v>
      </c>
      <c r="P71" s="254">
        <f>IF(PPA_ued!P$5=0,"",PPA_ued!P$5/P$10)</f>
        <v>0.2662139688668092</v>
      </c>
      <c r="Q71" s="254">
        <f>IF(PPA_ued!Q$5=0,"",PPA_ued!Q$5/Q$10)</f>
        <v>0.26588842016847436</v>
      </c>
      <c r="R71" s="254">
        <f>IF(PPA_ued!R$5=0,"",PPA_ued!R$5/R$10)</f>
        <v>0.24536623803125612</v>
      </c>
      <c r="S71" s="254">
        <f>IF(PPA_ued!S$5=0,"",PPA_ued!S$5/S$10)</f>
        <v>0.24417570310704587</v>
      </c>
      <c r="T71" s="254">
        <f>IF(PPA_ued!T$5=0,"",PPA_ued!T$5/T$10)</f>
        <v>0.2773915790190834</v>
      </c>
      <c r="U71" s="254">
        <f>IF(PPA_ued!U$5=0,"",PPA_ued!U$5/U$10)</f>
        <v>0.25179281453140284</v>
      </c>
      <c r="V71" s="254">
        <f>IF(PPA_ued!V$5=0,"",PPA_ued!V$5/V$10)</f>
        <v>0.2636729143375664</v>
      </c>
      <c r="W71" s="254">
        <f>IF(PPA_ued!W$5=0,"",PPA_ued!W$5/W$10)</f>
        <v>0.29014337922326233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0.15067472905731441</v>
      </c>
      <c r="C72" s="293">
        <f>IF(PPA_ued!C$32=0,"",PPA_ued!C$32/C$11)</f>
        <v>0.15294487356707928</v>
      </c>
      <c r="D72" s="293">
        <f>IF(PPA_ued!D$32=0,"",PPA_ued!D$32/D$11)</f>
        <v>0.1742790269684624</v>
      </c>
      <c r="E72" s="293">
        <f>IF(PPA_ued!E$32=0,"",PPA_ued!E$32/E$11)</f>
        <v>0.10927039492401826</v>
      </c>
      <c r="F72" s="293">
        <f>IF(PPA_ued!F$32=0,"",PPA_ued!F$32/F$11)</f>
        <v>0.11362981325846927</v>
      </c>
      <c r="G72" s="293">
        <f>IF(PPA_ued!G$32=0,"",PPA_ued!G$32/G$11)</f>
        <v>0.16053661927869711</v>
      </c>
      <c r="H72" s="293">
        <f>IF(PPA_ued!H$32=0,"",PPA_ued!H$32/H$11)</f>
        <v>0.15298665417821067</v>
      </c>
      <c r="I72" s="293">
        <f>IF(PPA_ued!I$32=0,"",PPA_ued!I$32/I$11)</f>
        <v>0.16285510067032796</v>
      </c>
      <c r="J72" s="293">
        <f>IF(PPA_ued!J$32=0,"",PPA_ued!J$32/J$11)</f>
        <v>0.16785771732741125</v>
      </c>
      <c r="K72" s="293">
        <f>IF(PPA_ued!K$32=0,"",PPA_ued!K$32/K$11)</f>
        <v>0.16785527050049143</v>
      </c>
      <c r="L72" s="293">
        <f>IF(PPA_ued!L$32=0,"",PPA_ued!L$32/L$11)</f>
        <v>0.1736986269119796</v>
      </c>
      <c r="M72" s="293">
        <f>IF(PPA_ued!M$32=0,"",PPA_ued!M$32/M$11)</f>
        <v>0.17377309714955044</v>
      </c>
      <c r="N72" s="293">
        <f>IF(PPA_ued!N$32=0,"",PPA_ued!N$32/N$11)</f>
        <v>0.18243627400532958</v>
      </c>
      <c r="O72" s="293">
        <f>IF(PPA_ued!O$32=0,"",PPA_ued!O$32/O$11)</f>
        <v>0.25391095105705386</v>
      </c>
      <c r="P72" s="293">
        <f>IF(PPA_ued!P$32=0,"",PPA_ued!P$32/P$11)</f>
        <v>0.25400824393183152</v>
      </c>
      <c r="Q72" s="293">
        <f>IF(PPA_ued!Q$32=0,"",PPA_ued!Q$32/Q$11)</f>
        <v>0.25546663416182436</v>
      </c>
      <c r="R72" s="293">
        <f>IF(PPA_ued!R$32=0,"",PPA_ued!R$32/R$11)</f>
        <v>0.23411309901915622</v>
      </c>
      <c r="S72" s="293">
        <f>IF(PPA_ued!S$32=0,"",PPA_ued!S$32/S$11)</f>
        <v>0.21558090412369468</v>
      </c>
      <c r="T72" s="293">
        <f>IF(PPA_ued!T$32=0,"",PPA_ued!T$32/T$11)</f>
        <v>0.24584549508135439</v>
      </c>
      <c r="U72" s="293">
        <f>IF(PPA_ued!U$32=0,"",PPA_ued!U$32/U$11)</f>
        <v>0.23394008952234843</v>
      </c>
      <c r="V72" s="293">
        <f>IF(PPA_ued!V$32=0,"",PPA_ued!V$32/V$11)</f>
        <v>0.24329284336637136</v>
      </c>
      <c r="W72" s="293">
        <f>IF(PPA_ued!W$32=0,"",PPA_ued!W$32/W$11)</f>
        <v>0.26047021690733463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0.17486431132572441</v>
      </c>
      <c r="C73" s="255">
        <f>IF(PPA_ued!C$83=0,"",PPA_ued!C$83/C$12)</f>
        <v>0.18021187145081791</v>
      </c>
      <c r="D73" s="255">
        <f>IF(PPA_ued!D$83=0,"",PPA_ued!D$83/D$12)</f>
        <v>0.20776066152005096</v>
      </c>
      <c r="E73" s="255">
        <f>IF(PPA_ued!E$83=0,"",PPA_ued!E$83/E$12)</f>
        <v>0.12858599511094404</v>
      </c>
      <c r="F73" s="255">
        <f>IF(PPA_ued!F$83=0,"",PPA_ued!F$83/F$12)</f>
        <v>0.13644048714468143</v>
      </c>
      <c r="G73" s="255">
        <f>IF(PPA_ued!G$83=0,"",PPA_ued!G$83/G$12)</f>
        <v>0.19309781238598117</v>
      </c>
      <c r="H73" s="255">
        <f>IF(PPA_ued!H$83=0,"",PPA_ued!H$83/H$12)</f>
        <v>0.16964907941970969</v>
      </c>
      <c r="I73" s="255">
        <f>IF(PPA_ued!I$83=0,"",PPA_ued!I$83/I$12)</f>
        <v>0.1631357725163228</v>
      </c>
      <c r="J73" s="255">
        <f>IF(PPA_ued!J$83=0,"",PPA_ued!J$83/J$12)</f>
        <v>0.16684285898031223</v>
      </c>
      <c r="K73" s="255">
        <f>IF(PPA_ued!K$83=0,"",PPA_ued!K$83/K$12)</f>
        <v>0.17214797109715585</v>
      </c>
      <c r="L73" s="255">
        <f>IF(PPA_ued!L$83=0,"",PPA_ued!L$83/L$12)</f>
        <v>0.15068343809185791</v>
      </c>
      <c r="M73" s="255">
        <f>IF(PPA_ued!M$83=0,"",PPA_ued!M$83/M$12)</f>
        <v>0.15467225517863981</v>
      </c>
      <c r="N73" s="255">
        <f>IF(PPA_ued!N$83=0,"",PPA_ued!N$83/N$12)</f>
        <v>0.13426980345027043</v>
      </c>
      <c r="O73" s="255">
        <f>IF(PPA_ued!O$83=0,"",PPA_ued!O$83/O$12)</f>
        <v>0.14265226030971154</v>
      </c>
      <c r="P73" s="255">
        <f>IF(PPA_ued!P$83=0,"",PPA_ued!P$83/P$12)</f>
        <v>0.1428220017206959</v>
      </c>
      <c r="Q73" s="255">
        <f>IF(PPA_ued!Q$83=0,"",PPA_ued!Q$83/Q$12)</f>
        <v>0.12363802475785637</v>
      </c>
      <c r="R73" s="255">
        <f>IF(PPA_ued!R$83=0,"",PPA_ued!R$83/R$12)</f>
        <v>0.12041565637974291</v>
      </c>
      <c r="S73" s="255">
        <f>IF(PPA_ued!S$83=0,"",PPA_ued!S$83/S$12)</f>
        <v>0.12262348376077818</v>
      </c>
      <c r="T73" s="255">
        <f>IF(PPA_ued!T$83=0,"",PPA_ued!T$83/T$12)</f>
        <v>0.12977549438904701</v>
      </c>
      <c r="U73" s="255">
        <f>IF(PPA_ued!U$83=0,"",PPA_ued!U$83/U$12)</f>
        <v>0.12646698666131542</v>
      </c>
      <c r="V73" s="255">
        <f>IF(PPA_ued!V$83=0,"",PPA_ued!V$83/V$12)</f>
        <v>0.12991589916859023</v>
      </c>
      <c r="W73" s="255">
        <f>IF(PPA_ued!W$83=0,"",PPA_ued!W$83/W$12)</f>
        <v>0.13272384129858275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1.1817024268010612</v>
      </c>
      <c r="C74" s="256">
        <f t="shared" si="19"/>
        <v>1.1730881547892842</v>
      </c>
      <c r="D74" s="256">
        <f t="shared" si="19"/>
        <v>0.93640924067920972</v>
      </c>
      <c r="E74" s="256">
        <f t="shared" si="19"/>
        <v>1.1190399412839109</v>
      </c>
      <c r="F74" s="256">
        <f t="shared" si="19"/>
        <v>0.6599764455627819</v>
      </c>
      <c r="G74" s="256">
        <f t="shared" si="19"/>
        <v>0.9501962403291333</v>
      </c>
      <c r="H74" s="256">
        <f t="shared" si="19"/>
        <v>0.85623165175025873</v>
      </c>
      <c r="I74" s="256">
        <f t="shared" si="19"/>
        <v>0.86832206460201844</v>
      </c>
      <c r="J74" s="256">
        <f t="shared" si="19"/>
        <v>0.85315160714652305</v>
      </c>
      <c r="K74" s="256">
        <f t="shared" si="19"/>
        <v>0.91516852232617496</v>
      </c>
      <c r="L74" s="256">
        <f t="shared" si="19"/>
        <v>0.88213933765753305</v>
      </c>
      <c r="M74" s="256">
        <f t="shared" si="19"/>
        <v>0.80910814447049073</v>
      </c>
      <c r="N74" s="256">
        <f t="shared" si="19"/>
        <v>0.80491471908331358</v>
      </c>
      <c r="O74" s="256">
        <f t="shared" si="19"/>
        <v>0.7385313628138972</v>
      </c>
      <c r="P74" s="256">
        <f t="shared" si="19"/>
        <v>0.64651730075481506</v>
      </c>
      <c r="Q74" s="256">
        <f t="shared" si="19"/>
        <v>0.66349539300813543</v>
      </c>
      <c r="R74" s="256">
        <f t="shared" si="19"/>
        <v>0.61187770178014866</v>
      </c>
      <c r="S74" s="256">
        <f t="shared" si="19"/>
        <v>0.62224937407742609</v>
      </c>
      <c r="T74" s="256">
        <f t="shared" si="19"/>
        <v>0.64355231728819995</v>
      </c>
      <c r="U74" s="256">
        <f t="shared" si="19"/>
        <v>0.60853615523615612</v>
      </c>
      <c r="V74" s="256">
        <f t="shared" si="19"/>
        <v>0.59339783351738584</v>
      </c>
      <c r="W74" s="256">
        <f t="shared" si="19"/>
        <v>0.64706996516606974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1.1254909525327266</v>
      </c>
      <c r="C75" s="257">
        <f t="shared" si="20"/>
        <v>1.115150473901549</v>
      </c>
      <c r="D75" s="257">
        <f t="shared" si="20"/>
        <v>0.9022372437960029</v>
      </c>
      <c r="E75" s="257">
        <f t="shared" si="20"/>
        <v>1.0765546637122192</v>
      </c>
      <c r="F75" s="257">
        <f t="shared" si="20"/>
        <v>0.60661564942247037</v>
      </c>
      <c r="G75" s="257">
        <f t="shared" si="20"/>
        <v>0.91337683970282435</v>
      </c>
      <c r="H75" s="257">
        <f t="shared" si="20"/>
        <v>0.81945255523851401</v>
      </c>
      <c r="I75" s="257">
        <f t="shared" si="20"/>
        <v>0.8344109292287244</v>
      </c>
      <c r="J75" s="257">
        <f t="shared" si="20"/>
        <v>0.81499326667669969</v>
      </c>
      <c r="K75" s="257">
        <f t="shared" si="20"/>
        <v>0.8873151510997096</v>
      </c>
      <c r="L75" s="257">
        <f t="shared" si="20"/>
        <v>0.8541496223937276</v>
      </c>
      <c r="M75" s="257">
        <f t="shared" si="20"/>
        <v>0.77877321844647962</v>
      </c>
      <c r="N75" s="257">
        <f t="shared" si="20"/>
        <v>0.77190559655849189</v>
      </c>
      <c r="O75" s="257">
        <f t="shared" si="20"/>
        <v>0.70117267037200959</v>
      </c>
      <c r="P75" s="257">
        <f t="shared" si="20"/>
        <v>0.60528182487887905</v>
      </c>
      <c r="Q75" s="257">
        <f t="shared" si="20"/>
        <v>0.61210207973260189</v>
      </c>
      <c r="R75" s="257">
        <f t="shared" si="20"/>
        <v>0.56103044779212574</v>
      </c>
      <c r="S75" s="257">
        <f t="shared" si="20"/>
        <v>0.56955367353459152</v>
      </c>
      <c r="T75" s="257">
        <f t="shared" si="20"/>
        <v>0.58461290785259779</v>
      </c>
      <c r="U75" s="257">
        <f t="shared" si="20"/>
        <v>0.56632606002753461</v>
      </c>
      <c r="V75" s="257">
        <f t="shared" si="20"/>
        <v>0.55876223120129498</v>
      </c>
      <c r="W75" s="257">
        <f t="shared" si="20"/>
        <v>0.61156359229054413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1.374791081879158</v>
      </c>
      <c r="C76" s="295">
        <f t="shared" si="21"/>
        <v>1.3810330247876192</v>
      </c>
      <c r="D76" s="295">
        <f t="shared" si="21"/>
        <v>1.0622692866773005</v>
      </c>
      <c r="E76" s="295">
        <f t="shared" si="21"/>
        <v>1.2800530165782014</v>
      </c>
      <c r="F76" s="295">
        <f t="shared" si="21"/>
        <v>0.80811296992494785</v>
      </c>
      <c r="G76" s="295">
        <f t="shared" si="21"/>
        <v>1.076554032178586</v>
      </c>
      <c r="H76" s="295">
        <f t="shared" si="21"/>
        <v>0.96893231370832911</v>
      </c>
      <c r="I76" s="295">
        <f t="shared" si="21"/>
        <v>0.97341272310149485</v>
      </c>
      <c r="J76" s="295">
        <f t="shared" si="21"/>
        <v>0.96096784152150827</v>
      </c>
      <c r="K76" s="295">
        <f t="shared" si="21"/>
        <v>1.0300801229723309</v>
      </c>
      <c r="L76" s="295">
        <f t="shared" si="21"/>
        <v>0.98144950892570948</v>
      </c>
      <c r="M76" s="295">
        <f t="shared" si="21"/>
        <v>0.892920414152785</v>
      </c>
      <c r="N76" s="295">
        <f t="shared" si="21"/>
        <v>0.89248055447869457</v>
      </c>
      <c r="O76" s="295">
        <f t="shared" si="21"/>
        <v>0.80211487104951984</v>
      </c>
      <c r="P76" s="295">
        <f t="shared" si="21"/>
        <v>0.70910078079584038</v>
      </c>
      <c r="Q76" s="295">
        <f t="shared" si="21"/>
        <v>0.72607458687505078</v>
      </c>
      <c r="R76" s="295">
        <f t="shared" si="21"/>
        <v>0.67611839603655</v>
      </c>
      <c r="S76" s="295">
        <f t="shared" si="21"/>
        <v>0.69139609675250058</v>
      </c>
      <c r="T76" s="295">
        <f t="shared" si="21"/>
        <v>0.71728646242008154</v>
      </c>
      <c r="U76" s="295">
        <f t="shared" si="21"/>
        <v>0.66946769637640757</v>
      </c>
      <c r="V76" s="295">
        <f t="shared" si="21"/>
        <v>0.65223281973323499</v>
      </c>
      <c r="W76" s="295">
        <f t="shared" si="21"/>
        <v>0.70995770137942982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0.37516814477416149</v>
      </c>
      <c r="C77" s="258">
        <f t="shared" si="22"/>
        <v>0.30552842819982973</v>
      </c>
      <c r="D77" s="258">
        <f t="shared" si="22"/>
        <v>0.41576212363660819</v>
      </c>
      <c r="E77" s="258">
        <f t="shared" si="22"/>
        <v>0.44217256266877408</v>
      </c>
      <c r="F77" s="258">
        <f t="shared" si="22"/>
        <v>0.14650613878508462</v>
      </c>
      <c r="G77" s="258">
        <f t="shared" si="22"/>
        <v>0.43945531638935248</v>
      </c>
      <c r="H77" s="258">
        <f t="shared" si="22"/>
        <v>0.41085596638889471</v>
      </c>
      <c r="I77" s="258">
        <f t="shared" si="22"/>
        <v>0.45168155153525369</v>
      </c>
      <c r="J77" s="258">
        <f t="shared" si="22"/>
        <v>0.44140643275977332</v>
      </c>
      <c r="K77" s="258">
        <f t="shared" si="22"/>
        <v>0.47646306152028478</v>
      </c>
      <c r="L77" s="258">
        <f t="shared" si="22"/>
        <v>0.53957087534333104</v>
      </c>
      <c r="M77" s="258">
        <f t="shared" si="22"/>
        <v>0.56228598283295861</v>
      </c>
      <c r="N77" s="258">
        <f t="shared" si="22"/>
        <v>0.52316111750223138</v>
      </c>
      <c r="O77" s="258">
        <f t="shared" si="22"/>
        <v>0.56427340958174299</v>
      </c>
      <c r="P77" s="258">
        <f t="shared" si="22"/>
        <v>0.45871044688475998</v>
      </c>
      <c r="Q77" s="258">
        <f t="shared" si="22"/>
        <v>0.43946900169857966</v>
      </c>
      <c r="R77" s="258">
        <f t="shared" si="22"/>
        <v>0.3614293079671988</v>
      </c>
      <c r="S77" s="258">
        <f t="shared" si="22"/>
        <v>0.3538376418848922</v>
      </c>
      <c r="T77" s="258">
        <f t="shared" si="22"/>
        <v>0.32450774422541123</v>
      </c>
      <c r="U77" s="258">
        <f t="shared" si="22"/>
        <v>0.40269334113348865</v>
      </c>
      <c r="V77" s="258">
        <f t="shared" si="22"/>
        <v>0.42174840939185781</v>
      </c>
      <c r="W77" s="258">
        <f t="shared" si="22"/>
        <v>0.47229465187580694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CZ: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243.60310925207571</v>
      </c>
      <c r="C5" s="225">
        <v>271.10531090773372</v>
      </c>
      <c r="D5" s="225">
        <v>320.21742702008481</v>
      </c>
      <c r="E5" s="225">
        <v>206.69466095822929</v>
      </c>
      <c r="F5" s="225">
        <v>219.3026377183879</v>
      </c>
      <c r="G5" s="225">
        <v>320.87433830910379</v>
      </c>
      <c r="H5" s="225">
        <v>315.18888727823821</v>
      </c>
      <c r="I5" s="225">
        <v>331.47183449318572</v>
      </c>
      <c r="J5" s="225">
        <v>303.95413353051032</v>
      </c>
      <c r="K5" s="225">
        <v>321.39710434536482</v>
      </c>
      <c r="L5" s="225">
        <v>321.0113540115679</v>
      </c>
      <c r="M5" s="225">
        <v>312.70759268776487</v>
      </c>
      <c r="N5" s="225">
        <v>304.39516026291892</v>
      </c>
      <c r="O5" s="225">
        <v>269.89776213711929</v>
      </c>
      <c r="P5" s="225">
        <v>264.78563592763021</v>
      </c>
      <c r="Q5" s="225">
        <v>257.31449998140931</v>
      </c>
      <c r="R5" s="225">
        <v>245.36788516897141</v>
      </c>
      <c r="S5" s="225">
        <v>249.1634388302792</v>
      </c>
      <c r="T5" s="225">
        <v>214.21671982281211</v>
      </c>
      <c r="U5" s="225">
        <v>303.63515136697828</v>
      </c>
      <c r="V5" s="225">
        <v>330.35389883374489</v>
      </c>
      <c r="W5" s="225">
        <v>361.93941902843937</v>
      </c>
      <c r="DA5" s="89" t="s">
        <v>1844</v>
      </c>
    </row>
    <row r="6" spans="1:105" ht="12" customHeight="1" x14ac:dyDescent="0.25">
      <c r="A6" s="55" t="s">
        <v>92</v>
      </c>
      <c r="B6" s="261">
        <v>1.2180155462602289</v>
      </c>
      <c r="C6" s="261">
        <v>1.355526554538526</v>
      </c>
      <c r="D6" s="261">
        <v>1.601087135100141</v>
      </c>
      <c r="E6" s="261">
        <v>1.0334733047909039</v>
      </c>
      <c r="F6" s="261">
        <v>1.0965131885919459</v>
      </c>
      <c r="G6" s="261">
        <v>1.6043716915451831</v>
      </c>
      <c r="H6" s="261">
        <v>1.5759444363908699</v>
      </c>
      <c r="I6" s="261">
        <v>1.657359172465553</v>
      </c>
      <c r="J6" s="261">
        <v>1.5197706676523199</v>
      </c>
      <c r="K6" s="261">
        <v>1.6069855217263871</v>
      </c>
      <c r="L6" s="261">
        <v>1.605056770057347</v>
      </c>
      <c r="M6" s="261">
        <v>1.5635379634384521</v>
      </c>
      <c r="N6" s="261">
        <v>1.5219758013142139</v>
      </c>
      <c r="O6" s="261">
        <v>1.3494888106853109</v>
      </c>
      <c r="P6" s="261">
        <v>1.323928179637933</v>
      </c>
      <c r="Q6" s="261">
        <v>1.286572499906985</v>
      </c>
      <c r="R6" s="261">
        <v>1.2268394258448241</v>
      </c>
      <c r="S6" s="261">
        <v>1.24581719415138</v>
      </c>
      <c r="T6" s="261">
        <v>1.0710835991140739</v>
      </c>
      <c r="U6" s="261">
        <v>1.5181757568347509</v>
      </c>
      <c r="V6" s="261">
        <v>1.6517694941684591</v>
      </c>
      <c r="W6" s="261">
        <v>1.8096970951418809</v>
      </c>
      <c r="DA6" s="67" t="s">
        <v>1845</v>
      </c>
    </row>
    <row r="7" spans="1:105" ht="12" customHeight="1" x14ac:dyDescent="0.25">
      <c r="A7" s="202" t="s">
        <v>93</v>
      </c>
      <c r="B7" s="226">
        <v>1.7052217647643211</v>
      </c>
      <c r="C7" s="226">
        <v>1.8977371763539359</v>
      </c>
      <c r="D7" s="226">
        <v>2.241521989140197</v>
      </c>
      <c r="E7" s="226">
        <v>1.446862626707266</v>
      </c>
      <c r="F7" s="226">
        <v>1.5351184640287241</v>
      </c>
      <c r="G7" s="226">
        <v>2.2461203681632562</v>
      </c>
      <c r="H7" s="226">
        <v>2.2063222109472171</v>
      </c>
      <c r="I7" s="226">
        <v>2.3203028414517748</v>
      </c>
      <c r="J7" s="226">
        <v>2.127678934713249</v>
      </c>
      <c r="K7" s="226">
        <v>2.2497797304169409</v>
      </c>
      <c r="L7" s="226">
        <v>2.2470794780802859</v>
      </c>
      <c r="M7" s="226">
        <v>2.188953148813833</v>
      </c>
      <c r="N7" s="226">
        <v>2.1307661218398999</v>
      </c>
      <c r="O7" s="226">
        <v>1.889284334959435</v>
      </c>
      <c r="P7" s="226">
        <v>1.853499451493106</v>
      </c>
      <c r="Q7" s="226">
        <v>1.801201499869779</v>
      </c>
      <c r="R7" s="226">
        <v>1.7175751961827539</v>
      </c>
      <c r="S7" s="226">
        <v>1.744144071811933</v>
      </c>
      <c r="T7" s="226">
        <v>1.4995170387597041</v>
      </c>
      <c r="U7" s="226">
        <v>2.125446059568652</v>
      </c>
      <c r="V7" s="226">
        <v>2.3124772918358429</v>
      </c>
      <c r="W7" s="226">
        <v>2.5335759331986338</v>
      </c>
      <c r="DA7" s="174" t="s">
        <v>1846</v>
      </c>
    </row>
    <row r="8" spans="1:105" ht="12" customHeight="1" x14ac:dyDescent="0.25">
      <c r="A8" s="202" t="s">
        <v>94</v>
      </c>
      <c r="B8" s="226">
        <v>9.744124370081833</v>
      </c>
      <c r="C8" s="226">
        <v>10.84421243630821</v>
      </c>
      <c r="D8" s="226">
        <v>12.80869708080113</v>
      </c>
      <c r="E8" s="226">
        <v>8.2677864383272333</v>
      </c>
      <c r="F8" s="226">
        <v>8.7721055087355673</v>
      </c>
      <c r="G8" s="226">
        <v>12.83497353236146</v>
      </c>
      <c r="H8" s="226">
        <v>12.607555491126959</v>
      </c>
      <c r="I8" s="226">
        <v>13.25887337972442</v>
      </c>
      <c r="J8" s="226">
        <v>12.15816534121856</v>
      </c>
      <c r="K8" s="226">
        <v>12.85588417381109</v>
      </c>
      <c r="L8" s="226">
        <v>12.84045416045878</v>
      </c>
      <c r="M8" s="226">
        <v>12.50830370750761</v>
      </c>
      <c r="N8" s="226">
        <v>12.17580641051372</v>
      </c>
      <c r="O8" s="226">
        <v>10.795910485482491</v>
      </c>
      <c r="P8" s="226">
        <v>10.591425437103471</v>
      </c>
      <c r="Q8" s="226">
        <v>10.29257999925588</v>
      </c>
      <c r="R8" s="226">
        <v>9.8147154067585909</v>
      </c>
      <c r="S8" s="226">
        <v>9.9665375532110421</v>
      </c>
      <c r="T8" s="226">
        <v>8.5686687929125949</v>
      </c>
      <c r="U8" s="226">
        <v>12.145406054678009</v>
      </c>
      <c r="V8" s="226">
        <v>13.214155953347669</v>
      </c>
      <c r="W8" s="226">
        <v>14.477576761135049</v>
      </c>
      <c r="DA8" s="174" t="s">
        <v>1847</v>
      </c>
    </row>
    <row r="9" spans="1:105" ht="12" customHeight="1" x14ac:dyDescent="0.25">
      <c r="A9" s="202" t="s">
        <v>95</v>
      </c>
      <c r="B9" s="226">
        <v>4.8720621850409156</v>
      </c>
      <c r="C9" s="226">
        <v>5.4221062181541031</v>
      </c>
      <c r="D9" s="226">
        <v>6.4043485404005631</v>
      </c>
      <c r="E9" s="226">
        <v>4.1338932191636166</v>
      </c>
      <c r="F9" s="226">
        <v>4.3860527543677836</v>
      </c>
      <c r="G9" s="226">
        <v>6.4174867661807307</v>
      </c>
      <c r="H9" s="226">
        <v>6.3037777455634787</v>
      </c>
      <c r="I9" s="226">
        <v>6.6294366898622101</v>
      </c>
      <c r="J9" s="226">
        <v>6.0790826706092824</v>
      </c>
      <c r="K9" s="226">
        <v>6.4279420869055466</v>
      </c>
      <c r="L9" s="226">
        <v>6.420227080229389</v>
      </c>
      <c r="M9" s="226">
        <v>6.2541518537538074</v>
      </c>
      <c r="N9" s="226">
        <v>6.0879032052568576</v>
      </c>
      <c r="O9" s="226">
        <v>5.3979552427412436</v>
      </c>
      <c r="P9" s="226">
        <v>5.2957127185517328</v>
      </c>
      <c r="Q9" s="226">
        <v>5.1462899996279399</v>
      </c>
      <c r="R9" s="226">
        <v>4.9073577033792954</v>
      </c>
      <c r="S9" s="226">
        <v>4.983268776605521</v>
      </c>
      <c r="T9" s="226">
        <v>4.2843343964562974</v>
      </c>
      <c r="U9" s="226">
        <v>6.0727030273390046</v>
      </c>
      <c r="V9" s="226">
        <v>6.6070779766738372</v>
      </c>
      <c r="W9" s="226">
        <v>7.2387883805675246</v>
      </c>
      <c r="DA9" s="174" t="s">
        <v>1848</v>
      </c>
    </row>
    <row r="10" spans="1:105" ht="12" customHeight="1" x14ac:dyDescent="0.25">
      <c r="A10" s="56" t="s">
        <v>96</v>
      </c>
      <c r="B10" s="262">
        <v>2.632487726072386</v>
      </c>
      <c r="C10" s="262">
        <v>2.8701904105147591</v>
      </c>
      <c r="D10" s="262">
        <v>3.220557994494627</v>
      </c>
      <c r="E10" s="262">
        <v>2.2178410767837349</v>
      </c>
      <c r="F10" s="262">
        <v>2.4996002246565689</v>
      </c>
      <c r="G10" s="262">
        <v>3.3405454774305192</v>
      </c>
      <c r="H10" s="262">
        <v>3.230409940302374</v>
      </c>
      <c r="I10" s="262">
        <v>3.3522320262354608</v>
      </c>
      <c r="J10" s="262">
        <v>3.1773572021493499</v>
      </c>
      <c r="K10" s="262">
        <v>3.2898759511372089</v>
      </c>
      <c r="L10" s="262">
        <v>3.408589254530332</v>
      </c>
      <c r="M10" s="262">
        <v>3.417877600436249</v>
      </c>
      <c r="N10" s="262">
        <v>3.3147251084895628</v>
      </c>
      <c r="O10" s="262">
        <v>2.9829092071647691</v>
      </c>
      <c r="P10" s="262">
        <v>2.8935473535381111</v>
      </c>
      <c r="Q10" s="262">
        <v>2.9157669285763279</v>
      </c>
      <c r="R10" s="262">
        <v>2.7307692156676788</v>
      </c>
      <c r="S10" s="262">
        <v>2.8128779598765621</v>
      </c>
      <c r="T10" s="262">
        <v>2.4300641926420461</v>
      </c>
      <c r="U10" s="262">
        <v>3.4179079181491381</v>
      </c>
      <c r="V10" s="262">
        <v>3.657028070762764</v>
      </c>
      <c r="W10" s="262">
        <v>4.1856886952267107</v>
      </c>
      <c r="DA10" s="68" t="s">
        <v>1849</v>
      </c>
    </row>
    <row r="11" spans="1:105" ht="12" customHeight="1" x14ac:dyDescent="0.25">
      <c r="A11" s="37" t="s">
        <v>160</v>
      </c>
      <c r="B11" s="228">
        <v>9.7959413015763816E-2</v>
      </c>
      <c r="C11" s="228">
        <v>7.9241912100559336E-2</v>
      </c>
      <c r="D11" s="228">
        <v>2.6886937132318111E-2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3.7435789381087131E-2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1.63725529655477</v>
      </c>
      <c r="C12" s="228">
        <v>1.549009424353972</v>
      </c>
      <c r="D12" s="228">
        <v>2.2040364773702841</v>
      </c>
      <c r="E12" s="228">
        <v>1.622415936493681</v>
      </c>
      <c r="F12" s="228">
        <v>0.7837364635844597</v>
      </c>
      <c r="G12" s="228">
        <v>2.410190399144533</v>
      </c>
      <c r="H12" s="228">
        <v>2.228277838646326</v>
      </c>
      <c r="I12" s="228">
        <v>2.4462557718544722</v>
      </c>
      <c r="J12" s="228">
        <v>2.3041726709661652</v>
      </c>
      <c r="K12" s="228">
        <v>2.4662069159504401</v>
      </c>
      <c r="L12" s="228">
        <v>2.7250966732713739</v>
      </c>
      <c r="M12" s="228">
        <v>2.7817665489757908</v>
      </c>
      <c r="N12" s="228">
        <v>2.6047140448135591</v>
      </c>
      <c r="O12" s="228">
        <v>2.4116015804260589</v>
      </c>
      <c r="P12" s="228">
        <v>2.1251347746710039</v>
      </c>
      <c r="Q12" s="228">
        <v>2.046551540352108</v>
      </c>
      <c r="R12" s="228">
        <v>1.7313187535657251</v>
      </c>
      <c r="S12" s="228">
        <v>1.760114546529455</v>
      </c>
      <c r="T12" s="228">
        <v>1.4350957734116441</v>
      </c>
      <c r="U12" s="228">
        <v>2.2498332584321168</v>
      </c>
      <c r="V12" s="228">
        <v>2.4486541043650032</v>
      </c>
      <c r="W12" s="228">
        <v>2.974002614407806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1.5332015823221121E-3</v>
      </c>
      <c r="C14" s="228">
        <v>3.208695911064964E-3</v>
      </c>
      <c r="D14" s="228">
        <v>7.2933632724442527E-3</v>
      </c>
      <c r="E14" s="228">
        <v>7.3793411476129993E-3</v>
      </c>
      <c r="F14" s="228">
        <v>1.243301210179483E-2</v>
      </c>
      <c r="G14" s="228">
        <v>1.9071159171060031E-2</v>
      </c>
      <c r="H14" s="228">
        <v>2.599788928913439E-2</v>
      </c>
      <c r="I14" s="228">
        <v>6.2185456127736814E-3</v>
      </c>
      <c r="J14" s="228">
        <v>1.199450107876282E-2</v>
      </c>
      <c r="K14" s="228">
        <v>2.589918376271003E-2</v>
      </c>
      <c r="L14" s="228">
        <v>4.3393776353284882E-2</v>
      </c>
      <c r="M14" s="228">
        <v>6.7905479482752329E-2</v>
      </c>
      <c r="N14" s="228">
        <v>8.6700626071833806E-2</v>
      </c>
      <c r="O14" s="228">
        <v>0.1020070021061542</v>
      </c>
      <c r="P14" s="228">
        <v>0.1237858753408059</v>
      </c>
      <c r="Q14" s="228">
        <v>0.17418454030020919</v>
      </c>
      <c r="R14" s="228">
        <v>0.20183947576482339</v>
      </c>
      <c r="S14" s="228">
        <v>0.21896823233423629</v>
      </c>
      <c r="T14" s="228">
        <v>0.20986922869720631</v>
      </c>
      <c r="U14" s="228">
        <v>0.36570447373500481</v>
      </c>
      <c r="V14" s="228">
        <v>0.41513906384152072</v>
      </c>
      <c r="W14" s="228">
        <v>0.49208971563530862</v>
      </c>
      <c r="DA14" s="69" t="s">
        <v>1853</v>
      </c>
    </row>
    <row r="15" spans="1:105" ht="12" customHeight="1" x14ac:dyDescent="0.25">
      <c r="A15" s="37" t="s">
        <v>38</v>
      </c>
      <c r="B15" s="228">
        <v>0.89573981491953003</v>
      </c>
      <c r="C15" s="228">
        <v>1.238730378149163</v>
      </c>
      <c r="D15" s="228">
        <v>0.98234121671958075</v>
      </c>
      <c r="E15" s="228">
        <v>0.58804579914244159</v>
      </c>
      <c r="F15" s="228">
        <v>1.703430748970314</v>
      </c>
      <c r="G15" s="228">
        <v>0.91128391911492546</v>
      </c>
      <c r="H15" s="228">
        <v>0.97613421236691378</v>
      </c>
      <c r="I15" s="228">
        <v>0.89975770876821548</v>
      </c>
      <c r="J15" s="228">
        <v>0.86119003010442208</v>
      </c>
      <c r="K15" s="228">
        <v>0.79776985142405932</v>
      </c>
      <c r="L15" s="228">
        <v>0.64009880490567261</v>
      </c>
      <c r="M15" s="228">
        <v>0.56820557197770594</v>
      </c>
      <c r="N15" s="228">
        <v>0.62331043760416993</v>
      </c>
      <c r="O15" s="228">
        <v>0.46930062463255601</v>
      </c>
      <c r="P15" s="228">
        <v>0.64462670352630103</v>
      </c>
      <c r="Q15" s="228">
        <v>0.65759505854292388</v>
      </c>
      <c r="R15" s="228">
        <v>0.79761098633713035</v>
      </c>
      <c r="S15" s="228">
        <v>0.83379518101287053</v>
      </c>
      <c r="T15" s="228">
        <v>0.78509919053319577</v>
      </c>
      <c r="U15" s="228">
        <v>0.80237018598201593</v>
      </c>
      <c r="V15" s="228">
        <v>0.79323490255624096</v>
      </c>
      <c r="W15" s="228">
        <v>0.71959636518359538</v>
      </c>
      <c r="DA15" s="69" t="s">
        <v>1854</v>
      </c>
    </row>
    <row r="16" spans="1:105" ht="12" customHeight="1" x14ac:dyDescent="0.25">
      <c r="A16" s="57" t="s">
        <v>1855</v>
      </c>
      <c r="B16" s="263">
        <v>5.0164944037960018</v>
      </c>
      <c r="C16" s="263">
        <v>5.9001851020145661</v>
      </c>
      <c r="D16" s="263">
        <v>5.5580407966176004</v>
      </c>
      <c r="E16" s="263">
        <v>3.765185299746185</v>
      </c>
      <c r="F16" s="263">
        <v>6.1222124241982101</v>
      </c>
      <c r="G16" s="263">
        <v>5.6060423739066776</v>
      </c>
      <c r="H16" s="263">
        <v>5.6066215904929528</v>
      </c>
      <c r="I16" s="263">
        <v>5.4898087981820014</v>
      </c>
      <c r="J16" s="263">
        <v>5.3375944808739746</v>
      </c>
      <c r="K16" s="263">
        <v>5.1725065964114814</v>
      </c>
      <c r="L16" s="263">
        <v>4.8758438661644696</v>
      </c>
      <c r="M16" s="263">
        <v>4.7080875797066613</v>
      </c>
      <c r="N16" s="263">
        <v>4.8161181112494704</v>
      </c>
      <c r="O16" s="263">
        <v>4.0228006161526757</v>
      </c>
      <c r="P16" s="263">
        <v>4.5392903567936056</v>
      </c>
      <c r="Q16" s="263">
        <v>4.7015834636914757</v>
      </c>
      <c r="R16" s="263">
        <v>4.8253108130844833</v>
      </c>
      <c r="S16" s="263">
        <v>5.0589423345924223</v>
      </c>
      <c r="T16" s="263">
        <v>4.5412731106251583</v>
      </c>
      <c r="U16" s="263">
        <v>5.4486703709932707</v>
      </c>
      <c r="V16" s="263">
        <v>5.548761282339866</v>
      </c>
      <c r="W16" s="263">
        <v>5.8948630547465264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207.26693791429113</v>
      </c>
      <c r="C17" s="296">
        <f t="shared" si="0"/>
        <v>229.70383056092831</v>
      </c>
      <c r="D17" s="296">
        <f t="shared" si="0"/>
        <v>276.03197171326929</v>
      </c>
      <c r="E17" s="296">
        <f t="shared" si="0"/>
        <v>177.46254054882999</v>
      </c>
      <c r="F17" s="296">
        <f t="shared" si="0"/>
        <v>181.28611865559091</v>
      </c>
      <c r="G17" s="296">
        <f t="shared" si="0"/>
        <v>276.36692615750127</v>
      </c>
      <c r="H17" s="296">
        <f t="shared" si="0"/>
        <v>271.19909677343009</v>
      </c>
      <c r="I17" s="296">
        <f t="shared" si="0"/>
        <v>286.5642464781933</v>
      </c>
      <c r="J17" s="296">
        <f t="shared" si="0"/>
        <v>261.69316316468473</v>
      </c>
      <c r="K17" s="296">
        <f t="shared" si="0"/>
        <v>278.29967118181946</v>
      </c>
      <c r="L17" s="296">
        <f t="shared" si="0"/>
        <v>278.77889481057088</v>
      </c>
      <c r="M17" s="296">
        <f t="shared" si="0"/>
        <v>271.6042639903157</v>
      </c>
      <c r="N17" s="296">
        <f t="shared" si="0"/>
        <v>263.64538081258968</v>
      </c>
      <c r="O17" s="296">
        <f t="shared" si="0"/>
        <v>234.51985651514974</v>
      </c>
      <c r="P17" s="296">
        <f t="shared" si="0"/>
        <v>228.20092052652635</v>
      </c>
      <c r="Q17" s="296">
        <f t="shared" si="0"/>
        <v>220.7225423378332</v>
      </c>
      <c r="R17" s="296">
        <f t="shared" si="0"/>
        <v>209.42240449008833</v>
      </c>
      <c r="S17" s="296">
        <f t="shared" si="0"/>
        <v>212.1097568631584</v>
      </c>
      <c r="T17" s="296">
        <f t="shared" si="0"/>
        <v>181.73006066869073</v>
      </c>
      <c r="U17" s="296">
        <f t="shared" si="0"/>
        <v>260.79868579943053</v>
      </c>
      <c r="V17" s="296">
        <f t="shared" si="0"/>
        <v>285.03204813719464</v>
      </c>
      <c r="W17" s="296">
        <f t="shared" si="0"/>
        <v>312.69953343120864</v>
      </c>
      <c r="DA17" s="70"/>
    </row>
    <row r="18" spans="1:105" ht="12" customHeight="1" x14ac:dyDescent="0.25">
      <c r="A18" s="60" t="s">
        <v>1858</v>
      </c>
      <c r="B18" s="331">
        <v>165.46281788265799</v>
      </c>
      <c r="C18" s="331">
        <v>180.5356213774738</v>
      </c>
      <c r="D18" s="331">
        <v>229.71496507478949</v>
      </c>
      <c r="E18" s="331">
        <v>146.08599638427859</v>
      </c>
      <c r="F18" s="331">
        <v>130.26768178727269</v>
      </c>
      <c r="G18" s="331">
        <v>229.6499063749458</v>
      </c>
      <c r="H18" s="331">
        <v>224.47725018598899</v>
      </c>
      <c r="I18" s="331">
        <v>240.81583982667681</v>
      </c>
      <c r="J18" s="331">
        <v>217.21320915740179</v>
      </c>
      <c r="K18" s="331">
        <v>235.1954495450573</v>
      </c>
      <c r="L18" s="331">
        <v>238.14686259253381</v>
      </c>
      <c r="M18" s="331">
        <v>232.37020082609371</v>
      </c>
      <c r="N18" s="331">
        <v>223.5110632188443</v>
      </c>
      <c r="O18" s="331">
        <v>200.99651804721091</v>
      </c>
      <c r="P18" s="331">
        <v>190.37350088657979</v>
      </c>
      <c r="Q18" s="331">
        <v>181.5426801404044</v>
      </c>
      <c r="R18" s="331">
        <v>169.2114810477178</v>
      </c>
      <c r="S18" s="331">
        <v>169.9519040748884</v>
      </c>
      <c r="T18" s="331">
        <v>143.8861180801479</v>
      </c>
      <c r="U18" s="331">
        <v>215.39309937448681</v>
      </c>
      <c r="V18" s="331">
        <v>238.79237078436259</v>
      </c>
      <c r="W18" s="331">
        <v>263.57567464165442</v>
      </c>
      <c r="DA18" s="72" t="s">
        <v>1859</v>
      </c>
    </row>
    <row r="19" spans="1:105" ht="12" customHeight="1" x14ac:dyDescent="0.25">
      <c r="A19" s="64" t="s">
        <v>30</v>
      </c>
      <c r="B19" s="231">
        <v>38.861685340132773</v>
      </c>
      <c r="C19" s="231">
        <v>30.651901007135478</v>
      </c>
      <c r="D19" s="231">
        <v>30.362350004086181</v>
      </c>
      <c r="E19" s="231">
        <v>31.362741189742628</v>
      </c>
      <c r="F19" s="231">
        <v>13.480002746176639</v>
      </c>
      <c r="G19" s="231">
        <v>36.514640526758171</v>
      </c>
      <c r="H19" s="231">
        <v>32.505788994462968</v>
      </c>
      <c r="I19" s="231">
        <v>37.839971740930558</v>
      </c>
      <c r="J19" s="231">
        <v>29.008253409299328</v>
      </c>
      <c r="K19" s="231">
        <v>40.890996475815477</v>
      </c>
      <c r="L19" s="231">
        <v>33.814887982473557</v>
      </c>
      <c r="M19" s="231">
        <v>27.54778256195808</v>
      </c>
      <c r="N19" s="231">
        <v>27.312604646677361</v>
      </c>
      <c r="O19" s="231">
        <v>19.32036358435812</v>
      </c>
      <c r="P19" s="231">
        <v>15.432563881196531</v>
      </c>
      <c r="Q19" s="231">
        <v>13.303105998230251</v>
      </c>
      <c r="R19" s="231">
        <v>13.28783361159539</v>
      </c>
      <c r="S19" s="231">
        <v>11.938853608521271</v>
      </c>
      <c r="T19" s="231">
        <v>11.111635476626059</v>
      </c>
      <c r="U19" s="231">
        <v>16.702222159702941</v>
      </c>
      <c r="V19" s="231">
        <v>18.39508580499513</v>
      </c>
      <c r="W19" s="231">
        <v>18.599921432892732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0.53618935737801909</v>
      </c>
      <c r="C21" s="231">
        <v>0.51900784558708157</v>
      </c>
      <c r="D21" s="231">
        <v>0.53772787140811362</v>
      </c>
      <c r="E21" s="231">
        <v>0</v>
      </c>
      <c r="F21" s="231">
        <v>0</v>
      </c>
      <c r="G21" s="231">
        <v>0</v>
      </c>
      <c r="H21" s="231">
        <v>0.54030441716154809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0.41973567487369051</v>
      </c>
      <c r="R21" s="231">
        <v>0</v>
      </c>
      <c r="S21" s="231">
        <v>0</v>
      </c>
      <c r="T21" s="231">
        <v>0.35599436720342209</v>
      </c>
      <c r="U21" s="231">
        <v>0.45142544848467919</v>
      </c>
      <c r="V21" s="231">
        <v>0.9639424118672002</v>
      </c>
      <c r="W21" s="231">
        <v>0.99569000668039176</v>
      </c>
      <c r="DA21" s="73" t="s">
        <v>1862</v>
      </c>
    </row>
    <row r="22" spans="1:105" ht="12" customHeight="1" x14ac:dyDescent="0.25">
      <c r="A22" s="64" t="s">
        <v>160</v>
      </c>
      <c r="B22" s="231">
        <v>2.259532191690949</v>
      </c>
      <c r="C22" s="231">
        <v>1.7830216570418369</v>
      </c>
      <c r="D22" s="231">
        <v>0.43902528484012909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0.7486739604567918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4.7392626702917724</v>
      </c>
      <c r="C23" s="231">
        <v>26.373701334470621</v>
      </c>
      <c r="D23" s="231">
        <v>22.610765023338619</v>
      </c>
      <c r="E23" s="231">
        <v>4.3601500825733366</v>
      </c>
      <c r="F23" s="231">
        <v>5.9264726353605326</v>
      </c>
      <c r="G23" s="231">
        <v>11.94929448276174</v>
      </c>
      <c r="H23" s="231">
        <v>9.3493090674068853</v>
      </c>
      <c r="I23" s="231">
        <v>8.2086393987161923</v>
      </c>
      <c r="J23" s="231">
        <v>8.3771814798946167</v>
      </c>
      <c r="K23" s="231">
        <v>6.1801805183272798</v>
      </c>
      <c r="L23" s="231">
        <v>7.2654327578026336</v>
      </c>
      <c r="M23" s="231">
        <v>2.553047639161</v>
      </c>
      <c r="N23" s="231">
        <v>2.446083199173799</v>
      </c>
      <c r="O23" s="231">
        <v>2.2100063506565149</v>
      </c>
      <c r="P23" s="231">
        <v>0.40575126919590332</v>
      </c>
      <c r="Q23" s="231">
        <v>0.3785107113268788</v>
      </c>
      <c r="R23" s="231">
        <v>0.36720719933110307</v>
      </c>
      <c r="S23" s="231">
        <v>0.73655561592896779</v>
      </c>
      <c r="T23" s="231">
        <v>0.64205970197352635</v>
      </c>
      <c r="U23" s="231">
        <v>0</v>
      </c>
      <c r="V23" s="231">
        <v>0.43469116366328808</v>
      </c>
      <c r="W23" s="231">
        <v>0.44896686611997111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37.764936872240057</v>
      </c>
      <c r="C25" s="231">
        <v>34.854249189243681</v>
      </c>
      <c r="D25" s="231">
        <v>35.988767984748783</v>
      </c>
      <c r="E25" s="231">
        <v>32.874876361613062</v>
      </c>
      <c r="F25" s="231">
        <v>24.94393027973733</v>
      </c>
      <c r="G25" s="231">
        <v>43.067099478835793</v>
      </c>
      <c r="H25" s="231">
        <v>38.497063598374787</v>
      </c>
      <c r="I25" s="231">
        <v>38.718250567206837</v>
      </c>
      <c r="J25" s="231">
        <v>41.544156537890082</v>
      </c>
      <c r="K25" s="231">
        <v>40.086047903538059</v>
      </c>
      <c r="L25" s="231">
        <v>46.108273503242977</v>
      </c>
      <c r="M25" s="231">
        <v>49.908724349637772</v>
      </c>
      <c r="N25" s="231">
        <v>47.616222138364087</v>
      </c>
      <c r="O25" s="231">
        <v>42.010895937339193</v>
      </c>
      <c r="P25" s="231">
        <v>39.586758671130362</v>
      </c>
      <c r="Q25" s="231">
        <v>40.928744186397203</v>
      </c>
      <c r="R25" s="231">
        <v>34.552230176203807</v>
      </c>
      <c r="S25" s="231">
        <v>38.059309312952323</v>
      </c>
      <c r="T25" s="231">
        <v>32.367100826712672</v>
      </c>
      <c r="U25" s="231">
        <v>42.788814925109293</v>
      </c>
      <c r="V25" s="231">
        <v>44.056830113825093</v>
      </c>
      <c r="W25" s="231">
        <v>59.002522653074031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61.78892070270259</v>
      </c>
      <c r="C27" s="231">
        <v>58.798770239046853</v>
      </c>
      <c r="D27" s="231">
        <v>115.78904689143221</v>
      </c>
      <c r="E27" s="231">
        <v>48.28696398250797</v>
      </c>
      <c r="F27" s="231">
        <v>54.801058524942682</v>
      </c>
      <c r="G27" s="231">
        <v>117.4636671878873</v>
      </c>
      <c r="H27" s="231">
        <v>123.2951068451536</v>
      </c>
      <c r="I27" s="231">
        <v>136.38672303207761</v>
      </c>
      <c r="J27" s="231">
        <v>119.6372057839539</v>
      </c>
      <c r="K27" s="231">
        <v>135.53196077955931</v>
      </c>
      <c r="L27" s="231">
        <v>141.56267290143069</v>
      </c>
      <c r="M27" s="231">
        <v>141.74284351079351</v>
      </c>
      <c r="N27" s="231">
        <v>137.13422471522179</v>
      </c>
      <c r="O27" s="231">
        <v>133.9281745897251</v>
      </c>
      <c r="P27" s="231">
        <v>126.6688749406493</v>
      </c>
      <c r="Q27" s="231">
        <v>116.84237902518269</v>
      </c>
      <c r="R27" s="231">
        <v>111.27997974625571</v>
      </c>
      <c r="S27" s="231">
        <v>107.75640163538429</v>
      </c>
      <c r="T27" s="231">
        <v>89.885169044270626</v>
      </c>
      <c r="U27" s="231">
        <v>142.3685002414976</v>
      </c>
      <c r="V27" s="231">
        <v>160.48375470659241</v>
      </c>
      <c r="W27" s="231">
        <v>169.90969366494269</v>
      </c>
      <c r="DA27" s="73" t="s">
        <v>1868</v>
      </c>
    </row>
    <row r="28" spans="1:105" ht="12" customHeight="1" x14ac:dyDescent="0.25">
      <c r="A28" s="64" t="s">
        <v>79</v>
      </c>
      <c r="B28" s="231">
        <v>19.512290748221869</v>
      </c>
      <c r="C28" s="231">
        <v>27.55497010494825</v>
      </c>
      <c r="D28" s="231">
        <v>23.98728201493542</v>
      </c>
      <c r="E28" s="231">
        <v>29.201264767841579</v>
      </c>
      <c r="F28" s="231">
        <v>31.11621760105556</v>
      </c>
      <c r="G28" s="231">
        <v>20.655204698702761</v>
      </c>
      <c r="H28" s="231">
        <v>20.28967726342924</v>
      </c>
      <c r="I28" s="231">
        <v>19.66225508774567</v>
      </c>
      <c r="J28" s="231">
        <v>18.64641194636387</v>
      </c>
      <c r="K28" s="231">
        <v>12.50626386781718</v>
      </c>
      <c r="L28" s="231">
        <v>9.3955954475838066</v>
      </c>
      <c r="M28" s="231">
        <v>10.61780276454339</v>
      </c>
      <c r="N28" s="231">
        <v>9.0019285194072527</v>
      </c>
      <c r="O28" s="231">
        <v>3.527077585131964</v>
      </c>
      <c r="P28" s="231">
        <v>8.2795521244077257</v>
      </c>
      <c r="Q28" s="231">
        <v>8.9215305839368835</v>
      </c>
      <c r="R28" s="231">
        <v>9.7242303143317539</v>
      </c>
      <c r="S28" s="231">
        <v>11.460783902101459</v>
      </c>
      <c r="T28" s="231">
        <v>9.5241586633615842</v>
      </c>
      <c r="U28" s="231">
        <v>13.082136599692239</v>
      </c>
      <c r="V28" s="231">
        <v>14.458066583419569</v>
      </c>
      <c r="W28" s="231">
        <v>14.6188800179445</v>
      </c>
      <c r="DA28" s="73" t="s">
        <v>1869</v>
      </c>
    </row>
    <row r="29" spans="1:105" ht="12" customHeight="1" x14ac:dyDescent="0.25">
      <c r="A29" s="60" t="s">
        <v>1870</v>
      </c>
      <c r="B29" s="264">
        <v>41.804120031633161</v>
      </c>
      <c r="C29" s="264">
        <v>49.168209183454508</v>
      </c>
      <c r="D29" s="264">
        <v>46.317006638479803</v>
      </c>
      <c r="E29" s="264">
        <v>31.376544164551412</v>
      </c>
      <c r="F29" s="264">
        <v>51.018436868318211</v>
      </c>
      <c r="G29" s="264">
        <v>46.717019782555461</v>
      </c>
      <c r="H29" s="264">
        <v>46.721846587441078</v>
      </c>
      <c r="I29" s="264">
        <v>45.748406651516483</v>
      </c>
      <c r="J29" s="264">
        <v>44.479954007282927</v>
      </c>
      <c r="K29" s="264">
        <v>43.104221636762183</v>
      </c>
      <c r="L29" s="264">
        <v>40.632032218037068</v>
      </c>
      <c r="M29" s="264">
        <v>39.234063164222007</v>
      </c>
      <c r="N29" s="264">
        <v>40.134317593745408</v>
      </c>
      <c r="O29" s="264">
        <v>33.523338467938821</v>
      </c>
      <c r="P29" s="264">
        <v>37.827419639946548</v>
      </c>
      <c r="Q29" s="264">
        <v>39.179862197428797</v>
      </c>
      <c r="R29" s="264">
        <v>40.210923442370522</v>
      </c>
      <c r="S29" s="264">
        <v>42.157852788269999</v>
      </c>
      <c r="T29" s="264">
        <v>37.843942588542816</v>
      </c>
      <c r="U29" s="264">
        <v>45.405586424943728</v>
      </c>
      <c r="V29" s="264">
        <v>46.239677352832032</v>
      </c>
      <c r="W29" s="264">
        <v>49.123858789554198</v>
      </c>
      <c r="DA29" s="72" t="s">
        <v>1871</v>
      </c>
    </row>
    <row r="30" spans="1:105" ht="12" customHeight="1" x14ac:dyDescent="0.25">
      <c r="A30" s="132" t="s">
        <v>1872</v>
      </c>
      <c r="B30" s="318">
        <v>11.147765341768849</v>
      </c>
      <c r="C30" s="318">
        <v>13.11152244892121</v>
      </c>
      <c r="D30" s="318">
        <v>12.351201770261291</v>
      </c>
      <c r="E30" s="318">
        <v>8.3670784438803789</v>
      </c>
      <c r="F30" s="318">
        <v>13.60491649821819</v>
      </c>
      <c r="G30" s="318">
        <v>12.457871942014791</v>
      </c>
      <c r="H30" s="318">
        <v>12.45915908998429</v>
      </c>
      <c r="I30" s="318">
        <v>12.19957510707107</v>
      </c>
      <c r="J30" s="318">
        <v>11.86132106860879</v>
      </c>
      <c r="K30" s="318">
        <v>11.494459103136579</v>
      </c>
      <c r="L30" s="318">
        <v>10.83520859147656</v>
      </c>
      <c r="M30" s="318">
        <v>10.462416843792541</v>
      </c>
      <c r="N30" s="318">
        <v>10.70248469166545</v>
      </c>
      <c r="O30" s="318">
        <v>8.9395569247836928</v>
      </c>
      <c r="P30" s="318">
        <v>10.08731190398575</v>
      </c>
      <c r="Q30" s="318">
        <v>10.447963252647691</v>
      </c>
      <c r="R30" s="318">
        <v>10.722912917965481</v>
      </c>
      <c r="S30" s="318">
        <v>11.242094076872</v>
      </c>
      <c r="T30" s="318">
        <v>10.091718023611421</v>
      </c>
      <c r="U30" s="318">
        <v>12.108156379984999</v>
      </c>
      <c r="V30" s="318">
        <v>12.330580627421879</v>
      </c>
      <c r="W30" s="318">
        <v>13.099695677214459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208.47829555116289</v>
      </c>
      <c r="C32" s="225">
        <v>226.88708542725129</v>
      </c>
      <c r="D32" s="225">
        <v>262.56079605466221</v>
      </c>
      <c r="E32" s="225">
        <v>169.8504193470016</v>
      </c>
      <c r="F32" s="225">
        <v>179.76036531030371</v>
      </c>
      <c r="G32" s="225">
        <v>266.43205028069019</v>
      </c>
      <c r="H32" s="225">
        <v>271.86008512666092</v>
      </c>
      <c r="I32" s="225">
        <v>285.00478244423152</v>
      </c>
      <c r="J32" s="225">
        <v>266.18965354633337</v>
      </c>
      <c r="K32" s="225">
        <v>231.7376375095092</v>
      </c>
      <c r="L32" s="225">
        <v>228.5779023781763</v>
      </c>
      <c r="M32" s="225">
        <v>229.50167070890339</v>
      </c>
      <c r="N32" s="225">
        <v>243.06849122051059</v>
      </c>
      <c r="O32" s="225">
        <v>265.46186727770652</v>
      </c>
      <c r="P32" s="225">
        <v>297.35125913567077</v>
      </c>
      <c r="Q32" s="225">
        <v>321.42379678205299</v>
      </c>
      <c r="R32" s="225">
        <v>317.33923614440238</v>
      </c>
      <c r="S32" s="225">
        <v>318.41390942059809</v>
      </c>
      <c r="T32" s="225">
        <v>336.4147021598011</v>
      </c>
      <c r="U32" s="225">
        <v>336.03049216996948</v>
      </c>
      <c r="V32" s="225">
        <v>328.92187863929252</v>
      </c>
      <c r="W32" s="225">
        <v>340.88199388398141</v>
      </c>
      <c r="DA32" s="89" t="s">
        <v>1874</v>
      </c>
    </row>
    <row r="33" spans="1:105" ht="12" customHeight="1" x14ac:dyDescent="0.25">
      <c r="A33" s="55" t="s">
        <v>92</v>
      </c>
      <c r="B33" s="261">
        <v>1.100373903236084</v>
      </c>
      <c r="C33" s="261">
        <v>1.1975377442788731</v>
      </c>
      <c r="D33" s="261">
        <v>1.385827945435155</v>
      </c>
      <c r="E33" s="261">
        <v>0.89649125540373764</v>
      </c>
      <c r="F33" s="261">
        <v>0.9487971603983012</v>
      </c>
      <c r="G33" s="261">
        <v>1.4062608979964499</v>
      </c>
      <c r="H33" s="261">
        <v>1.434910728783692</v>
      </c>
      <c r="I33" s="261">
        <v>1.5042900464530391</v>
      </c>
      <c r="J33" s="261">
        <v>1.4049814984314359</v>
      </c>
      <c r="K33" s="261">
        <v>1.2231395505171589</v>
      </c>
      <c r="L33" s="261">
        <v>1.2064620826278709</v>
      </c>
      <c r="M33" s="261">
        <v>1.2113378446880969</v>
      </c>
      <c r="N33" s="261">
        <v>1.2829451801248899</v>
      </c>
      <c r="O33" s="261">
        <v>1.40114015362844</v>
      </c>
      <c r="P33" s="261">
        <v>1.569456258179118</v>
      </c>
      <c r="Q33" s="261">
        <v>1.696514051609268</v>
      </c>
      <c r="R33" s="261">
        <v>1.6749552417577871</v>
      </c>
      <c r="S33" s="261">
        <v>1.6806274985488709</v>
      </c>
      <c r="T33" s="261">
        <v>1.7756378808784401</v>
      </c>
      <c r="U33" s="261">
        <v>1.7736099736325921</v>
      </c>
      <c r="V33" s="261">
        <v>1.736089843315584</v>
      </c>
      <c r="W33" s="261">
        <v>1.799216792143338</v>
      </c>
      <c r="DA33" s="67" t="s">
        <v>1875</v>
      </c>
    </row>
    <row r="34" spans="1:105" ht="12" customHeight="1" x14ac:dyDescent="0.25">
      <c r="A34" s="202" t="s">
        <v>93</v>
      </c>
      <c r="B34" s="226">
        <v>1.5615132551324991</v>
      </c>
      <c r="C34" s="226">
        <v>1.6993960468469349</v>
      </c>
      <c r="D34" s="226">
        <v>1.966593991156977</v>
      </c>
      <c r="E34" s="226">
        <v>1.2721884573111031</v>
      </c>
      <c r="F34" s="226">
        <v>1.346414466970647</v>
      </c>
      <c r="G34" s="226">
        <v>1.9955898862542001</v>
      </c>
      <c r="H34" s="226">
        <v>2.0362461490027211</v>
      </c>
      <c r="I34" s="226">
        <v>2.1347006142114351</v>
      </c>
      <c r="J34" s="226">
        <v>1.9937743221323101</v>
      </c>
      <c r="K34" s="226">
        <v>1.7357269337198871</v>
      </c>
      <c r="L34" s="226">
        <v>1.712060353574189</v>
      </c>
      <c r="M34" s="226">
        <v>1.718979426321666</v>
      </c>
      <c r="N34" s="226">
        <v>1.820595616164439</v>
      </c>
      <c r="O34" s="226">
        <v>1.9883231652030411</v>
      </c>
      <c r="P34" s="226">
        <v>2.227176365497233</v>
      </c>
      <c r="Q34" s="226">
        <v>2.4074809219989688</v>
      </c>
      <c r="R34" s="226">
        <v>2.376887350805609</v>
      </c>
      <c r="S34" s="226">
        <v>2.384936709427933</v>
      </c>
      <c r="T34" s="226">
        <v>2.5197635814089181</v>
      </c>
      <c r="U34" s="226">
        <v>2.516885828642101</v>
      </c>
      <c r="V34" s="226">
        <v>2.4636419443115072</v>
      </c>
      <c r="W34" s="226">
        <v>2.5532238283063151</v>
      </c>
      <c r="DA34" s="174" t="s">
        <v>1876</v>
      </c>
    </row>
    <row r="35" spans="1:105" ht="12" customHeight="1" x14ac:dyDescent="0.25">
      <c r="A35" s="202" t="s">
        <v>94</v>
      </c>
      <c r="B35" s="226">
        <v>5.5564845951541022</v>
      </c>
      <c r="C35" s="226">
        <v>6.0471263528080241</v>
      </c>
      <c r="D35" s="226">
        <v>6.9979228039656602</v>
      </c>
      <c r="E35" s="226">
        <v>4.5269520075781804</v>
      </c>
      <c r="F35" s="226">
        <v>4.7910776420403884</v>
      </c>
      <c r="G35" s="226">
        <v>7.1011017196110204</v>
      </c>
      <c r="H35" s="226">
        <v>7.2457728563536454</v>
      </c>
      <c r="I35" s="226">
        <v>7.5961129623106309</v>
      </c>
      <c r="J35" s="226">
        <v>7.0946412210903436</v>
      </c>
      <c r="K35" s="226">
        <v>6.1764060835911678</v>
      </c>
      <c r="L35" s="226">
        <v>6.0921909880309384</v>
      </c>
      <c r="M35" s="226">
        <v>6.1168117980098096</v>
      </c>
      <c r="N35" s="226">
        <v>6.4784025764574213</v>
      </c>
      <c r="O35" s="226">
        <v>7.0752438388371424</v>
      </c>
      <c r="P35" s="226">
        <v>7.9251784286176932</v>
      </c>
      <c r="Q35" s="226">
        <v>8.5667736807521226</v>
      </c>
      <c r="R35" s="226">
        <v>8.4579095987547976</v>
      </c>
      <c r="S35" s="226">
        <v>8.4865524149709302</v>
      </c>
      <c r="T35" s="226">
        <v>8.9663199960098652</v>
      </c>
      <c r="U35" s="226">
        <v>8.9560798082529427</v>
      </c>
      <c r="V35" s="226">
        <v>8.7666169125031335</v>
      </c>
      <c r="W35" s="226">
        <v>9.0853848491735132</v>
      </c>
      <c r="DA35" s="174" t="s">
        <v>1877</v>
      </c>
    </row>
    <row r="36" spans="1:105" ht="12" customHeight="1" x14ac:dyDescent="0.25">
      <c r="A36" s="202" t="s">
        <v>95</v>
      </c>
      <c r="B36" s="226">
        <v>4.4014956129443359</v>
      </c>
      <c r="C36" s="226">
        <v>4.7901509771154904</v>
      </c>
      <c r="D36" s="226">
        <v>5.5433117817406163</v>
      </c>
      <c r="E36" s="226">
        <v>3.585965021614951</v>
      </c>
      <c r="F36" s="226">
        <v>3.795188641593203</v>
      </c>
      <c r="G36" s="226">
        <v>5.6250435919857988</v>
      </c>
      <c r="H36" s="226">
        <v>5.7396429151347661</v>
      </c>
      <c r="I36" s="226">
        <v>6.0171601858121546</v>
      </c>
      <c r="J36" s="226">
        <v>5.619925993725742</v>
      </c>
      <c r="K36" s="226">
        <v>4.8925582020686358</v>
      </c>
      <c r="L36" s="226">
        <v>4.825848330511481</v>
      </c>
      <c r="M36" s="226">
        <v>4.8453513787523868</v>
      </c>
      <c r="N36" s="226">
        <v>5.1317807204995596</v>
      </c>
      <c r="O36" s="226">
        <v>5.6045606145137619</v>
      </c>
      <c r="P36" s="226">
        <v>6.2778250327164686</v>
      </c>
      <c r="Q36" s="226">
        <v>6.7860562064370704</v>
      </c>
      <c r="R36" s="226">
        <v>6.6998209670311457</v>
      </c>
      <c r="S36" s="226">
        <v>6.7225099941954829</v>
      </c>
      <c r="T36" s="226">
        <v>7.1025515235137577</v>
      </c>
      <c r="U36" s="226">
        <v>7.0944398945303657</v>
      </c>
      <c r="V36" s="226">
        <v>6.9443593732623361</v>
      </c>
      <c r="W36" s="226">
        <v>7.1968671685733536</v>
      </c>
      <c r="DA36" s="174" t="s">
        <v>1878</v>
      </c>
    </row>
    <row r="37" spans="1:105" ht="12" customHeight="1" x14ac:dyDescent="0.25">
      <c r="A37" s="56" t="s">
        <v>96</v>
      </c>
      <c r="B37" s="262">
        <v>2.1125994012820741</v>
      </c>
      <c r="C37" s="262">
        <v>2.282427053666706</v>
      </c>
      <c r="D37" s="262">
        <v>2.3884869899273529</v>
      </c>
      <c r="E37" s="262">
        <v>1.664338834395146</v>
      </c>
      <c r="F37" s="262">
        <v>2.0947120353902058</v>
      </c>
      <c r="G37" s="262">
        <v>2.5122412850024909</v>
      </c>
      <c r="H37" s="262">
        <v>2.5322447811222339</v>
      </c>
      <c r="I37" s="262">
        <v>2.584716006039609</v>
      </c>
      <c r="J37" s="262">
        <v>2.522727381126205</v>
      </c>
      <c r="K37" s="262">
        <v>2.1165867664824809</v>
      </c>
      <c r="L37" s="262">
        <v>2.1450748209797381</v>
      </c>
      <c r="M37" s="262">
        <v>2.2140302510621099</v>
      </c>
      <c r="N37" s="262">
        <v>2.355370404584181</v>
      </c>
      <c r="O37" s="262">
        <v>2.5854883735405889</v>
      </c>
      <c r="P37" s="262">
        <v>2.933037358410671</v>
      </c>
      <c r="Q37" s="262">
        <v>3.3287821209522419</v>
      </c>
      <c r="R37" s="262">
        <v>3.2778471853287869</v>
      </c>
      <c r="S37" s="262">
        <v>3.3603348934742159</v>
      </c>
      <c r="T37" s="262">
        <v>3.6038516607422011</v>
      </c>
      <c r="U37" s="262">
        <v>3.4445923224700739</v>
      </c>
      <c r="V37" s="262">
        <v>3.2744581380880531</v>
      </c>
      <c r="W37" s="262">
        <v>3.526225077212179</v>
      </c>
      <c r="DA37" s="68" t="s">
        <v>1879</v>
      </c>
    </row>
    <row r="38" spans="1:105" ht="12" customHeight="1" x14ac:dyDescent="0.25">
      <c r="A38" s="37" t="s">
        <v>160</v>
      </c>
      <c r="B38" s="228">
        <v>7.86134709147569E-2</v>
      </c>
      <c r="C38" s="228">
        <v>6.3014594188598977E-2</v>
      </c>
      <c r="D38" s="228">
        <v>1.9940364262750629E-2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4.2738527950978003E-2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1880</v>
      </c>
    </row>
    <row r="39" spans="1:105" ht="12" customHeight="1" x14ac:dyDescent="0.25">
      <c r="A39" s="37" t="s">
        <v>162</v>
      </c>
      <c r="B39" s="228">
        <v>1.31391479055747</v>
      </c>
      <c r="C39" s="228">
        <v>1.23180016335436</v>
      </c>
      <c r="D39" s="228">
        <v>1.6345963837705451</v>
      </c>
      <c r="E39" s="228">
        <v>1.217512777139039</v>
      </c>
      <c r="F39" s="228">
        <v>0.65678590786256086</v>
      </c>
      <c r="G39" s="228">
        <v>1.8125721880921379</v>
      </c>
      <c r="H39" s="228">
        <v>1.74669624972561</v>
      </c>
      <c r="I39" s="228">
        <v>1.8861690953652721</v>
      </c>
      <c r="J39" s="228">
        <v>1.829444761186098</v>
      </c>
      <c r="K39" s="228">
        <v>1.586668007924098</v>
      </c>
      <c r="L39" s="228">
        <v>1.7149429931461571</v>
      </c>
      <c r="M39" s="228">
        <v>1.801970699605786</v>
      </c>
      <c r="N39" s="228">
        <v>1.8508522344268259</v>
      </c>
      <c r="O39" s="228">
        <v>2.0902975634750081</v>
      </c>
      <c r="P39" s="228">
        <v>2.1541377845937522</v>
      </c>
      <c r="Q39" s="228">
        <v>2.3364433248640002</v>
      </c>
      <c r="R39" s="228">
        <v>2.07816840424386</v>
      </c>
      <c r="S39" s="228">
        <v>2.1026771909699291</v>
      </c>
      <c r="T39" s="228">
        <v>2.1282862823103601</v>
      </c>
      <c r="U39" s="228">
        <v>2.2673982314391141</v>
      </c>
      <c r="V39" s="228">
        <v>2.1924948904557739</v>
      </c>
      <c r="W39" s="228">
        <v>2.5054425596864371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1.2304105780926091E-3</v>
      </c>
      <c r="C41" s="228">
        <v>2.551612717948893E-3</v>
      </c>
      <c r="D41" s="228">
        <v>5.4090326331107308E-3</v>
      </c>
      <c r="E41" s="228">
        <v>5.5376934681149702E-3</v>
      </c>
      <c r="F41" s="228">
        <v>1.0419098153729749E-2</v>
      </c>
      <c r="G41" s="228">
        <v>1.434237424579035E-2</v>
      </c>
      <c r="H41" s="228">
        <v>2.0379153323940691E-2</v>
      </c>
      <c r="I41" s="228">
        <v>4.7947678602884821E-3</v>
      </c>
      <c r="J41" s="228">
        <v>9.5232781110899025E-3</v>
      </c>
      <c r="K41" s="228">
        <v>1.6662594708442158E-2</v>
      </c>
      <c r="L41" s="228">
        <v>2.7308334942070689E-2</v>
      </c>
      <c r="M41" s="228">
        <v>4.3987761811160667E-2</v>
      </c>
      <c r="N41" s="228">
        <v>6.1607548748309711E-2</v>
      </c>
      <c r="O41" s="228">
        <v>8.8416341111459046E-2</v>
      </c>
      <c r="P41" s="228">
        <v>0.12547525665139181</v>
      </c>
      <c r="Q41" s="228">
        <v>0.19885758968421041</v>
      </c>
      <c r="R41" s="228">
        <v>0.24227567592606031</v>
      </c>
      <c r="S41" s="228">
        <v>0.2615849681965558</v>
      </c>
      <c r="T41" s="228">
        <v>0.31124180615031272</v>
      </c>
      <c r="U41" s="228">
        <v>0.36855961385955333</v>
      </c>
      <c r="V41" s="228">
        <v>0.37171043255093078</v>
      </c>
      <c r="W41" s="228">
        <v>0.41455999761526707</v>
      </c>
      <c r="DA41" s="69" t="s">
        <v>1883</v>
      </c>
    </row>
    <row r="42" spans="1:105" ht="12" customHeight="1" x14ac:dyDescent="0.25">
      <c r="A42" s="37" t="s">
        <v>38</v>
      </c>
      <c r="B42" s="228">
        <v>0.71884072923175357</v>
      </c>
      <c r="C42" s="228">
        <v>0.985060683405799</v>
      </c>
      <c r="D42" s="228">
        <v>0.7285412092609469</v>
      </c>
      <c r="E42" s="228">
        <v>0.44128836378799241</v>
      </c>
      <c r="F42" s="228">
        <v>1.427507029373916</v>
      </c>
      <c r="G42" s="228">
        <v>0.6853267226645634</v>
      </c>
      <c r="H42" s="228">
        <v>0.7651693780726827</v>
      </c>
      <c r="I42" s="228">
        <v>0.69375214281404884</v>
      </c>
      <c r="J42" s="228">
        <v>0.68375934182901699</v>
      </c>
      <c r="K42" s="228">
        <v>0.51325616384994066</v>
      </c>
      <c r="L42" s="228">
        <v>0.40282349289151098</v>
      </c>
      <c r="M42" s="228">
        <v>0.36807178964516429</v>
      </c>
      <c r="N42" s="228">
        <v>0.44291062140904508</v>
      </c>
      <c r="O42" s="228">
        <v>0.40677446895412189</v>
      </c>
      <c r="P42" s="228">
        <v>0.65342431716552807</v>
      </c>
      <c r="Q42" s="228">
        <v>0.75074267845305431</v>
      </c>
      <c r="R42" s="228">
        <v>0.9574031051588674</v>
      </c>
      <c r="S42" s="228">
        <v>0.99607273430773113</v>
      </c>
      <c r="T42" s="228">
        <v>1.1643235722815279</v>
      </c>
      <c r="U42" s="228">
        <v>0.80863447717140624</v>
      </c>
      <c r="V42" s="228">
        <v>0.71025281508134863</v>
      </c>
      <c r="W42" s="228">
        <v>0.60622251991047571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10.527065557707004</v>
      </c>
      <c r="C43" s="263">
        <f t="shared" si="1"/>
        <v>11.844862508810881</v>
      </c>
      <c r="D43" s="263">
        <f t="shared" si="1"/>
        <v>12.08244653216145</v>
      </c>
      <c r="E43" s="263">
        <f t="shared" si="1"/>
        <v>8.0110857440650065</v>
      </c>
      <c r="F43" s="263">
        <f t="shared" si="1"/>
        <v>11.140146460724324</v>
      </c>
      <c r="G43" s="263">
        <f t="shared" si="1"/>
        <v>12.299427222422882</v>
      </c>
      <c r="H43" s="263">
        <f t="shared" si="1"/>
        <v>12.667004998397999</v>
      </c>
      <c r="I43" s="263">
        <f t="shared" si="1"/>
        <v>12.81402419197315</v>
      </c>
      <c r="J43" s="263">
        <f t="shared" si="1"/>
        <v>12.31998288815231</v>
      </c>
      <c r="K43" s="263">
        <f t="shared" si="1"/>
        <v>10.276423239142353</v>
      </c>
      <c r="L43" s="263">
        <f t="shared" si="1"/>
        <v>9.8675445653268756</v>
      </c>
      <c r="M43" s="263">
        <f t="shared" si="1"/>
        <v>9.8669335586967861</v>
      </c>
      <c r="N43" s="263">
        <f t="shared" si="1"/>
        <v>10.689731491689702</v>
      </c>
      <c r="O43" s="263">
        <f t="shared" si="1"/>
        <v>11.361281700055084</v>
      </c>
      <c r="P43" s="263">
        <f t="shared" si="1"/>
        <v>13.593183205389654</v>
      </c>
      <c r="Q43" s="263">
        <f t="shared" si="1"/>
        <v>15.180607517414408</v>
      </c>
      <c r="R43" s="263">
        <f t="shared" si="1"/>
        <v>15.602874620368222</v>
      </c>
      <c r="S43" s="263">
        <f t="shared" si="1"/>
        <v>15.943122893589686</v>
      </c>
      <c r="T43" s="263">
        <f t="shared" si="1"/>
        <v>17.279286868286729</v>
      </c>
      <c r="U43" s="263">
        <f t="shared" si="1"/>
        <v>15.721379624747435</v>
      </c>
      <c r="V43" s="263">
        <f t="shared" si="1"/>
        <v>14.883917068208003</v>
      </c>
      <c r="W43" s="263">
        <f t="shared" si="1"/>
        <v>15.193064882677188</v>
      </c>
      <c r="DA43" s="70"/>
    </row>
    <row r="44" spans="1:105" ht="12" customHeight="1" x14ac:dyDescent="0.25">
      <c r="A44" s="60" t="s">
        <v>1886</v>
      </c>
      <c r="B44" s="264">
        <v>5.0315497945829133</v>
      </c>
      <c r="C44" s="264">
        <v>5.4400095708635323</v>
      </c>
      <c r="D44" s="264">
        <v>6.4555255755735654</v>
      </c>
      <c r="E44" s="264">
        <v>4.1540380706025548</v>
      </c>
      <c r="F44" s="264">
        <v>4.1365761057087562</v>
      </c>
      <c r="G44" s="264">
        <v>6.5442637463310351</v>
      </c>
      <c r="H44" s="264">
        <v>6.6676215541693082</v>
      </c>
      <c r="I44" s="264">
        <v>7.0358143635730164</v>
      </c>
      <c r="J44" s="264">
        <v>6.5349320012573964</v>
      </c>
      <c r="K44" s="264">
        <v>5.733714050321427</v>
      </c>
      <c r="L44" s="264">
        <v>5.678886650744853</v>
      </c>
      <c r="M44" s="264">
        <v>5.7037179225752146</v>
      </c>
      <c r="N44" s="264">
        <v>6.0181260753292714</v>
      </c>
      <c r="O44" s="264">
        <v>6.6014851387542546</v>
      </c>
      <c r="P44" s="264">
        <v>7.3121326010224621</v>
      </c>
      <c r="Q44" s="264">
        <v>7.853475053151338</v>
      </c>
      <c r="R44" s="264">
        <v>7.6963372932591643</v>
      </c>
      <c r="S44" s="264">
        <v>7.69322204653235</v>
      </c>
      <c r="T44" s="264">
        <v>8.0857185038155066</v>
      </c>
      <c r="U44" s="264">
        <v>8.2254528643005198</v>
      </c>
      <c r="V44" s="264">
        <v>8.1018119278465974</v>
      </c>
      <c r="W44" s="264">
        <v>8.4139319012303435</v>
      </c>
      <c r="DA44" s="72" t="s">
        <v>1887</v>
      </c>
    </row>
    <row r="45" spans="1:105" ht="12" customHeight="1" x14ac:dyDescent="0.25">
      <c r="A45" s="64" t="s">
        <v>30</v>
      </c>
      <c r="B45" s="231">
        <v>1.181742867626967</v>
      </c>
      <c r="C45" s="231">
        <v>0.92362179591879834</v>
      </c>
      <c r="D45" s="231">
        <v>0.85325275574484294</v>
      </c>
      <c r="E45" s="231">
        <v>0.89181731394663888</v>
      </c>
      <c r="F45" s="231">
        <v>0.4280498163449365</v>
      </c>
      <c r="G45" s="231">
        <v>1.040546638932327</v>
      </c>
      <c r="H45" s="231">
        <v>0.96551565539574957</v>
      </c>
      <c r="I45" s="231">
        <v>1.105554422348856</v>
      </c>
      <c r="J45" s="231">
        <v>0.87272299985976465</v>
      </c>
      <c r="K45" s="231">
        <v>0.99686146767950634</v>
      </c>
      <c r="L45" s="231">
        <v>0.80635501080971239</v>
      </c>
      <c r="M45" s="231">
        <v>0.67618300697445177</v>
      </c>
      <c r="N45" s="231">
        <v>0.73540296324567034</v>
      </c>
      <c r="O45" s="231">
        <v>0.63455374409775189</v>
      </c>
      <c r="P45" s="231">
        <v>0.59275557232248022</v>
      </c>
      <c r="Q45" s="231">
        <v>0.57548787428789838</v>
      </c>
      <c r="R45" s="231">
        <v>0.60437772152531777</v>
      </c>
      <c r="S45" s="231">
        <v>0.54043673291783578</v>
      </c>
      <c r="T45" s="231">
        <v>0.62442129775828781</v>
      </c>
      <c r="U45" s="231">
        <v>0.6378261026127614</v>
      </c>
      <c r="V45" s="231">
        <v>0.6241134300025577</v>
      </c>
      <c r="W45" s="231">
        <v>0.59375157634467757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1.630495289211242E-2</v>
      </c>
      <c r="C47" s="231">
        <v>1.5639061287764652E-2</v>
      </c>
      <c r="D47" s="231">
        <v>1.511140567373848E-2</v>
      </c>
      <c r="E47" s="231">
        <v>0</v>
      </c>
      <c r="F47" s="231">
        <v>0</v>
      </c>
      <c r="G47" s="231">
        <v>0</v>
      </c>
      <c r="H47" s="231">
        <v>1.604859902147928E-2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1.8157623590159402E-2</v>
      </c>
      <c r="R47" s="231">
        <v>0</v>
      </c>
      <c r="S47" s="231">
        <v>0</v>
      </c>
      <c r="T47" s="231">
        <v>2.000519772551948E-2</v>
      </c>
      <c r="U47" s="231">
        <v>1.7239079427519829E-2</v>
      </c>
      <c r="V47" s="231">
        <v>3.270489800227034E-2</v>
      </c>
      <c r="W47" s="231">
        <v>3.178467786275916E-2</v>
      </c>
      <c r="DA47" s="73" t="s">
        <v>1890</v>
      </c>
    </row>
    <row r="48" spans="1:105" ht="12" customHeight="1" x14ac:dyDescent="0.25">
      <c r="A48" s="64" t="s">
        <v>160</v>
      </c>
      <c r="B48" s="231">
        <v>6.8709991044747218E-2</v>
      </c>
      <c r="C48" s="231">
        <v>5.3727097208611123E-2</v>
      </c>
      <c r="D48" s="231">
        <v>1.2337633091018679E-2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3.2387382773263529E-2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1891</v>
      </c>
    </row>
    <row r="49" spans="1:105" ht="12" customHeight="1" x14ac:dyDescent="0.25">
      <c r="A49" s="64" t="s">
        <v>70</v>
      </c>
      <c r="B49" s="231">
        <v>0.14411597977312271</v>
      </c>
      <c r="C49" s="231">
        <v>0.79470847129185052</v>
      </c>
      <c r="D49" s="231">
        <v>0.63541516262958464</v>
      </c>
      <c r="E49" s="231">
        <v>0.12398333779307889</v>
      </c>
      <c r="F49" s="231">
        <v>0.18819176604833349</v>
      </c>
      <c r="G49" s="231">
        <v>0.34051542154820791</v>
      </c>
      <c r="H49" s="231">
        <v>0.27770143568126959</v>
      </c>
      <c r="I49" s="231">
        <v>0.23982833948317761</v>
      </c>
      <c r="J49" s="231">
        <v>0.25203030490486472</v>
      </c>
      <c r="K49" s="231">
        <v>0.15066357763298219</v>
      </c>
      <c r="L49" s="231">
        <v>0.173252625086077</v>
      </c>
      <c r="M49" s="231">
        <v>6.2666656588936137E-2</v>
      </c>
      <c r="N49" s="231">
        <v>6.5861782729560933E-2</v>
      </c>
      <c r="O49" s="231">
        <v>7.2584959292601836E-2</v>
      </c>
      <c r="P49" s="231">
        <v>1.5584664197362321E-2</v>
      </c>
      <c r="Q49" s="231">
        <v>1.6374245584879519E-2</v>
      </c>
      <c r="R49" s="231">
        <v>1.6701883613726209E-2</v>
      </c>
      <c r="S49" s="231">
        <v>3.3341702958885618E-2</v>
      </c>
      <c r="T49" s="231">
        <v>3.6080714957573742E-2</v>
      </c>
      <c r="U49" s="231">
        <v>0</v>
      </c>
      <c r="V49" s="231">
        <v>1.474831898158519E-2</v>
      </c>
      <c r="W49" s="231">
        <v>1.4332038199572329E-2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1.1483919033502179</v>
      </c>
      <c r="C51" s="231">
        <v>1.0502495171205379</v>
      </c>
      <c r="D51" s="231">
        <v>1.011368206173634</v>
      </c>
      <c r="E51" s="231">
        <v>0.93481573424233622</v>
      </c>
      <c r="F51" s="231">
        <v>0.79208031157047565</v>
      </c>
      <c r="G51" s="231">
        <v>1.2272700748190919</v>
      </c>
      <c r="H51" s="231">
        <v>1.143473785464125</v>
      </c>
      <c r="I51" s="231">
        <v>1.13121472270777</v>
      </c>
      <c r="J51" s="231">
        <v>1.2498698356229929</v>
      </c>
      <c r="K51" s="231">
        <v>0.97723802280597383</v>
      </c>
      <c r="L51" s="231">
        <v>1.09950496947957</v>
      </c>
      <c r="M51" s="231">
        <v>1.225050736083579</v>
      </c>
      <c r="N51" s="231">
        <v>1.282086103178627</v>
      </c>
      <c r="O51" s="231">
        <v>1.3797965650875339</v>
      </c>
      <c r="P51" s="231">
        <v>1.520503784927697</v>
      </c>
      <c r="Q51" s="231">
        <v>1.7705636557535029</v>
      </c>
      <c r="R51" s="231">
        <v>1.571557769152796</v>
      </c>
      <c r="S51" s="231">
        <v>1.722832816001747</v>
      </c>
      <c r="T51" s="231">
        <v>1.818877801148499</v>
      </c>
      <c r="U51" s="231">
        <v>1.6340234729332941</v>
      </c>
      <c r="V51" s="231">
        <v>1.494772008615082</v>
      </c>
      <c r="W51" s="231">
        <v>1.883494022271621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1.878935915920767</v>
      </c>
      <c r="C53" s="231">
        <v>1.771760444918665</v>
      </c>
      <c r="D53" s="231">
        <v>3.2539419159546998</v>
      </c>
      <c r="E53" s="231">
        <v>1.373067177291327</v>
      </c>
      <c r="F53" s="231">
        <v>1.740176428655636</v>
      </c>
      <c r="G53" s="231">
        <v>3.347326505910782</v>
      </c>
      <c r="H53" s="231">
        <v>3.6622201637057712</v>
      </c>
      <c r="I53" s="231">
        <v>3.9847531026214731</v>
      </c>
      <c r="J53" s="231">
        <v>3.5993253248794672</v>
      </c>
      <c r="K53" s="231">
        <v>3.3040669336610589</v>
      </c>
      <c r="L53" s="231">
        <v>3.3757252337150851</v>
      </c>
      <c r="M53" s="231">
        <v>3.4791948109316331</v>
      </c>
      <c r="N53" s="231">
        <v>3.6923946479136052</v>
      </c>
      <c r="O53" s="231">
        <v>4.3987073149540272</v>
      </c>
      <c r="P53" s="231">
        <v>4.8652759216745167</v>
      </c>
      <c r="Q53" s="231">
        <v>5.0545618700541537</v>
      </c>
      <c r="R53" s="231">
        <v>5.061407493222716</v>
      </c>
      <c r="S53" s="231">
        <v>4.8778148690293106</v>
      </c>
      <c r="T53" s="231">
        <v>5.0511208743223381</v>
      </c>
      <c r="U53" s="231">
        <v>5.4367822901400986</v>
      </c>
      <c r="V53" s="231">
        <v>5.4449360917045757</v>
      </c>
      <c r="W53" s="231">
        <v>5.4239018596817354</v>
      </c>
      <c r="DA53" s="73" t="s">
        <v>1896</v>
      </c>
    </row>
    <row r="54" spans="1:105" ht="12" customHeight="1" x14ac:dyDescent="0.25">
      <c r="A54" s="64" t="s">
        <v>79</v>
      </c>
      <c r="B54" s="231">
        <v>0.5933481839749789</v>
      </c>
      <c r="C54" s="231">
        <v>0.83030318311730478</v>
      </c>
      <c r="D54" s="231">
        <v>0.67409849630604579</v>
      </c>
      <c r="E54" s="231">
        <v>0.83035450732917304</v>
      </c>
      <c r="F54" s="231">
        <v>0.98807778308937533</v>
      </c>
      <c r="G54" s="231">
        <v>0.58860510512062614</v>
      </c>
      <c r="H54" s="231">
        <v>0.60266191490091403</v>
      </c>
      <c r="I54" s="231">
        <v>0.57446377641174062</v>
      </c>
      <c r="J54" s="231">
        <v>0.56098353599030715</v>
      </c>
      <c r="K54" s="231">
        <v>0.30488404854190537</v>
      </c>
      <c r="L54" s="231">
        <v>0.22404881165440799</v>
      </c>
      <c r="M54" s="231">
        <v>0.26062271199661591</v>
      </c>
      <c r="N54" s="231">
        <v>0.24238057826180789</v>
      </c>
      <c r="O54" s="231">
        <v>0.11584255532234081</v>
      </c>
      <c r="P54" s="231">
        <v>0.31801265790040573</v>
      </c>
      <c r="Q54" s="231">
        <v>0.38594240110748063</v>
      </c>
      <c r="R54" s="231">
        <v>0.44229242574460731</v>
      </c>
      <c r="S54" s="231">
        <v>0.51879592562457078</v>
      </c>
      <c r="T54" s="231">
        <v>0.53521261790328767</v>
      </c>
      <c r="U54" s="231">
        <v>0.49958191918684619</v>
      </c>
      <c r="V54" s="231">
        <v>0.49053718054052542</v>
      </c>
      <c r="W54" s="231">
        <v>0.46666772686997932</v>
      </c>
      <c r="DA54" s="73" t="s">
        <v>1897</v>
      </c>
    </row>
    <row r="55" spans="1:105" ht="12" customHeight="1" x14ac:dyDescent="0.25">
      <c r="A55" s="60" t="s">
        <v>1898</v>
      </c>
      <c r="B55" s="264">
        <v>5.4955157631240903</v>
      </c>
      <c r="C55" s="264">
        <v>6.4048529379473473</v>
      </c>
      <c r="D55" s="264">
        <v>5.6269209565878846</v>
      </c>
      <c r="E55" s="264">
        <v>3.8570476734624508</v>
      </c>
      <c r="F55" s="264">
        <v>7.0035703550155679</v>
      </c>
      <c r="G55" s="264">
        <v>5.7551634760918464</v>
      </c>
      <c r="H55" s="264">
        <v>5.9993834442286902</v>
      </c>
      <c r="I55" s="264">
        <v>5.7782098284001329</v>
      </c>
      <c r="J55" s="264">
        <v>5.7850508868949149</v>
      </c>
      <c r="K55" s="264">
        <v>4.5427091888209272</v>
      </c>
      <c r="L55" s="264">
        <v>4.1886579145820226</v>
      </c>
      <c r="M55" s="264">
        <v>4.1632156361215724</v>
      </c>
      <c r="N55" s="264">
        <v>4.6716054163604301</v>
      </c>
      <c r="O55" s="264">
        <v>4.7597965613008304</v>
      </c>
      <c r="P55" s="264">
        <v>6.2810506043671914</v>
      </c>
      <c r="Q55" s="264">
        <v>7.3271324642630713</v>
      </c>
      <c r="R55" s="264">
        <v>7.9065373271090591</v>
      </c>
      <c r="S55" s="264">
        <v>8.2499008470573365</v>
      </c>
      <c r="T55" s="264">
        <v>9.1935683644712221</v>
      </c>
      <c r="U55" s="264">
        <v>7.495926760446916</v>
      </c>
      <c r="V55" s="264">
        <v>6.7821051403614057</v>
      </c>
      <c r="W55" s="264">
        <v>6.7791329814468444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161.68624398202132</v>
      </c>
      <c r="C56" s="263">
        <f t="shared" si="2"/>
        <v>175.717132355904</v>
      </c>
      <c r="D56" s="263">
        <f t="shared" si="2"/>
        <v>204.66231932193915</v>
      </c>
      <c r="E56" s="263">
        <f t="shared" si="2"/>
        <v>132.15887471571619</v>
      </c>
      <c r="F56" s="263">
        <f t="shared" si="2"/>
        <v>137.78418699878861</v>
      </c>
      <c r="G56" s="263">
        <f t="shared" si="2"/>
        <v>207.57508561958917</v>
      </c>
      <c r="H56" s="263">
        <f t="shared" si="2"/>
        <v>211.75309288081004</v>
      </c>
      <c r="I56" s="263">
        <f t="shared" si="2"/>
        <v>222.36664305152067</v>
      </c>
      <c r="J56" s="263">
        <f t="shared" si="2"/>
        <v>207.35354149298212</v>
      </c>
      <c r="K56" s="263">
        <f t="shared" si="2"/>
        <v>180.88912539952852</v>
      </c>
      <c r="L56" s="263">
        <f t="shared" si="2"/>
        <v>178.55238978891057</v>
      </c>
      <c r="M56" s="263">
        <f t="shared" si="2"/>
        <v>179.24760673009919</v>
      </c>
      <c r="N56" s="263">
        <f t="shared" si="2"/>
        <v>189.67338485008898</v>
      </c>
      <c r="O56" s="263">
        <f t="shared" si="2"/>
        <v>207.34650651989335</v>
      </c>
      <c r="P56" s="263">
        <f t="shared" si="2"/>
        <v>231.63887943096205</v>
      </c>
      <c r="Q56" s="263">
        <f t="shared" si="2"/>
        <v>249.92348482650047</v>
      </c>
      <c r="R56" s="263">
        <f t="shared" si="2"/>
        <v>246.34166858157727</v>
      </c>
      <c r="S56" s="263">
        <f t="shared" si="2"/>
        <v>246.91923798998363</v>
      </c>
      <c r="T56" s="263">
        <f t="shared" si="2"/>
        <v>260.5383177309339</v>
      </c>
      <c r="U56" s="263">
        <f t="shared" si="2"/>
        <v>261.41268966721697</v>
      </c>
      <c r="V56" s="263">
        <f t="shared" si="2"/>
        <v>256.3084576871712</v>
      </c>
      <c r="W56" s="263">
        <f t="shared" si="2"/>
        <v>265.66624847223858</v>
      </c>
      <c r="DA56" s="70"/>
    </row>
    <row r="57" spans="1:105" ht="12" customHeight="1" x14ac:dyDescent="0.25">
      <c r="A57" s="60" t="s">
        <v>1901</v>
      </c>
      <c r="B57" s="264">
        <v>150.9464938374874</v>
      </c>
      <c r="C57" s="264">
        <v>163.20028712590599</v>
      </c>
      <c r="D57" s="264">
        <v>193.66576726720689</v>
      </c>
      <c r="E57" s="264">
        <v>124.62114211807661</v>
      </c>
      <c r="F57" s="264">
        <v>124.0972831712627</v>
      </c>
      <c r="G57" s="264">
        <v>196.32791238993099</v>
      </c>
      <c r="H57" s="264">
        <v>200.02864662507929</v>
      </c>
      <c r="I57" s="264">
        <v>211.0744309071905</v>
      </c>
      <c r="J57" s="264">
        <v>196.04796003772191</v>
      </c>
      <c r="K57" s="264">
        <v>172.01142150964279</v>
      </c>
      <c r="L57" s="264">
        <v>170.36659952234561</v>
      </c>
      <c r="M57" s="264">
        <v>171.11153767725659</v>
      </c>
      <c r="N57" s="264">
        <v>180.5437822598781</v>
      </c>
      <c r="O57" s="264">
        <v>198.04455416262769</v>
      </c>
      <c r="P57" s="264">
        <v>219.36397803067391</v>
      </c>
      <c r="Q57" s="264">
        <v>235.6042515945401</v>
      </c>
      <c r="R57" s="264">
        <v>230.8901187977749</v>
      </c>
      <c r="S57" s="264">
        <v>230.79666139597049</v>
      </c>
      <c r="T57" s="264">
        <v>242.57155511446521</v>
      </c>
      <c r="U57" s="264">
        <v>246.76358592901559</v>
      </c>
      <c r="V57" s="264">
        <v>243.05435783539789</v>
      </c>
      <c r="W57" s="264">
        <v>252.41795703691031</v>
      </c>
      <c r="DA57" s="72" t="s">
        <v>1902</v>
      </c>
    </row>
    <row r="58" spans="1:105" ht="12" customHeight="1" x14ac:dyDescent="0.25">
      <c r="A58" s="64" t="s">
        <v>30</v>
      </c>
      <c r="B58" s="231">
        <v>35.452286028809013</v>
      </c>
      <c r="C58" s="231">
        <v>27.70865387756395</v>
      </c>
      <c r="D58" s="231">
        <v>25.59758267234529</v>
      </c>
      <c r="E58" s="231">
        <v>26.75451941839917</v>
      </c>
      <c r="F58" s="231">
        <v>12.84149449034809</v>
      </c>
      <c r="G58" s="231">
        <v>31.216399167969819</v>
      </c>
      <c r="H58" s="231">
        <v>28.96546966187249</v>
      </c>
      <c r="I58" s="231">
        <v>33.166632670465681</v>
      </c>
      <c r="J58" s="231">
        <v>26.181689995792929</v>
      </c>
      <c r="K58" s="231">
        <v>29.9058440303852</v>
      </c>
      <c r="L58" s="231">
        <v>24.190650324291379</v>
      </c>
      <c r="M58" s="231">
        <v>20.285490209233561</v>
      </c>
      <c r="N58" s="231">
        <v>22.06208889737011</v>
      </c>
      <c r="O58" s="231">
        <v>19.036612322932559</v>
      </c>
      <c r="P58" s="231">
        <v>17.782667169674411</v>
      </c>
      <c r="Q58" s="231">
        <v>17.264636228636959</v>
      </c>
      <c r="R58" s="231">
        <v>18.131331645759531</v>
      </c>
      <c r="S58" s="231">
        <v>16.213101987535079</v>
      </c>
      <c r="T58" s="231">
        <v>18.732638932748639</v>
      </c>
      <c r="U58" s="231">
        <v>19.134783078382849</v>
      </c>
      <c r="V58" s="231">
        <v>18.723402900076739</v>
      </c>
      <c r="W58" s="231">
        <v>17.81254729034033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0.48914858676337292</v>
      </c>
      <c r="C60" s="231">
        <v>0.46917183863293932</v>
      </c>
      <c r="D60" s="231">
        <v>0.45334217021215439</v>
      </c>
      <c r="E60" s="231">
        <v>0</v>
      </c>
      <c r="F60" s="231">
        <v>0</v>
      </c>
      <c r="G60" s="231">
        <v>0</v>
      </c>
      <c r="H60" s="231">
        <v>0.48145797064437851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0.54472870770478221</v>
      </c>
      <c r="R60" s="231">
        <v>0</v>
      </c>
      <c r="S60" s="231">
        <v>0</v>
      </c>
      <c r="T60" s="231">
        <v>0.60015593176558446</v>
      </c>
      <c r="U60" s="231">
        <v>0.51717238282559508</v>
      </c>
      <c r="V60" s="231">
        <v>0.98114694006811032</v>
      </c>
      <c r="W60" s="231">
        <v>0.95354033588277476</v>
      </c>
      <c r="DA60" s="73" t="s">
        <v>1905</v>
      </c>
    </row>
    <row r="61" spans="1:105" ht="12" customHeight="1" x14ac:dyDescent="0.25">
      <c r="A61" s="64" t="s">
        <v>160</v>
      </c>
      <c r="B61" s="231">
        <v>2.0612997313424168</v>
      </c>
      <c r="C61" s="231">
        <v>1.6118129162583339</v>
      </c>
      <c r="D61" s="231">
        <v>0.37012899273056038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0.97162148319790631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1906</v>
      </c>
    </row>
    <row r="62" spans="1:105" ht="12" customHeight="1" x14ac:dyDescent="0.25">
      <c r="A62" s="64" t="s">
        <v>70</v>
      </c>
      <c r="B62" s="231">
        <v>4.3234793931936828</v>
      </c>
      <c r="C62" s="231">
        <v>23.841254138755509</v>
      </c>
      <c r="D62" s="231">
        <v>19.062454878887539</v>
      </c>
      <c r="E62" s="231">
        <v>3.719500133792367</v>
      </c>
      <c r="F62" s="231">
        <v>5.6457529814500029</v>
      </c>
      <c r="G62" s="231">
        <v>10.215462646446239</v>
      </c>
      <c r="H62" s="231">
        <v>8.3310430704380884</v>
      </c>
      <c r="I62" s="231">
        <v>7.1948501844953281</v>
      </c>
      <c r="J62" s="231">
        <v>7.5609091471459404</v>
      </c>
      <c r="K62" s="231">
        <v>4.5199073289894658</v>
      </c>
      <c r="L62" s="231">
        <v>5.1975787525823103</v>
      </c>
      <c r="M62" s="231">
        <v>1.8799996976680851</v>
      </c>
      <c r="N62" s="231">
        <v>1.9758534818868281</v>
      </c>
      <c r="O62" s="231">
        <v>2.1775487787780552</v>
      </c>
      <c r="P62" s="231">
        <v>0.46753992592086963</v>
      </c>
      <c r="Q62" s="231">
        <v>0.49122736754638552</v>
      </c>
      <c r="R62" s="231">
        <v>0.50105650841178617</v>
      </c>
      <c r="S62" s="231">
        <v>1.000251088766569</v>
      </c>
      <c r="T62" s="231">
        <v>1.0824214487272119</v>
      </c>
      <c r="U62" s="231">
        <v>0</v>
      </c>
      <c r="V62" s="231">
        <v>0.44244956944755592</v>
      </c>
      <c r="W62" s="231">
        <v>0.42996114598716978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34.451757100506548</v>
      </c>
      <c r="C64" s="231">
        <v>31.507485513616139</v>
      </c>
      <c r="D64" s="231">
        <v>30.34104618520902</v>
      </c>
      <c r="E64" s="231">
        <v>28.044472027270089</v>
      </c>
      <c r="F64" s="231">
        <v>23.762409347114271</v>
      </c>
      <c r="G64" s="231">
        <v>36.818102244572763</v>
      </c>
      <c r="H64" s="231">
        <v>34.304213563923767</v>
      </c>
      <c r="I64" s="231">
        <v>33.936441681233113</v>
      </c>
      <c r="J64" s="231">
        <v>37.496095068689783</v>
      </c>
      <c r="K64" s="231">
        <v>29.317140684179218</v>
      </c>
      <c r="L64" s="231">
        <v>32.985149084387103</v>
      </c>
      <c r="M64" s="231">
        <v>36.751522082507378</v>
      </c>
      <c r="N64" s="231">
        <v>38.462583095358809</v>
      </c>
      <c r="O64" s="231">
        <v>41.393896952626022</v>
      </c>
      <c r="P64" s="231">
        <v>45.615113547830909</v>
      </c>
      <c r="Q64" s="231">
        <v>53.116909672605097</v>
      </c>
      <c r="R64" s="231">
        <v>47.146733074583892</v>
      </c>
      <c r="S64" s="231">
        <v>51.684984480052428</v>
      </c>
      <c r="T64" s="231">
        <v>54.566334034454982</v>
      </c>
      <c r="U64" s="231">
        <v>49.020704187998817</v>
      </c>
      <c r="V64" s="231">
        <v>44.843160258452478</v>
      </c>
      <c r="W64" s="231">
        <v>56.504820668148618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56.368077477623032</v>
      </c>
      <c r="C66" s="231">
        <v>53.152813347559942</v>
      </c>
      <c r="D66" s="231">
        <v>97.618257478640999</v>
      </c>
      <c r="E66" s="231">
        <v>41.192015318739827</v>
      </c>
      <c r="F66" s="231">
        <v>52.205292859669058</v>
      </c>
      <c r="G66" s="231">
        <v>100.41979517732349</v>
      </c>
      <c r="H66" s="231">
        <v>109.8666049111731</v>
      </c>
      <c r="I66" s="231">
        <v>119.5425930786442</v>
      </c>
      <c r="J66" s="231">
        <v>107.979759746384</v>
      </c>
      <c r="K66" s="231">
        <v>99.122008009831788</v>
      </c>
      <c r="L66" s="231">
        <v>101.27175701145261</v>
      </c>
      <c r="M66" s="231">
        <v>104.3758443279491</v>
      </c>
      <c r="N66" s="231">
        <v>110.7718394374082</v>
      </c>
      <c r="O66" s="231">
        <v>131.9612194486208</v>
      </c>
      <c r="P66" s="231">
        <v>145.95827765023549</v>
      </c>
      <c r="Q66" s="231">
        <v>151.6368561016246</v>
      </c>
      <c r="R66" s="231">
        <v>151.84222479668151</v>
      </c>
      <c r="S66" s="231">
        <v>146.3344460708793</v>
      </c>
      <c r="T66" s="231">
        <v>151.53362622967009</v>
      </c>
      <c r="U66" s="231">
        <v>163.10346870420301</v>
      </c>
      <c r="V66" s="231">
        <v>163.3480827511373</v>
      </c>
      <c r="W66" s="231">
        <v>162.71705579045201</v>
      </c>
      <c r="DA66" s="73" t="s">
        <v>1911</v>
      </c>
    </row>
    <row r="67" spans="1:105" ht="12" customHeight="1" x14ac:dyDescent="0.25">
      <c r="A67" s="64" t="s">
        <v>79</v>
      </c>
      <c r="B67" s="231">
        <v>17.800445519249369</v>
      </c>
      <c r="C67" s="231">
        <v>24.909095493519139</v>
      </c>
      <c r="D67" s="231">
        <v>20.222954889181381</v>
      </c>
      <c r="E67" s="231">
        <v>24.910635219875189</v>
      </c>
      <c r="F67" s="231">
        <v>29.64233349268126</v>
      </c>
      <c r="G67" s="231">
        <v>17.65815315361878</v>
      </c>
      <c r="H67" s="231">
        <v>18.079857447027429</v>
      </c>
      <c r="I67" s="231">
        <v>17.23391329235222</v>
      </c>
      <c r="J67" s="231">
        <v>16.829506079709208</v>
      </c>
      <c r="K67" s="231">
        <v>9.1465214562571653</v>
      </c>
      <c r="L67" s="231">
        <v>6.7214643496322424</v>
      </c>
      <c r="M67" s="231">
        <v>7.8186813598984761</v>
      </c>
      <c r="N67" s="231">
        <v>7.2714173478542383</v>
      </c>
      <c r="O67" s="231">
        <v>3.4752766596702251</v>
      </c>
      <c r="P67" s="231">
        <v>9.5403797370121737</v>
      </c>
      <c r="Q67" s="231">
        <v>11.578272033224421</v>
      </c>
      <c r="R67" s="231">
        <v>13.26877277233822</v>
      </c>
      <c r="S67" s="231">
        <v>15.563877768737131</v>
      </c>
      <c r="T67" s="231">
        <v>16.056378537098631</v>
      </c>
      <c r="U67" s="231">
        <v>14.98745757560539</v>
      </c>
      <c r="V67" s="231">
        <v>14.71611541621577</v>
      </c>
      <c r="W67" s="231">
        <v>14.000031806099379</v>
      </c>
      <c r="DA67" s="73" t="s">
        <v>1912</v>
      </c>
    </row>
    <row r="68" spans="1:105" ht="12" customHeight="1" x14ac:dyDescent="0.25">
      <c r="A68" s="60" t="s">
        <v>1913</v>
      </c>
      <c r="B68" s="264">
        <v>10.739750144533939</v>
      </c>
      <c r="C68" s="264">
        <v>12.51684522999801</v>
      </c>
      <c r="D68" s="264">
        <v>10.99655205473227</v>
      </c>
      <c r="E68" s="264">
        <v>7.5377325976395841</v>
      </c>
      <c r="F68" s="264">
        <v>13.686903827525899</v>
      </c>
      <c r="G68" s="264">
        <v>11.247173229658181</v>
      </c>
      <c r="H68" s="264">
        <v>11.72444625573076</v>
      </c>
      <c r="I68" s="264">
        <v>11.29221214433016</v>
      </c>
      <c r="J68" s="264">
        <v>11.305581455260199</v>
      </c>
      <c r="K68" s="264">
        <v>8.8777038898857477</v>
      </c>
      <c r="L68" s="264">
        <v>8.1857902665649576</v>
      </c>
      <c r="M68" s="264">
        <v>8.1360690528426005</v>
      </c>
      <c r="N68" s="264">
        <v>9.1296025902108866</v>
      </c>
      <c r="O68" s="264">
        <v>9.3019523572656553</v>
      </c>
      <c r="P68" s="264">
        <v>12.274901400288149</v>
      </c>
      <c r="Q68" s="264">
        <v>14.31923323196038</v>
      </c>
      <c r="R68" s="264">
        <v>15.451549783802349</v>
      </c>
      <c r="S68" s="264">
        <v>16.122576594013129</v>
      </c>
      <c r="T68" s="264">
        <v>17.966762616468699</v>
      </c>
      <c r="U68" s="264">
        <v>14.649103738201349</v>
      </c>
      <c r="V68" s="264">
        <v>13.25409985177328</v>
      </c>
      <c r="W68" s="264">
        <v>13.248291435328291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21.532519243685471</v>
      </c>
      <c r="C69" s="263">
        <f t="shared" si="3"/>
        <v>23.308452387820434</v>
      </c>
      <c r="D69" s="263">
        <f t="shared" si="3"/>
        <v>27.533886688335819</v>
      </c>
      <c r="E69" s="263">
        <f t="shared" si="3"/>
        <v>17.734523310917229</v>
      </c>
      <c r="F69" s="263">
        <f t="shared" si="3"/>
        <v>17.859841904398028</v>
      </c>
      <c r="G69" s="263">
        <f t="shared" si="3"/>
        <v>27.917300057828093</v>
      </c>
      <c r="H69" s="263">
        <f t="shared" si="3"/>
        <v>28.451169817055767</v>
      </c>
      <c r="I69" s="263">
        <f t="shared" si="3"/>
        <v>29.987135385910825</v>
      </c>
      <c r="J69" s="263">
        <f t="shared" si="3"/>
        <v>27.880078748693002</v>
      </c>
      <c r="K69" s="263">
        <f t="shared" si="3"/>
        <v>24.427671334458889</v>
      </c>
      <c r="L69" s="263">
        <f t="shared" si="3"/>
        <v>24.176331448214626</v>
      </c>
      <c r="M69" s="263">
        <f t="shared" si="3"/>
        <v>24.280619721273442</v>
      </c>
      <c r="N69" s="263">
        <f t="shared" si="3"/>
        <v>25.636280380901383</v>
      </c>
      <c r="O69" s="263">
        <f t="shared" si="3"/>
        <v>28.09932291203511</v>
      </c>
      <c r="P69" s="263">
        <f t="shared" si="3"/>
        <v>31.186523055897979</v>
      </c>
      <c r="Q69" s="263">
        <f t="shared" si="3"/>
        <v>33.534097456388402</v>
      </c>
      <c r="R69" s="263">
        <f t="shared" si="3"/>
        <v>32.907272598778817</v>
      </c>
      <c r="S69" s="263">
        <f t="shared" si="3"/>
        <v>32.916587026407335</v>
      </c>
      <c r="T69" s="263">
        <f t="shared" si="3"/>
        <v>34.62897291802733</v>
      </c>
      <c r="U69" s="263">
        <f t="shared" si="3"/>
        <v>35.110815050476944</v>
      </c>
      <c r="V69" s="263">
        <f t="shared" si="3"/>
        <v>34.544337672432583</v>
      </c>
      <c r="W69" s="263">
        <f t="shared" si="3"/>
        <v>35.86176281365681</v>
      </c>
      <c r="DA69" s="70"/>
    </row>
    <row r="70" spans="1:105" ht="12" customHeight="1" x14ac:dyDescent="0.25">
      <c r="A70" s="60" t="s">
        <v>1916</v>
      </c>
      <c r="B70" s="264">
        <v>17.61042428104016</v>
      </c>
      <c r="C70" s="264">
        <v>19.040033498022311</v>
      </c>
      <c r="D70" s="264">
        <v>22.594339514507421</v>
      </c>
      <c r="E70" s="264">
        <v>14.5391332471089</v>
      </c>
      <c r="F70" s="264">
        <v>14.47801636998061</v>
      </c>
      <c r="G70" s="264">
        <v>22.90492311215856</v>
      </c>
      <c r="H70" s="264">
        <v>23.336675439592529</v>
      </c>
      <c r="I70" s="264">
        <v>24.6253502725055</v>
      </c>
      <c r="J70" s="264">
        <v>22.872262004400831</v>
      </c>
      <c r="K70" s="264">
        <v>20.06799917612495</v>
      </c>
      <c r="L70" s="264">
        <v>19.876103277606941</v>
      </c>
      <c r="M70" s="264">
        <v>19.963012729013201</v>
      </c>
      <c r="N70" s="264">
        <v>21.0634412636524</v>
      </c>
      <c r="O70" s="264">
        <v>23.10519798563984</v>
      </c>
      <c r="P70" s="264">
        <v>25.59246410357856</v>
      </c>
      <c r="Q70" s="264">
        <v>27.48716268602961</v>
      </c>
      <c r="R70" s="264">
        <v>26.937180526407008</v>
      </c>
      <c r="S70" s="264">
        <v>26.926277162863158</v>
      </c>
      <c r="T70" s="264">
        <v>28.300014763354191</v>
      </c>
      <c r="U70" s="264">
        <v>28.789085025051751</v>
      </c>
      <c r="V70" s="264">
        <v>28.35634174746302</v>
      </c>
      <c r="W70" s="264">
        <v>29.448761654306129</v>
      </c>
      <c r="DA70" s="72" t="s">
        <v>1917</v>
      </c>
    </row>
    <row r="71" spans="1:105" ht="12" customHeight="1" x14ac:dyDescent="0.25">
      <c r="A71" s="64" t="s">
        <v>30</v>
      </c>
      <c r="B71" s="231">
        <v>4.1361000366943754</v>
      </c>
      <c r="C71" s="231">
        <v>3.2326762857157858</v>
      </c>
      <c r="D71" s="231">
        <v>2.9863846451069431</v>
      </c>
      <c r="E71" s="231">
        <v>3.121360598813228</v>
      </c>
      <c r="F71" s="231">
        <v>1.498174357207273</v>
      </c>
      <c r="G71" s="231">
        <v>3.6419132362631359</v>
      </c>
      <c r="H71" s="231">
        <v>3.3793047938851148</v>
      </c>
      <c r="I71" s="231">
        <v>3.8694404782209859</v>
      </c>
      <c r="J71" s="231">
        <v>3.0545304995091671</v>
      </c>
      <c r="K71" s="231">
        <v>3.4890151368782649</v>
      </c>
      <c r="L71" s="231">
        <v>2.8222425378339868</v>
      </c>
      <c r="M71" s="231">
        <v>2.3666405244105762</v>
      </c>
      <c r="N71" s="231">
        <v>2.5739103713598408</v>
      </c>
      <c r="O71" s="231">
        <v>2.2209381043421259</v>
      </c>
      <c r="P71" s="231">
        <v>2.0746445031286762</v>
      </c>
      <c r="Q71" s="231">
        <v>2.0142075600076401</v>
      </c>
      <c r="R71" s="231">
        <v>2.1153220253386071</v>
      </c>
      <c r="S71" s="231">
        <v>1.891528565212421</v>
      </c>
      <c r="T71" s="231">
        <v>2.1854745421540009</v>
      </c>
      <c r="U71" s="231">
        <v>2.2323913591446591</v>
      </c>
      <c r="V71" s="231">
        <v>2.1843970050089472</v>
      </c>
      <c r="W71" s="231">
        <v>2.078130517206366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5.7067335122393363E-2</v>
      </c>
      <c r="C73" s="231">
        <v>5.4736714507176119E-2</v>
      </c>
      <c r="D73" s="231">
        <v>5.2889919858084548E-2</v>
      </c>
      <c r="E73" s="231">
        <v>0</v>
      </c>
      <c r="F73" s="231">
        <v>0</v>
      </c>
      <c r="G73" s="231">
        <v>0</v>
      </c>
      <c r="H73" s="231">
        <v>5.6170096575177353E-2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6.3551682565557738E-2</v>
      </c>
      <c r="R73" s="231">
        <v>0</v>
      </c>
      <c r="S73" s="231">
        <v>0</v>
      </c>
      <c r="T73" s="231">
        <v>7.0018192039318E-2</v>
      </c>
      <c r="U73" s="231">
        <v>6.0336777996319257E-2</v>
      </c>
      <c r="V73" s="231">
        <v>0.1144671430079459</v>
      </c>
      <c r="W73" s="231">
        <v>0.1112463725196568</v>
      </c>
      <c r="DA73" s="73" t="s">
        <v>1920</v>
      </c>
    </row>
    <row r="74" spans="1:105" ht="12" customHeight="1" x14ac:dyDescent="0.25">
      <c r="A74" s="64" t="s">
        <v>160</v>
      </c>
      <c r="B74" s="231">
        <v>0.24048496865661481</v>
      </c>
      <c r="C74" s="231">
        <v>0.18804484023013851</v>
      </c>
      <c r="D74" s="231">
        <v>4.3181715818565281E-2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0.1133558397064221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1921</v>
      </c>
    </row>
    <row r="75" spans="1:105" ht="12" customHeight="1" x14ac:dyDescent="0.25">
      <c r="A75" s="64" t="s">
        <v>70</v>
      </c>
      <c r="B75" s="231">
        <v>0.50440592920592842</v>
      </c>
      <c r="C75" s="231">
        <v>2.78147964952147</v>
      </c>
      <c r="D75" s="231">
        <v>2.223953069203541</v>
      </c>
      <c r="E75" s="231">
        <v>0.43394168227577512</v>
      </c>
      <c r="F75" s="231">
        <v>0.65867118116916545</v>
      </c>
      <c r="G75" s="231">
        <v>1.1918039754187251</v>
      </c>
      <c r="H75" s="231">
        <v>0.9719550248844413</v>
      </c>
      <c r="I75" s="231">
        <v>0.83939918819111947</v>
      </c>
      <c r="J75" s="231">
        <v>0.88210606716702378</v>
      </c>
      <c r="K75" s="231">
        <v>0.52732252171543637</v>
      </c>
      <c r="L75" s="231">
        <v>0.60638418780126802</v>
      </c>
      <c r="M75" s="231">
        <v>0.21933329806127591</v>
      </c>
      <c r="N75" s="231">
        <v>0.2305162395534627</v>
      </c>
      <c r="O75" s="231">
        <v>0.25404735752410579</v>
      </c>
      <c r="P75" s="231">
        <v>5.4546324690767978E-2</v>
      </c>
      <c r="Q75" s="231">
        <v>5.7309859547078137E-2</v>
      </c>
      <c r="R75" s="231">
        <v>5.845659264804158E-2</v>
      </c>
      <c r="S75" s="231">
        <v>0.1166959603560994</v>
      </c>
      <c r="T75" s="231">
        <v>0.1262825023515077</v>
      </c>
      <c r="U75" s="231">
        <v>0</v>
      </c>
      <c r="V75" s="231">
        <v>5.1619116435548063E-2</v>
      </c>
      <c r="W75" s="231">
        <v>5.0162133698503017E-2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4.0193716617257547</v>
      </c>
      <c r="C77" s="231">
        <v>3.6758733099218741</v>
      </c>
      <c r="D77" s="231">
        <v>3.5397887216077102</v>
      </c>
      <c r="E77" s="231">
        <v>3.2718550698481681</v>
      </c>
      <c r="F77" s="231">
        <v>2.7722810904966582</v>
      </c>
      <c r="G77" s="231">
        <v>4.2954452618668117</v>
      </c>
      <c r="H77" s="231">
        <v>4.0021582491244301</v>
      </c>
      <c r="I77" s="231">
        <v>3.9592515294771848</v>
      </c>
      <c r="J77" s="231">
        <v>4.3745444246804626</v>
      </c>
      <c r="K77" s="231">
        <v>3.4203330798209</v>
      </c>
      <c r="L77" s="231">
        <v>3.848267393178487</v>
      </c>
      <c r="M77" s="231">
        <v>4.2876775762925146</v>
      </c>
      <c r="N77" s="231">
        <v>4.4873013611251844</v>
      </c>
      <c r="O77" s="231">
        <v>4.8292879778063567</v>
      </c>
      <c r="P77" s="231">
        <v>5.3217632472469267</v>
      </c>
      <c r="Q77" s="231">
        <v>6.1969727951372464</v>
      </c>
      <c r="R77" s="231">
        <v>5.5004521920347731</v>
      </c>
      <c r="S77" s="231">
        <v>6.0299148560061013</v>
      </c>
      <c r="T77" s="231">
        <v>6.3660723040197302</v>
      </c>
      <c r="U77" s="231">
        <v>5.7190821552665136</v>
      </c>
      <c r="V77" s="231">
        <v>5.2317020301527757</v>
      </c>
      <c r="W77" s="231">
        <v>6.5922290779506563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6.5762757057226704</v>
      </c>
      <c r="C79" s="231">
        <v>6.201161557215312</v>
      </c>
      <c r="D79" s="231">
        <v>11.38879670584142</v>
      </c>
      <c r="E79" s="231">
        <v>4.8057351205196337</v>
      </c>
      <c r="F79" s="231">
        <v>6.0906175002947096</v>
      </c>
      <c r="G79" s="231">
        <v>11.71564277068771</v>
      </c>
      <c r="H79" s="231">
        <v>12.81777057297017</v>
      </c>
      <c r="I79" s="231">
        <v>13.946635859175119</v>
      </c>
      <c r="J79" s="231">
        <v>12.5976386370781</v>
      </c>
      <c r="K79" s="231">
        <v>11.56423426781368</v>
      </c>
      <c r="L79" s="231">
        <v>11.81503831800277</v>
      </c>
      <c r="M79" s="231">
        <v>12.17718183826069</v>
      </c>
      <c r="N79" s="231">
        <v>12.923381267697589</v>
      </c>
      <c r="O79" s="231">
        <v>15.39547560233906</v>
      </c>
      <c r="P79" s="231">
        <v>17.028465725860769</v>
      </c>
      <c r="Q79" s="231">
        <v>17.69096654518949</v>
      </c>
      <c r="R79" s="231">
        <v>17.714926226279459</v>
      </c>
      <c r="S79" s="231">
        <v>17.072352041602539</v>
      </c>
      <c r="T79" s="231">
        <v>17.678923060128131</v>
      </c>
      <c r="U79" s="231">
        <v>19.028738015490301</v>
      </c>
      <c r="V79" s="231">
        <v>19.057276320965968</v>
      </c>
      <c r="W79" s="231">
        <v>18.983656508886021</v>
      </c>
      <c r="DA79" s="73" t="s">
        <v>1926</v>
      </c>
    </row>
    <row r="80" spans="1:105" ht="12" customHeight="1" x14ac:dyDescent="0.25">
      <c r="A80" s="64" t="s">
        <v>79</v>
      </c>
      <c r="B80" s="231">
        <v>2.0767186439124221</v>
      </c>
      <c r="C80" s="231">
        <v>2.9060611409105599</v>
      </c>
      <c r="D80" s="231">
        <v>2.359344737071154</v>
      </c>
      <c r="E80" s="231">
        <v>2.906240775652098</v>
      </c>
      <c r="F80" s="231">
        <v>3.4582722408128039</v>
      </c>
      <c r="G80" s="231">
        <v>2.0601178679221861</v>
      </c>
      <c r="H80" s="231">
        <v>2.109316702153194</v>
      </c>
      <c r="I80" s="231">
        <v>2.0106232174410872</v>
      </c>
      <c r="J80" s="231">
        <v>1.96344237596607</v>
      </c>
      <c r="K80" s="231">
        <v>1.0670941698966669</v>
      </c>
      <c r="L80" s="231">
        <v>0.78417084079042632</v>
      </c>
      <c r="M80" s="231">
        <v>0.91217949198815307</v>
      </c>
      <c r="N80" s="231">
        <v>0.84833202391632589</v>
      </c>
      <c r="O80" s="231">
        <v>0.40544894362819189</v>
      </c>
      <c r="P80" s="231">
        <v>1.113044302651417</v>
      </c>
      <c r="Q80" s="231">
        <v>1.3507984038761791</v>
      </c>
      <c r="R80" s="231">
        <v>1.5480234901061221</v>
      </c>
      <c r="S80" s="231">
        <v>1.8157857396859931</v>
      </c>
      <c r="T80" s="231">
        <v>1.8732441626615011</v>
      </c>
      <c r="U80" s="231">
        <v>1.748536717153957</v>
      </c>
      <c r="V80" s="231">
        <v>1.716880131891835</v>
      </c>
      <c r="W80" s="231">
        <v>1.6333370440449231</v>
      </c>
      <c r="DA80" s="73" t="s">
        <v>1927</v>
      </c>
    </row>
    <row r="81" spans="1:105" ht="12" customHeight="1" x14ac:dyDescent="0.25">
      <c r="A81" s="61" t="s">
        <v>1928</v>
      </c>
      <c r="B81" s="265">
        <v>3.9220949626453101</v>
      </c>
      <c r="C81" s="265">
        <v>4.2684188897981246</v>
      </c>
      <c r="D81" s="265">
        <v>4.9395471738283963</v>
      </c>
      <c r="E81" s="265">
        <v>3.1953900638083281</v>
      </c>
      <c r="F81" s="265">
        <v>3.3818255344174188</v>
      </c>
      <c r="G81" s="265">
        <v>5.0123769456695344</v>
      </c>
      <c r="H81" s="265">
        <v>5.1144943774632381</v>
      </c>
      <c r="I81" s="265">
        <v>5.3617851134053236</v>
      </c>
      <c r="J81" s="265">
        <v>5.0078167442921693</v>
      </c>
      <c r="K81" s="265">
        <v>4.3596721583339404</v>
      </c>
      <c r="L81" s="265">
        <v>4.3002281706076841</v>
      </c>
      <c r="M81" s="265">
        <v>4.3176069922602416</v>
      </c>
      <c r="N81" s="265">
        <v>4.5728391172489822</v>
      </c>
      <c r="O81" s="265">
        <v>4.9941249263952692</v>
      </c>
      <c r="P81" s="265">
        <v>5.5940589523194166</v>
      </c>
      <c r="Q81" s="265">
        <v>6.0469347703587921</v>
      </c>
      <c r="R81" s="265">
        <v>5.9700920723718127</v>
      </c>
      <c r="S81" s="265">
        <v>5.9903098635441738</v>
      </c>
      <c r="T81" s="265">
        <v>6.3289581546731357</v>
      </c>
      <c r="U81" s="265">
        <v>6.321730025425194</v>
      </c>
      <c r="V81" s="265">
        <v>6.1879959249695622</v>
      </c>
      <c r="W81" s="265">
        <v>6.4130011593506824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32.932888763000904</v>
      </c>
      <c r="C83" s="225">
        <v>36.277378408117237</v>
      </c>
      <c r="D83" s="225">
        <v>42.453793033963052</v>
      </c>
      <c r="E83" s="225">
        <v>27.43027497303196</v>
      </c>
      <c r="F83" s="225">
        <v>29.070643801182161</v>
      </c>
      <c r="G83" s="225">
        <v>42.783657455775312</v>
      </c>
      <c r="H83" s="225">
        <v>42.764905393662467</v>
      </c>
      <c r="I83" s="225">
        <v>44.908628479039898</v>
      </c>
      <c r="J83" s="225">
        <v>41.533409070187098</v>
      </c>
      <c r="K83" s="225">
        <v>40.294346838676447</v>
      </c>
      <c r="L83" s="225">
        <v>40.036067959710437</v>
      </c>
      <c r="M83" s="225">
        <v>39.49845573826002</v>
      </c>
      <c r="N83" s="225">
        <v>39.881223479955253</v>
      </c>
      <c r="O83" s="225">
        <v>38.999478714222803</v>
      </c>
      <c r="P83" s="225">
        <v>40.950128976784178</v>
      </c>
      <c r="Q83" s="225">
        <v>30.756186108722659</v>
      </c>
      <c r="R83" s="225">
        <v>31.582592911053791</v>
      </c>
      <c r="S83" s="225">
        <v>33.111206649469757</v>
      </c>
      <c r="T83" s="225">
        <v>38.17473965797268</v>
      </c>
      <c r="U83" s="225">
        <v>37.20502531766504</v>
      </c>
      <c r="V83" s="225">
        <v>46.082927295309076</v>
      </c>
      <c r="W83" s="225">
        <v>49.12673751942004</v>
      </c>
      <c r="DA83" s="89" t="s">
        <v>1930</v>
      </c>
    </row>
    <row r="84" spans="1:105" ht="12" customHeight="1" x14ac:dyDescent="0.25">
      <c r="A84" s="55" t="s">
        <v>92</v>
      </c>
      <c r="B84" s="261">
        <v>1.2194310356142211</v>
      </c>
      <c r="C84" s="261">
        <v>1.3432699888532389</v>
      </c>
      <c r="D84" s="261">
        <v>1.571968774974362</v>
      </c>
      <c r="E84" s="261">
        <v>1.0156815837895721</v>
      </c>
      <c r="F84" s="261">
        <v>1.076420763801365</v>
      </c>
      <c r="G84" s="261">
        <v>1.58418291496132</v>
      </c>
      <c r="H84" s="261">
        <v>1.5834885681434789</v>
      </c>
      <c r="I84" s="261">
        <v>1.6628658277843851</v>
      </c>
      <c r="J84" s="261">
        <v>1.537889020289146</v>
      </c>
      <c r="K84" s="261">
        <v>1.4920093238251739</v>
      </c>
      <c r="L84" s="261">
        <v>1.4824458359963291</v>
      </c>
      <c r="M84" s="261">
        <v>1.462539260757501</v>
      </c>
      <c r="N84" s="261">
        <v>1.476712292070794</v>
      </c>
      <c r="O84" s="261">
        <v>1.4440632602601511</v>
      </c>
      <c r="P84" s="261">
        <v>1.5162914661407929</v>
      </c>
      <c r="Q84" s="261">
        <v>1.138832616476495</v>
      </c>
      <c r="R84" s="261">
        <v>1.16943260757019</v>
      </c>
      <c r="S84" s="261">
        <v>1.226033747162554</v>
      </c>
      <c r="T84" s="261">
        <v>1.413525022066489</v>
      </c>
      <c r="U84" s="261">
        <v>1.377618674136504</v>
      </c>
      <c r="V84" s="261">
        <v>1.7063474801814109</v>
      </c>
      <c r="W84" s="261">
        <v>1.819052948581207</v>
      </c>
      <c r="DA84" s="67" t="s">
        <v>1931</v>
      </c>
    </row>
    <row r="85" spans="1:105" ht="12" customHeight="1" x14ac:dyDescent="0.25">
      <c r="A85" s="202" t="s">
        <v>93</v>
      </c>
      <c r="B85" s="226">
        <v>0.53769233768707703</v>
      </c>
      <c r="C85" s="226">
        <v>0.59229752184188977</v>
      </c>
      <c r="D85" s="226">
        <v>0.69313929258928109</v>
      </c>
      <c r="E85" s="226">
        <v>0.44785165309364788</v>
      </c>
      <c r="F85" s="226">
        <v>0.47463380865301258</v>
      </c>
      <c r="G85" s="226">
        <v>0.69852495958529726</v>
      </c>
      <c r="H85" s="226">
        <v>0.69821879633969575</v>
      </c>
      <c r="I85" s="226">
        <v>0.73321917196488595</v>
      </c>
      <c r="J85" s="226">
        <v>0.67811226569778849</v>
      </c>
      <c r="K85" s="226">
        <v>0.65788220715113133</v>
      </c>
      <c r="L85" s="226">
        <v>0.65366531092907998</v>
      </c>
      <c r="M85" s="226">
        <v>0.64488776413643334</v>
      </c>
      <c r="N85" s="226">
        <v>0.65113717891790823</v>
      </c>
      <c r="O85" s="226">
        <v>0.63674101076671652</v>
      </c>
      <c r="P85" s="226">
        <v>0.66858910363352109</v>
      </c>
      <c r="Q85" s="226">
        <v>0.50215350758159449</v>
      </c>
      <c r="R85" s="226">
        <v>0.51564617773992372</v>
      </c>
      <c r="S85" s="226">
        <v>0.54060371791589734</v>
      </c>
      <c r="T85" s="226">
        <v>0.623275569750674</v>
      </c>
      <c r="U85" s="226">
        <v>0.60744313020106522</v>
      </c>
      <c r="V85" s="226">
        <v>0.75239184400703896</v>
      </c>
      <c r="W85" s="226">
        <v>0.80208786207129878</v>
      </c>
      <c r="DA85" s="174" t="s">
        <v>1932</v>
      </c>
    </row>
    <row r="86" spans="1:105" ht="12" customHeight="1" x14ac:dyDescent="0.25">
      <c r="A86" s="202" t="s">
        <v>94</v>
      </c>
      <c r="B86" s="226">
        <v>4.1706858652949501</v>
      </c>
      <c r="C86" s="226">
        <v>4.5942386179823878</v>
      </c>
      <c r="D86" s="226">
        <v>5.3764319252119677</v>
      </c>
      <c r="E86" s="226">
        <v>3.4738240223793069</v>
      </c>
      <c r="F86" s="226">
        <v>3.6815635600376968</v>
      </c>
      <c r="G86" s="226">
        <v>5.4182066049704556</v>
      </c>
      <c r="H86" s="226">
        <v>5.4158318069095488</v>
      </c>
      <c r="I86" s="226">
        <v>5.6873171186175799</v>
      </c>
      <c r="J86" s="226">
        <v>5.2598726881520754</v>
      </c>
      <c r="K86" s="226">
        <v>5.102955407914143</v>
      </c>
      <c r="L86" s="226">
        <v>5.0702464622289982</v>
      </c>
      <c r="M86" s="226">
        <v>5.0021621921470949</v>
      </c>
      <c r="N86" s="226">
        <v>5.0506366524817574</v>
      </c>
      <c r="O86" s="226">
        <v>4.9389707595273213</v>
      </c>
      <c r="P86" s="226">
        <v>5.1860049488697886</v>
      </c>
      <c r="Q86" s="226">
        <v>3.8950239560558488</v>
      </c>
      <c r="R86" s="226">
        <v>3.9996817403874911</v>
      </c>
      <c r="S86" s="226">
        <v>4.193268393476532</v>
      </c>
      <c r="T86" s="226">
        <v>4.8345241818484403</v>
      </c>
      <c r="U86" s="226">
        <v>4.7117176487913923</v>
      </c>
      <c r="V86" s="226">
        <v>5.8360326324560496</v>
      </c>
      <c r="W86" s="226">
        <v>6.2215067513427416</v>
      </c>
      <c r="DA86" s="174" t="s">
        <v>1933</v>
      </c>
    </row>
    <row r="87" spans="1:105" ht="12" customHeight="1" x14ac:dyDescent="0.25">
      <c r="A87" s="202" t="s">
        <v>95</v>
      </c>
      <c r="B87" s="226">
        <v>1.8415912553825</v>
      </c>
      <c r="C87" s="226">
        <v>2.028613503217799</v>
      </c>
      <c r="D87" s="226">
        <v>2.3739956300759291</v>
      </c>
      <c r="E87" s="226">
        <v>1.5338877462781459</v>
      </c>
      <c r="F87" s="226">
        <v>1.625616379962199</v>
      </c>
      <c r="G87" s="226">
        <v>2.3924414894440011</v>
      </c>
      <c r="H87" s="226">
        <v>2.3913928831755071</v>
      </c>
      <c r="I87" s="226">
        <v>2.5112688441455249</v>
      </c>
      <c r="J87" s="226">
        <v>2.3225282027422791</v>
      </c>
      <c r="K87" s="226">
        <v>2.253240440384241</v>
      </c>
      <c r="L87" s="226">
        <v>2.238797610046003</v>
      </c>
      <c r="M87" s="226">
        <v>2.208734593923098</v>
      </c>
      <c r="N87" s="226">
        <v>2.2301387814224558</v>
      </c>
      <c r="O87" s="226">
        <v>2.180832039406579</v>
      </c>
      <c r="P87" s="226">
        <v>2.2899114612492069</v>
      </c>
      <c r="Q87" s="226">
        <v>1.7198710928257659</v>
      </c>
      <c r="R87" s="226">
        <v>1.766083362619725</v>
      </c>
      <c r="S87" s="226">
        <v>1.8515627055868149</v>
      </c>
      <c r="T87" s="226">
        <v>2.1347130291716878</v>
      </c>
      <c r="U87" s="226">
        <v>2.0804870709753098</v>
      </c>
      <c r="V87" s="226">
        <v>2.5769350675606222</v>
      </c>
      <c r="W87" s="226">
        <v>2.747143467197021</v>
      </c>
      <c r="DA87" s="174" t="s">
        <v>1934</v>
      </c>
    </row>
    <row r="88" spans="1:105" ht="12" customHeight="1" x14ac:dyDescent="0.25">
      <c r="A88" s="56" t="s">
        <v>96</v>
      </c>
      <c r="B88" s="262">
        <v>7.8384039409937252</v>
      </c>
      <c r="C88" s="262">
        <v>8.1903523523370581</v>
      </c>
      <c r="D88" s="262">
        <v>10.8065398318841</v>
      </c>
      <c r="E88" s="262">
        <v>7.0590310828557499</v>
      </c>
      <c r="F88" s="262">
        <v>5.7831691855178491</v>
      </c>
      <c r="G88" s="262">
        <v>11.094649608293739</v>
      </c>
      <c r="H88" s="262">
        <v>10.84476970406037</v>
      </c>
      <c r="I88" s="262">
        <v>11.834482592459061</v>
      </c>
      <c r="J88" s="262">
        <v>10.7632190980561</v>
      </c>
      <c r="K88" s="262">
        <v>10.90381041829313</v>
      </c>
      <c r="L88" s="262">
        <v>11.50396621391338</v>
      </c>
      <c r="M88" s="262">
        <v>11.617913064407061</v>
      </c>
      <c r="N88" s="262">
        <v>11.34815825616799</v>
      </c>
      <c r="O88" s="262">
        <v>11.620956228213419</v>
      </c>
      <c r="P88" s="262">
        <v>11.097161323159339</v>
      </c>
      <c r="Q88" s="262">
        <v>8.18747977043828</v>
      </c>
      <c r="R88" s="262">
        <v>7.913271289613256</v>
      </c>
      <c r="S88" s="262">
        <v>8.1981245177981226</v>
      </c>
      <c r="T88" s="262">
        <v>9.2085351421197572</v>
      </c>
      <c r="U88" s="262">
        <v>9.9780488577130804</v>
      </c>
      <c r="V88" s="262">
        <v>12.75827260327662</v>
      </c>
      <c r="W88" s="262">
        <v>14.25360609513536</v>
      </c>
      <c r="DA88" s="68" t="s">
        <v>1935</v>
      </c>
    </row>
    <row r="89" spans="1:105" ht="12" customHeight="1" x14ac:dyDescent="0.25">
      <c r="A89" s="37" t="s">
        <v>160</v>
      </c>
      <c r="B89" s="228">
        <v>0.29168054287029999</v>
      </c>
      <c r="C89" s="228">
        <v>0.22612408528676789</v>
      </c>
      <c r="D89" s="228">
        <v>9.0218762579170234E-2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0.10511977663375691</v>
      </c>
      <c r="R89" s="228">
        <v>0</v>
      </c>
      <c r="S89" s="228">
        <v>0</v>
      </c>
      <c r="T89" s="228">
        <v>0</v>
      </c>
      <c r="U89" s="228">
        <v>0</v>
      </c>
      <c r="V89" s="228">
        <v>0</v>
      </c>
      <c r="W89" s="228">
        <v>0</v>
      </c>
      <c r="DA89" s="69" t="s">
        <v>1936</v>
      </c>
    </row>
    <row r="90" spans="1:105" ht="12" customHeight="1" x14ac:dyDescent="0.25">
      <c r="A90" s="37" t="s">
        <v>162</v>
      </c>
      <c r="B90" s="228">
        <v>4.8750344557446477</v>
      </c>
      <c r="C90" s="228">
        <v>4.4202408788183734</v>
      </c>
      <c r="D90" s="228">
        <v>7.3956153015542974</v>
      </c>
      <c r="E90" s="228">
        <v>5.1638887226481742</v>
      </c>
      <c r="F90" s="228">
        <v>1.8132821885112109</v>
      </c>
      <c r="G90" s="228">
        <v>8.0047459759027966</v>
      </c>
      <c r="H90" s="228">
        <v>7.4805242812368506</v>
      </c>
      <c r="I90" s="228">
        <v>8.6360881711476125</v>
      </c>
      <c r="J90" s="228">
        <v>7.80532805080448</v>
      </c>
      <c r="K90" s="228">
        <v>8.1738804329420276</v>
      </c>
      <c r="L90" s="228">
        <v>9.197183267915122</v>
      </c>
      <c r="M90" s="228">
        <v>9.455669778037505</v>
      </c>
      <c r="N90" s="228">
        <v>8.9173932151727904</v>
      </c>
      <c r="O90" s="228">
        <v>9.3952294420181737</v>
      </c>
      <c r="P90" s="228">
        <v>8.1501909409375077</v>
      </c>
      <c r="Q90" s="228">
        <v>5.7467211015983466</v>
      </c>
      <c r="R90" s="228">
        <v>5.0170460788686189</v>
      </c>
      <c r="S90" s="228">
        <v>5.1298486546033688</v>
      </c>
      <c r="T90" s="228">
        <v>5.4381813870524676</v>
      </c>
      <c r="U90" s="228">
        <v>6.5680371478527171</v>
      </c>
      <c r="V90" s="228">
        <v>8.5426187522002976</v>
      </c>
      <c r="W90" s="228">
        <v>10.1274282151018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4.5652077334247749E-3</v>
      </c>
      <c r="C92" s="228">
        <v>9.1563089357587016E-3</v>
      </c>
      <c r="D92" s="228">
        <v>2.447278417181159E-2</v>
      </c>
      <c r="E92" s="228">
        <v>2.3487254825101271E-2</v>
      </c>
      <c r="F92" s="228">
        <v>2.8765484880747028E-2</v>
      </c>
      <c r="G92" s="228">
        <v>6.3339304929821788E-2</v>
      </c>
      <c r="H92" s="228">
        <v>8.727719618951206E-2</v>
      </c>
      <c r="I92" s="228">
        <v>2.195351313060143E-2</v>
      </c>
      <c r="J92" s="228">
        <v>4.0631076353412211E-2</v>
      </c>
      <c r="K92" s="228">
        <v>8.5839038897350825E-2</v>
      </c>
      <c r="L92" s="228">
        <v>0.14645370849503761</v>
      </c>
      <c r="M92" s="228">
        <v>0.2308215944089976</v>
      </c>
      <c r="N92" s="228">
        <v>0.29682474213385068</v>
      </c>
      <c r="O92" s="228">
        <v>0.397403616442494</v>
      </c>
      <c r="P92" s="228">
        <v>0.47473625289240401</v>
      </c>
      <c r="Q92" s="228">
        <v>0.48911056163442629</v>
      </c>
      <c r="R92" s="228">
        <v>0.58489399965271172</v>
      </c>
      <c r="S92" s="228">
        <v>0.63818226731635186</v>
      </c>
      <c r="T92" s="228">
        <v>0.79528276395308661</v>
      </c>
      <c r="U92" s="228">
        <v>1.067617148793212</v>
      </c>
      <c r="V92" s="228">
        <v>1.448295512715184</v>
      </c>
      <c r="W92" s="228">
        <v>1.675722558663183</v>
      </c>
      <c r="DA92" s="69" t="s">
        <v>1939</v>
      </c>
    </row>
    <row r="93" spans="1:105" ht="12" customHeight="1" x14ac:dyDescent="0.25">
      <c r="A93" s="37" t="s">
        <v>38</v>
      </c>
      <c r="B93" s="228">
        <v>2.6671237346453531</v>
      </c>
      <c r="C93" s="228">
        <v>3.534831079296159</v>
      </c>
      <c r="D93" s="228">
        <v>3.2962329835788182</v>
      </c>
      <c r="E93" s="228">
        <v>1.871655105382475</v>
      </c>
      <c r="F93" s="228">
        <v>3.9411215121258909</v>
      </c>
      <c r="G93" s="228">
        <v>3.0265643274611231</v>
      </c>
      <c r="H93" s="228">
        <v>3.2769682266340059</v>
      </c>
      <c r="I93" s="228">
        <v>3.1764409081808509</v>
      </c>
      <c r="J93" s="228">
        <v>2.9172599708982081</v>
      </c>
      <c r="K93" s="228">
        <v>2.6440909464537521</v>
      </c>
      <c r="L93" s="228">
        <v>2.1603292375032219</v>
      </c>
      <c r="M93" s="228">
        <v>1.9314216919605589</v>
      </c>
      <c r="N93" s="228">
        <v>2.1339402988613521</v>
      </c>
      <c r="O93" s="228">
        <v>1.828323169752748</v>
      </c>
      <c r="P93" s="228">
        <v>2.472234129329431</v>
      </c>
      <c r="Q93" s="228">
        <v>1.8465283305717499</v>
      </c>
      <c r="R93" s="228">
        <v>2.3113312110919262</v>
      </c>
      <c r="S93" s="228">
        <v>2.430093595878402</v>
      </c>
      <c r="T93" s="228">
        <v>2.9750709911142028</v>
      </c>
      <c r="U93" s="228">
        <v>2.3423945610671502</v>
      </c>
      <c r="V93" s="228">
        <v>2.7673583383611402</v>
      </c>
      <c r="W93" s="228">
        <v>2.450455321370383</v>
      </c>
      <c r="DA93" s="69" t="s">
        <v>1940</v>
      </c>
    </row>
    <row r="94" spans="1:105" ht="12" customHeight="1" x14ac:dyDescent="0.25">
      <c r="A94" s="132" t="s">
        <v>1941</v>
      </c>
      <c r="B94" s="318">
        <v>17.325084328028431</v>
      </c>
      <c r="C94" s="318">
        <v>19.52860642388487</v>
      </c>
      <c r="D94" s="318">
        <v>21.631717579227409</v>
      </c>
      <c r="E94" s="318">
        <v>13.89999888463554</v>
      </c>
      <c r="F94" s="318">
        <v>16.429240103210041</v>
      </c>
      <c r="G94" s="318">
        <v>21.595651878520489</v>
      </c>
      <c r="H94" s="318">
        <v>21.831203635033869</v>
      </c>
      <c r="I94" s="318">
        <v>22.479474924068459</v>
      </c>
      <c r="J94" s="318">
        <v>20.97178779524971</v>
      </c>
      <c r="K94" s="318">
        <v>19.884449041108631</v>
      </c>
      <c r="L94" s="318">
        <v>19.086946526596641</v>
      </c>
      <c r="M94" s="318">
        <v>18.56221886288883</v>
      </c>
      <c r="N94" s="318">
        <v>19.12444031889434</v>
      </c>
      <c r="O94" s="318">
        <v>18.177915416048609</v>
      </c>
      <c r="P94" s="318">
        <v>20.192170673731521</v>
      </c>
      <c r="Q94" s="318">
        <v>15.31282516534467</v>
      </c>
      <c r="R94" s="318">
        <v>16.218477733123201</v>
      </c>
      <c r="S94" s="318">
        <v>17.101613567529839</v>
      </c>
      <c r="T94" s="318">
        <v>19.960166713015632</v>
      </c>
      <c r="U94" s="318">
        <v>18.449709935847689</v>
      </c>
      <c r="V94" s="318">
        <v>22.452947667827331</v>
      </c>
      <c r="W94" s="318">
        <v>23.283340395092409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0.99999999999999978</v>
      </c>
      <c r="C98" s="234">
        <f t="shared" si="4"/>
        <v>0.99999999999999956</v>
      </c>
      <c r="D98" s="234">
        <f t="shared" si="4"/>
        <v>1</v>
      </c>
      <c r="E98" s="234">
        <f t="shared" si="4"/>
        <v>1.0000000000000002</v>
      </c>
      <c r="F98" s="234">
        <f t="shared" si="4"/>
        <v>1</v>
      </c>
      <c r="G98" s="234">
        <f t="shared" si="4"/>
        <v>1.0000000000000002</v>
      </c>
      <c r="H98" s="234">
        <f t="shared" si="4"/>
        <v>1</v>
      </c>
      <c r="I98" s="234">
        <f t="shared" si="4"/>
        <v>1.0000000000000002</v>
      </c>
      <c r="J98" s="234">
        <f t="shared" si="4"/>
        <v>0.99999999999999978</v>
      </c>
      <c r="K98" s="234">
        <f t="shared" si="4"/>
        <v>0.99999999999999956</v>
      </c>
      <c r="L98" s="234">
        <f t="shared" si="4"/>
        <v>1.0000000000000004</v>
      </c>
      <c r="M98" s="234">
        <f t="shared" si="4"/>
        <v>1</v>
      </c>
      <c r="N98" s="234">
        <f t="shared" si="4"/>
        <v>0.99999999999999978</v>
      </c>
      <c r="O98" s="234">
        <f t="shared" si="4"/>
        <v>1.0000000000000002</v>
      </c>
      <c r="P98" s="234">
        <f t="shared" si="4"/>
        <v>0.99999999999999933</v>
      </c>
      <c r="Q98" s="234">
        <f t="shared" si="4"/>
        <v>1</v>
      </c>
      <c r="R98" s="234">
        <f t="shared" si="4"/>
        <v>1</v>
      </c>
      <c r="S98" s="234">
        <f t="shared" si="4"/>
        <v>1.0000000000000002</v>
      </c>
      <c r="T98" s="234">
        <f t="shared" si="4"/>
        <v>0.99999999999999956</v>
      </c>
      <c r="U98" s="234">
        <f t="shared" si="4"/>
        <v>1.0000000000000002</v>
      </c>
      <c r="V98" s="234">
        <f t="shared" si="4"/>
        <v>1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4.999999999999386E-3</v>
      </c>
      <c r="C99" s="268">
        <f t="shared" si="5"/>
        <v>4.9999999999994736E-3</v>
      </c>
      <c r="D99" s="268">
        <f t="shared" si="5"/>
        <v>4.9999999999991163E-3</v>
      </c>
      <c r="E99" s="268">
        <f t="shared" si="5"/>
        <v>4.9999999999988266E-3</v>
      </c>
      <c r="F99" s="268">
        <f t="shared" si="5"/>
        <v>5.0000000000000296E-3</v>
      </c>
      <c r="G99" s="268">
        <f t="shared" si="5"/>
        <v>4.9999999999989532E-3</v>
      </c>
      <c r="H99" s="268">
        <f t="shared" si="5"/>
        <v>4.999999999998981E-3</v>
      </c>
      <c r="I99" s="268">
        <f t="shared" si="5"/>
        <v>4.9999999999988665E-3</v>
      </c>
      <c r="J99" s="268">
        <f t="shared" si="5"/>
        <v>4.9999999999992377E-3</v>
      </c>
      <c r="K99" s="268">
        <f t="shared" si="5"/>
        <v>4.9999999999986401E-3</v>
      </c>
      <c r="L99" s="268">
        <f t="shared" si="5"/>
        <v>4.9999999999984657E-3</v>
      </c>
      <c r="M99" s="268">
        <f t="shared" si="5"/>
        <v>4.9999999999988092E-3</v>
      </c>
      <c r="N99" s="268">
        <f t="shared" si="5"/>
        <v>4.9999999999987494E-3</v>
      </c>
      <c r="O99" s="268">
        <f t="shared" si="5"/>
        <v>4.9999999999989419E-3</v>
      </c>
      <c r="P99" s="268">
        <f t="shared" si="5"/>
        <v>4.9999999999991761E-3</v>
      </c>
      <c r="Q99" s="268">
        <f t="shared" si="5"/>
        <v>4.9999999999997607E-3</v>
      </c>
      <c r="R99" s="268">
        <f t="shared" si="5"/>
        <v>4.9999999999998657E-3</v>
      </c>
      <c r="S99" s="268">
        <f t="shared" si="5"/>
        <v>4.9999999999999359E-3</v>
      </c>
      <c r="T99" s="268">
        <f t="shared" si="5"/>
        <v>5.0000000000000626E-3</v>
      </c>
      <c r="U99" s="268">
        <f t="shared" si="5"/>
        <v>4.9999999999995378E-3</v>
      </c>
      <c r="V99" s="268">
        <f t="shared" si="5"/>
        <v>4.9999999999991969E-3</v>
      </c>
      <c r="W99" s="268">
        <f t="shared" si="5"/>
        <v>4.9999999999991267E-3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6.9999999999991423E-3</v>
      </c>
      <c r="C100" s="269">
        <f t="shared" si="6"/>
        <v>6.999999999999262E-3</v>
      </c>
      <c r="D100" s="269">
        <f t="shared" si="6"/>
        <v>6.9999999999987607E-3</v>
      </c>
      <c r="E100" s="269">
        <f t="shared" si="6"/>
        <v>6.9999999999983591E-3</v>
      </c>
      <c r="F100" s="269">
        <f t="shared" si="6"/>
        <v>7.00000000000004E-3</v>
      </c>
      <c r="G100" s="269">
        <f t="shared" si="6"/>
        <v>6.9999999999985343E-3</v>
      </c>
      <c r="H100" s="269">
        <f t="shared" si="6"/>
        <v>6.9999999999985716E-3</v>
      </c>
      <c r="I100" s="269">
        <f t="shared" si="6"/>
        <v>6.9999999999984155E-3</v>
      </c>
      <c r="J100" s="269">
        <f t="shared" si="6"/>
        <v>6.9999999999989368E-3</v>
      </c>
      <c r="K100" s="269">
        <f t="shared" si="6"/>
        <v>6.9999999999980928E-3</v>
      </c>
      <c r="L100" s="269">
        <f t="shared" si="6"/>
        <v>6.9999999999978526E-3</v>
      </c>
      <c r="M100" s="269">
        <f t="shared" si="6"/>
        <v>6.9999999999983331E-3</v>
      </c>
      <c r="N100" s="269">
        <f t="shared" si="6"/>
        <v>6.9999999999982507E-3</v>
      </c>
      <c r="O100" s="269">
        <f t="shared" si="6"/>
        <v>6.9999999999985178E-3</v>
      </c>
      <c r="P100" s="269">
        <f t="shared" si="6"/>
        <v>6.9999999999988466E-3</v>
      </c>
      <c r="Q100" s="269">
        <f t="shared" si="6"/>
        <v>6.9999999999996645E-3</v>
      </c>
      <c r="R100" s="269">
        <f t="shared" si="6"/>
        <v>6.9999999999998128E-3</v>
      </c>
      <c r="S100" s="269">
        <f t="shared" si="6"/>
        <v>6.9999999999999143E-3</v>
      </c>
      <c r="T100" s="269">
        <f t="shared" si="6"/>
        <v>7.0000000000000904E-3</v>
      </c>
      <c r="U100" s="269">
        <f t="shared" si="6"/>
        <v>6.9999999999993548E-3</v>
      </c>
      <c r="V100" s="269">
        <f t="shared" si="6"/>
        <v>6.999999999998876E-3</v>
      </c>
      <c r="W100" s="269">
        <f t="shared" si="6"/>
        <v>6.9999999999987798E-3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3.9999999999995095E-2</v>
      </c>
      <c r="C101" s="269">
        <f t="shared" si="7"/>
        <v>3.9999999999995796E-2</v>
      </c>
      <c r="D101" s="269">
        <f t="shared" si="7"/>
        <v>3.9999999999992937E-2</v>
      </c>
      <c r="E101" s="269">
        <f t="shared" si="7"/>
        <v>3.9999999999990619E-2</v>
      </c>
      <c r="F101" s="269">
        <f t="shared" si="7"/>
        <v>4.0000000000000237E-2</v>
      </c>
      <c r="G101" s="269">
        <f t="shared" si="7"/>
        <v>3.9999999999991612E-2</v>
      </c>
      <c r="H101" s="269">
        <f t="shared" si="7"/>
        <v>3.9999999999991848E-2</v>
      </c>
      <c r="I101" s="269">
        <f t="shared" si="7"/>
        <v>3.9999999999990925E-2</v>
      </c>
      <c r="J101" s="269">
        <f t="shared" si="7"/>
        <v>3.9999999999993902E-2</v>
      </c>
      <c r="K101" s="269">
        <f t="shared" si="7"/>
        <v>3.99999999999891E-2</v>
      </c>
      <c r="L101" s="269">
        <f t="shared" si="7"/>
        <v>3.999999999998774E-2</v>
      </c>
      <c r="M101" s="269">
        <f t="shared" si="7"/>
        <v>3.9999999999990453E-2</v>
      </c>
      <c r="N101" s="269">
        <f t="shared" si="7"/>
        <v>3.9999999999990023E-2</v>
      </c>
      <c r="O101" s="269">
        <f t="shared" si="7"/>
        <v>3.9999999999991549E-2</v>
      </c>
      <c r="P101" s="269">
        <f t="shared" si="7"/>
        <v>3.9999999999993437E-2</v>
      </c>
      <c r="Q101" s="269">
        <f t="shared" si="7"/>
        <v>3.9999999999998086E-2</v>
      </c>
      <c r="R101" s="269">
        <f t="shared" si="7"/>
        <v>3.9999999999998918E-2</v>
      </c>
      <c r="S101" s="269">
        <f t="shared" si="7"/>
        <v>3.9999999999999494E-2</v>
      </c>
      <c r="T101" s="269">
        <f t="shared" si="7"/>
        <v>4.0000000000000514E-2</v>
      </c>
      <c r="U101" s="269">
        <f t="shared" si="7"/>
        <v>3.9999999999996302E-2</v>
      </c>
      <c r="V101" s="269">
        <f t="shared" si="7"/>
        <v>3.9999999999993562E-2</v>
      </c>
      <c r="W101" s="269">
        <f t="shared" si="7"/>
        <v>3.999999999999302E-2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1.9999999999997544E-2</v>
      </c>
      <c r="C102" s="269">
        <f t="shared" si="8"/>
        <v>1.9999999999997891E-2</v>
      </c>
      <c r="D102" s="269">
        <f t="shared" si="8"/>
        <v>1.9999999999996462E-2</v>
      </c>
      <c r="E102" s="269">
        <f t="shared" si="8"/>
        <v>1.999999999999531E-2</v>
      </c>
      <c r="F102" s="269">
        <f t="shared" si="8"/>
        <v>2.0000000000000118E-2</v>
      </c>
      <c r="G102" s="269">
        <f t="shared" si="8"/>
        <v>1.9999999999995809E-2</v>
      </c>
      <c r="H102" s="269">
        <f t="shared" si="8"/>
        <v>1.999999999999592E-2</v>
      </c>
      <c r="I102" s="269">
        <f t="shared" si="8"/>
        <v>1.9999999999995462E-2</v>
      </c>
      <c r="J102" s="269">
        <f t="shared" si="8"/>
        <v>1.9999999999996961E-2</v>
      </c>
      <c r="K102" s="269">
        <f t="shared" si="8"/>
        <v>1.9999999999994557E-2</v>
      </c>
      <c r="L102" s="269">
        <f t="shared" si="8"/>
        <v>1.9999999999993866E-2</v>
      </c>
      <c r="M102" s="269">
        <f t="shared" si="8"/>
        <v>1.9999999999995237E-2</v>
      </c>
      <c r="N102" s="269">
        <f t="shared" si="8"/>
        <v>1.9999999999995004E-2</v>
      </c>
      <c r="O102" s="269">
        <f t="shared" si="8"/>
        <v>1.9999999999995768E-2</v>
      </c>
      <c r="P102" s="269">
        <f t="shared" si="8"/>
        <v>1.9999999999996708E-2</v>
      </c>
      <c r="Q102" s="269">
        <f t="shared" si="8"/>
        <v>1.9999999999999043E-2</v>
      </c>
      <c r="R102" s="269">
        <f t="shared" si="8"/>
        <v>1.9999999999999459E-2</v>
      </c>
      <c r="S102" s="269">
        <f t="shared" si="8"/>
        <v>1.9999999999999747E-2</v>
      </c>
      <c r="T102" s="269">
        <f t="shared" si="8"/>
        <v>2.0000000000000257E-2</v>
      </c>
      <c r="U102" s="269">
        <f t="shared" si="8"/>
        <v>1.9999999999998151E-2</v>
      </c>
      <c r="V102" s="269">
        <f t="shared" si="8"/>
        <v>1.9999999999996788E-2</v>
      </c>
      <c r="W102" s="269">
        <f t="shared" si="8"/>
        <v>1.999999999999651E-2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1.0806461929631363E-2</v>
      </c>
      <c r="C103" s="270">
        <f t="shared" si="9"/>
        <v>1.0586994407835787E-2</v>
      </c>
      <c r="D103" s="270">
        <f t="shared" si="9"/>
        <v>1.0057410130563025E-2</v>
      </c>
      <c r="E103" s="270">
        <f t="shared" si="9"/>
        <v>1.0730035630828104E-2</v>
      </c>
      <c r="F103" s="270">
        <f t="shared" si="9"/>
        <v>1.1397948746363778E-2</v>
      </c>
      <c r="G103" s="270">
        <f t="shared" si="9"/>
        <v>1.0410759224417985E-2</v>
      </c>
      <c r="H103" s="270">
        <f t="shared" si="9"/>
        <v>1.0249123845063345E-2</v>
      </c>
      <c r="I103" s="270">
        <f t="shared" si="9"/>
        <v>1.0113173058461999E-2</v>
      </c>
      <c r="J103" s="270">
        <f t="shared" si="9"/>
        <v>1.0453410076196292E-2</v>
      </c>
      <c r="K103" s="270">
        <f t="shared" si="9"/>
        <v>1.023617172232515E-2</v>
      </c>
      <c r="L103" s="270">
        <f t="shared" si="9"/>
        <v>1.0618282537157551E-2</v>
      </c>
      <c r="M103" s="270">
        <f t="shared" si="9"/>
        <v>1.092994759436162E-2</v>
      </c>
      <c r="N103" s="270">
        <f t="shared" si="9"/>
        <v>1.0889546028348464E-2</v>
      </c>
      <c r="O103" s="270">
        <f t="shared" si="9"/>
        <v>1.1051996813702098E-2</v>
      </c>
      <c r="P103" s="270">
        <f t="shared" si="9"/>
        <v>1.0927886414234948E-2</v>
      </c>
      <c r="Q103" s="270">
        <f t="shared" si="9"/>
        <v>1.1331529815797357E-2</v>
      </c>
      <c r="R103" s="270">
        <f t="shared" si="9"/>
        <v>1.112928537402989E-2</v>
      </c>
      <c r="S103" s="270">
        <f t="shared" si="9"/>
        <v>1.1289288561282819E-2</v>
      </c>
      <c r="T103" s="270">
        <f t="shared" si="9"/>
        <v>1.1343952025089624E-2</v>
      </c>
      <c r="U103" s="270">
        <f t="shared" si="9"/>
        <v>1.1256627906095761E-2</v>
      </c>
      <c r="V103" s="270">
        <f t="shared" si="9"/>
        <v>1.1070031513698626E-2</v>
      </c>
      <c r="W103" s="270">
        <f t="shared" si="9"/>
        <v>1.1564611300041404E-2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2.0592899734317563E-2</v>
      </c>
      <c r="C104" s="271">
        <f t="shared" si="10"/>
        <v>2.17634434466044E-2</v>
      </c>
      <c r="D104" s="271">
        <f t="shared" si="10"/>
        <v>1.7357084054856847E-2</v>
      </c>
      <c r="E104" s="271">
        <f t="shared" si="10"/>
        <v>1.8216171052947941E-2</v>
      </c>
      <c r="F104" s="271">
        <f t="shared" si="10"/>
        <v>2.7916729538200534E-2</v>
      </c>
      <c r="G104" s="271">
        <f t="shared" si="10"/>
        <v>1.7471145880498178E-2</v>
      </c>
      <c r="H104" s="271">
        <f t="shared" si="10"/>
        <v>1.7788132186093271E-2</v>
      </c>
      <c r="I104" s="271">
        <f t="shared" si="10"/>
        <v>1.656191635882372E-2</v>
      </c>
      <c r="J104" s="271">
        <f t="shared" si="10"/>
        <v>1.7560526053310595E-2</v>
      </c>
      <c r="K104" s="271">
        <f t="shared" si="10"/>
        <v>1.6093818290451187E-2</v>
      </c>
      <c r="L104" s="271">
        <f t="shared" si="10"/>
        <v>1.518900750778044E-2</v>
      </c>
      <c r="M104" s="271">
        <f t="shared" si="10"/>
        <v>1.5055878686027414E-2</v>
      </c>
      <c r="N104" s="271">
        <f t="shared" si="10"/>
        <v>1.5821927349599075E-2</v>
      </c>
      <c r="O104" s="271">
        <f t="shared" si="10"/>
        <v>1.4904905414180224E-2</v>
      </c>
      <c r="P104" s="271">
        <f t="shared" si="10"/>
        <v>1.714326512044732E-2</v>
      </c>
      <c r="Q104" s="271">
        <f t="shared" si="10"/>
        <v>1.8271739307466776E-2</v>
      </c>
      <c r="R104" s="271">
        <f t="shared" si="10"/>
        <v>1.9665616833929006E-2</v>
      </c>
      <c r="S104" s="271">
        <f t="shared" si="10"/>
        <v>2.0303710521664391E-2</v>
      </c>
      <c r="T104" s="271">
        <f t="shared" si="10"/>
        <v>2.1199433519388407E-2</v>
      </c>
      <c r="U104" s="271">
        <f t="shared" si="10"/>
        <v>1.7944794423383217E-2</v>
      </c>
      <c r="V104" s="271">
        <f t="shared" si="10"/>
        <v>1.6796415304704351E-2</v>
      </c>
      <c r="W104" s="271">
        <f t="shared" si="10"/>
        <v>1.6286877706137164E-2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0.85083863892646538</v>
      </c>
      <c r="C105" s="271">
        <f t="shared" si="11"/>
        <v>0.84728635448644629</v>
      </c>
      <c r="D105" s="271">
        <f t="shared" si="11"/>
        <v>0.86201420791491112</v>
      </c>
      <c r="E105" s="271">
        <f t="shared" si="11"/>
        <v>0.85857341319857905</v>
      </c>
      <c r="F105" s="271">
        <f t="shared" si="11"/>
        <v>0.82664814496387884</v>
      </c>
      <c r="G105" s="271">
        <f t="shared" si="11"/>
        <v>0.86129332627177013</v>
      </c>
      <c r="H105" s="271">
        <f t="shared" si="11"/>
        <v>0.86043356133309545</v>
      </c>
      <c r="I105" s="271">
        <f t="shared" si="11"/>
        <v>0.86452065200756711</v>
      </c>
      <c r="J105" s="271">
        <f t="shared" si="11"/>
        <v>0.86096267264092496</v>
      </c>
      <c r="K105" s="271">
        <f t="shared" si="11"/>
        <v>0.86590596934179598</v>
      </c>
      <c r="L105" s="271">
        <f t="shared" si="11"/>
        <v>0.86843935993779475</v>
      </c>
      <c r="M105" s="271">
        <f t="shared" si="11"/>
        <v>0.86855666552845612</v>
      </c>
      <c r="N105" s="271">
        <f t="shared" si="11"/>
        <v>0.86612868806740573</v>
      </c>
      <c r="O105" s="271">
        <f t="shared" si="11"/>
        <v>0.86892108574062166</v>
      </c>
      <c r="P105" s="271">
        <f t="shared" si="11"/>
        <v>0.86183270375322396</v>
      </c>
      <c r="Q105" s="271">
        <f t="shared" si="11"/>
        <v>0.85779286574903535</v>
      </c>
      <c r="R105" s="271">
        <f t="shared" si="11"/>
        <v>0.85350372704997879</v>
      </c>
      <c r="S105" s="271">
        <f t="shared" si="11"/>
        <v>0.85128764420224434</v>
      </c>
      <c r="T105" s="271">
        <f t="shared" si="11"/>
        <v>0.84834676219021321</v>
      </c>
      <c r="U105" s="271">
        <f t="shared" si="11"/>
        <v>0.85892125672967645</v>
      </c>
      <c r="V105" s="271">
        <f t="shared" si="11"/>
        <v>0.86280818583782148</v>
      </c>
      <c r="W105" s="271">
        <f t="shared" si="11"/>
        <v>0.86395544942464053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0.67923114114048644</v>
      </c>
      <c r="C106" s="320">
        <f t="shared" si="12"/>
        <v>0.6659243257647437</v>
      </c>
      <c r="D106" s="320">
        <f t="shared" si="12"/>
        <v>0.71737184079110472</v>
      </c>
      <c r="E106" s="320">
        <f t="shared" si="12"/>
        <v>0.70677198775734684</v>
      </c>
      <c r="F106" s="320">
        <f t="shared" si="12"/>
        <v>0.59400873214554195</v>
      </c>
      <c r="G106" s="320">
        <f t="shared" si="12"/>
        <v>0.71570044393428578</v>
      </c>
      <c r="H106" s="320">
        <f t="shared" si="12"/>
        <v>0.71219912644898542</v>
      </c>
      <c r="I106" s="320">
        <f t="shared" si="12"/>
        <v>0.72650468235070331</v>
      </c>
      <c r="J106" s="320">
        <f t="shared" si="12"/>
        <v>0.71462495553000382</v>
      </c>
      <c r="K106" s="320">
        <f t="shared" si="12"/>
        <v>0.73179081692136994</v>
      </c>
      <c r="L106" s="320">
        <f t="shared" si="12"/>
        <v>0.74186429737295834</v>
      </c>
      <c r="M106" s="320">
        <f t="shared" si="12"/>
        <v>0.74309100981156162</v>
      </c>
      <c r="N106" s="320">
        <f t="shared" si="12"/>
        <v>0.73427929348741416</v>
      </c>
      <c r="O106" s="320">
        <f t="shared" si="12"/>
        <v>0.74471354062245365</v>
      </c>
      <c r="P106" s="320">
        <f t="shared" si="12"/>
        <v>0.71897216108283024</v>
      </c>
      <c r="Q106" s="320">
        <f t="shared" si="12"/>
        <v>0.70552837152014625</v>
      </c>
      <c r="R106" s="320">
        <f t="shared" si="12"/>
        <v>0.68962358676723778</v>
      </c>
      <c r="S106" s="320">
        <f t="shared" si="12"/>
        <v>0.68209005652170851</v>
      </c>
      <c r="T106" s="320">
        <f t="shared" si="12"/>
        <v>0.67168481619531062</v>
      </c>
      <c r="U106" s="320">
        <f t="shared" si="12"/>
        <v>0.70938130320148363</v>
      </c>
      <c r="V106" s="320">
        <f t="shared" si="12"/>
        <v>0.72283805829861902</v>
      </c>
      <c r="W106" s="320">
        <f t="shared" si="12"/>
        <v>0.72823146854016463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0.17160749778597892</v>
      </c>
      <c r="C107" s="320">
        <f t="shared" si="13"/>
        <v>0.18136202872170257</v>
      </c>
      <c r="D107" s="320">
        <f t="shared" si="13"/>
        <v>0.14464236712380643</v>
      </c>
      <c r="E107" s="320">
        <f t="shared" si="13"/>
        <v>0.15180142544123221</v>
      </c>
      <c r="F107" s="320">
        <f t="shared" si="13"/>
        <v>0.23263941281833686</v>
      </c>
      <c r="G107" s="320">
        <f t="shared" si="13"/>
        <v>0.14559288233748424</v>
      </c>
      <c r="H107" s="320">
        <f t="shared" si="13"/>
        <v>0.14823443488410998</v>
      </c>
      <c r="I107" s="320">
        <f t="shared" si="13"/>
        <v>0.13801596965686375</v>
      </c>
      <c r="J107" s="320">
        <f t="shared" si="13"/>
        <v>0.146337717110921</v>
      </c>
      <c r="K107" s="320">
        <f t="shared" si="13"/>
        <v>0.13411515242042607</v>
      </c>
      <c r="L107" s="320">
        <f t="shared" si="13"/>
        <v>0.12657506256483644</v>
      </c>
      <c r="M107" s="320">
        <f t="shared" si="13"/>
        <v>0.12546565571689458</v>
      </c>
      <c r="N107" s="320">
        <f t="shared" si="13"/>
        <v>0.1318493945799917</v>
      </c>
      <c r="O107" s="320">
        <f t="shared" si="13"/>
        <v>0.12420754511816801</v>
      </c>
      <c r="P107" s="320">
        <f t="shared" si="13"/>
        <v>0.14286054267039369</v>
      </c>
      <c r="Q107" s="320">
        <f t="shared" si="13"/>
        <v>0.15226449422888916</v>
      </c>
      <c r="R107" s="320">
        <f t="shared" si="13"/>
        <v>0.163880140282741</v>
      </c>
      <c r="S107" s="320">
        <f t="shared" si="13"/>
        <v>0.16919758768053586</v>
      </c>
      <c r="T107" s="320">
        <f t="shared" si="13"/>
        <v>0.17666194599490262</v>
      </c>
      <c r="U107" s="320">
        <f t="shared" si="13"/>
        <v>0.14953995352819283</v>
      </c>
      <c r="V107" s="320">
        <f t="shared" si="13"/>
        <v>0.13997012753920238</v>
      </c>
      <c r="W107" s="320">
        <f t="shared" si="13"/>
        <v>0.13572398088447585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4.5761999409594405E-2</v>
      </c>
      <c r="C108" s="321">
        <f t="shared" si="14"/>
        <v>4.8363207659120715E-2</v>
      </c>
      <c r="D108" s="321">
        <f t="shared" si="14"/>
        <v>3.857129789968175E-2</v>
      </c>
      <c r="E108" s="321">
        <f t="shared" si="14"/>
        <v>4.0480380117661932E-2</v>
      </c>
      <c r="F108" s="321">
        <f t="shared" si="14"/>
        <v>6.203717675155649E-2</v>
      </c>
      <c r="G108" s="321">
        <f t="shared" si="14"/>
        <v>3.8824768623329134E-2</v>
      </c>
      <c r="H108" s="321">
        <f t="shared" si="14"/>
        <v>3.9529182635762668E-2</v>
      </c>
      <c r="I108" s="321">
        <f t="shared" si="14"/>
        <v>3.6804258575163687E-2</v>
      </c>
      <c r="J108" s="321">
        <f t="shared" si="14"/>
        <v>3.9023391229578965E-2</v>
      </c>
      <c r="K108" s="321">
        <f t="shared" si="14"/>
        <v>3.5764040645446943E-2</v>
      </c>
      <c r="L108" s="321">
        <f t="shared" si="14"/>
        <v>3.3753350017289747E-2</v>
      </c>
      <c r="M108" s="321">
        <f t="shared" si="14"/>
        <v>3.3457508191171902E-2</v>
      </c>
      <c r="N108" s="321">
        <f t="shared" si="14"/>
        <v>3.515983855466448E-2</v>
      </c>
      <c r="O108" s="321">
        <f t="shared" si="14"/>
        <v>3.3122012031511494E-2</v>
      </c>
      <c r="P108" s="321">
        <f t="shared" si="14"/>
        <v>3.8096144712105005E-2</v>
      </c>
      <c r="Q108" s="321">
        <f t="shared" si="14"/>
        <v>4.0603865127703823E-2</v>
      </c>
      <c r="R108" s="321">
        <f t="shared" si="14"/>
        <v>4.3701370742064302E-2</v>
      </c>
      <c r="S108" s="321">
        <f t="shared" si="14"/>
        <v>4.5119356714809565E-2</v>
      </c>
      <c r="T108" s="321">
        <f t="shared" si="14"/>
        <v>4.7109852265307374E-2</v>
      </c>
      <c r="U108" s="321">
        <f t="shared" si="14"/>
        <v>3.9877320940851439E-2</v>
      </c>
      <c r="V108" s="321">
        <f t="shared" si="14"/>
        <v>3.7325367343787309E-2</v>
      </c>
      <c r="W108" s="321">
        <f t="shared" si="14"/>
        <v>3.6193061569193573E-2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1.0000000000000002</v>
      </c>
      <c r="D110" s="234">
        <f t="shared" si="15"/>
        <v>1</v>
      </c>
      <c r="E110" s="234">
        <f t="shared" si="15"/>
        <v>0.99999999999999967</v>
      </c>
      <c r="F110" s="234">
        <f t="shared" si="15"/>
        <v>1</v>
      </c>
      <c r="G110" s="234">
        <f t="shared" si="15"/>
        <v>0.99999999999999967</v>
      </c>
      <c r="H110" s="234">
        <f t="shared" si="15"/>
        <v>0.99999999999999989</v>
      </c>
      <c r="I110" s="234">
        <f t="shared" si="15"/>
        <v>0.99999999999999989</v>
      </c>
      <c r="J110" s="234">
        <f t="shared" si="15"/>
        <v>1.0000000000000002</v>
      </c>
      <c r="K110" s="234">
        <f t="shared" si="15"/>
        <v>0.99999999999999967</v>
      </c>
      <c r="L110" s="234">
        <f t="shared" si="15"/>
        <v>1</v>
      </c>
      <c r="M110" s="234">
        <f t="shared" si="15"/>
        <v>1.0000000000000004</v>
      </c>
      <c r="N110" s="234">
        <f t="shared" si="15"/>
        <v>0.99999999999999989</v>
      </c>
      <c r="O110" s="234">
        <f t="shared" si="15"/>
        <v>1</v>
      </c>
      <c r="P110" s="234">
        <f t="shared" si="15"/>
        <v>1.0000000000000002</v>
      </c>
      <c r="Q110" s="234">
        <f t="shared" si="15"/>
        <v>0.99999999999999989</v>
      </c>
      <c r="R110" s="234">
        <f t="shared" si="15"/>
        <v>1.0000000000000002</v>
      </c>
      <c r="S110" s="234">
        <f t="shared" si="15"/>
        <v>1</v>
      </c>
      <c r="T110" s="234">
        <f t="shared" si="15"/>
        <v>1</v>
      </c>
      <c r="U110" s="234">
        <f t="shared" si="15"/>
        <v>0.99999999999999967</v>
      </c>
      <c r="V110" s="234">
        <f t="shared" si="15"/>
        <v>0.99999999999999956</v>
      </c>
      <c r="W110" s="234">
        <f t="shared" si="15"/>
        <v>0.99999999999999967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5.2781221197486239E-3</v>
      </c>
      <c r="C111" s="301">
        <f t="shared" si="16"/>
        <v>5.2781221197486343E-3</v>
      </c>
      <c r="D111" s="301">
        <f t="shared" si="16"/>
        <v>5.2781221197495199E-3</v>
      </c>
      <c r="E111" s="301">
        <f t="shared" si="16"/>
        <v>5.278122119747145E-3</v>
      </c>
      <c r="F111" s="301">
        <f t="shared" si="16"/>
        <v>5.2781221197480341E-3</v>
      </c>
      <c r="G111" s="301">
        <f t="shared" si="16"/>
        <v>5.278122119748479E-3</v>
      </c>
      <c r="H111" s="301">
        <f t="shared" si="16"/>
        <v>5.2781221197483264E-3</v>
      </c>
      <c r="I111" s="301">
        <f t="shared" si="16"/>
        <v>5.2781221197486117E-3</v>
      </c>
      <c r="J111" s="301">
        <f t="shared" si="16"/>
        <v>5.2781221197497922E-3</v>
      </c>
      <c r="K111" s="301">
        <f t="shared" si="16"/>
        <v>5.278122119748322E-3</v>
      </c>
      <c r="L111" s="301">
        <f t="shared" si="16"/>
        <v>5.2781221197480861E-3</v>
      </c>
      <c r="M111" s="301">
        <f t="shared" si="16"/>
        <v>5.2781221197493603E-3</v>
      </c>
      <c r="N111" s="301">
        <f t="shared" si="16"/>
        <v>5.2781221197485779E-3</v>
      </c>
      <c r="O111" s="301">
        <f t="shared" si="16"/>
        <v>5.2781221197493915E-3</v>
      </c>
      <c r="P111" s="301">
        <f t="shared" si="16"/>
        <v>5.2781221197487219E-3</v>
      </c>
      <c r="Q111" s="301">
        <f t="shared" si="16"/>
        <v>5.278122119749643E-3</v>
      </c>
      <c r="R111" s="301">
        <f t="shared" si="16"/>
        <v>5.2781221197482613E-3</v>
      </c>
      <c r="S111" s="301">
        <f t="shared" si="16"/>
        <v>5.2781221197498096E-3</v>
      </c>
      <c r="T111" s="301">
        <f t="shared" si="16"/>
        <v>5.2781221197490662E-3</v>
      </c>
      <c r="U111" s="301">
        <f t="shared" si="16"/>
        <v>5.2781221197493958E-3</v>
      </c>
      <c r="V111" s="301">
        <f t="shared" si="16"/>
        <v>5.2781221197494201E-3</v>
      </c>
      <c r="W111" s="301">
        <f t="shared" si="16"/>
        <v>5.278122119749447E-3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7.4900519068628246E-3</v>
      </c>
      <c r="C112" s="235">
        <f t="shared" si="17"/>
        <v>7.4900519068628367E-3</v>
      </c>
      <c r="D112" s="235">
        <f t="shared" si="17"/>
        <v>7.4900519068640935E-3</v>
      </c>
      <c r="E112" s="235">
        <f t="shared" si="17"/>
        <v>7.4900519068607247E-3</v>
      </c>
      <c r="F112" s="235">
        <f t="shared" si="17"/>
        <v>7.4900519068619833E-3</v>
      </c>
      <c r="G112" s="235">
        <f t="shared" si="17"/>
        <v>7.4900519068626164E-3</v>
      </c>
      <c r="H112" s="235">
        <f t="shared" si="17"/>
        <v>7.4900519068624005E-3</v>
      </c>
      <c r="I112" s="235">
        <f t="shared" si="17"/>
        <v>7.4900519068628046E-3</v>
      </c>
      <c r="J112" s="235">
        <f t="shared" si="17"/>
        <v>7.4900519068644821E-3</v>
      </c>
      <c r="K112" s="235">
        <f t="shared" si="17"/>
        <v>7.4900519068624005E-3</v>
      </c>
      <c r="L112" s="235">
        <f t="shared" si="17"/>
        <v>7.4900519068620587E-3</v>
      </c>
      <c r="M112" s="235">
        <f t="shared" si="17"/>
        <v>7.4900519068638706E-3</v>
      </c>
      <c r="N112" s="235">
        <f t="shared" si="17"/>
        <v>7.4900519068627587E-3</v>
      </c>
      <c r="O112" s="235">
        <f t="shared" si="17"/>
        <v>7.4900519068639149E-3</v>
      </c>
      <c r="P112" s="235">
        <f t="shared" si="17"/>
        <v>7.4900519068629599E-3</v>
      </c>
      <c r="Q112" s="235">
        <f t="shared" si="17"/>
        <v>7.4900519068642679E-3</v>
      </c>
      <c r="R112" s="235">
        <f t="shared" si="17"/>
        <v>7.4900519068623068E-3</v>
      </c>
      <c r="S112" s="235">
        <f t="shared" si="17"/>
        <v>7.4900519068645064E-3</v>
      </c>
      <c r="T112" s="235">
        <f t="shared" si="17"/>
        <v>7.4900519068634508E-3</v>
      </c>
      <c r="U112" s="235">
        <f t="shared" si="17"/>
        <v>7.4900519068639183E-3</v>
      </c>
      <c r="V112" s="235">
        <f t="shared" si="17"/>
        <v>7.4900519068639548E-3</v>
      </c>
      <c r="W112" s="235">
        <f t="shared" si="17"/>
        <v>7.4900519068639938E-3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2.6652580694139835E-2</v>
      </c>
      <c r="C113" s="235">
        <f t="shared" si="18"/>
        <v>2.6652580694139883E-2</v>
      </c>
      <c r="D113" s="235">
        <f t="shared" si="18"/>
        <v>2.6652580694144345E-2</v>
      </c>
      <c r="E113" s="235">
        <f t="shared" si="18"/>
        <v>2.6652580694132358E-2</v>
      </c>
      <c r="F113" s="235">
        <f t="shared" si="18"/>
        <v>2.6652580694136851E-2</v>
      </c>
      <c r="G113" s="235">
        <f t="shared" si="18"/>
        <v>2.6652580694139096E-2</v>
      </c>
      <c r="H113" s="235">
        <f t="shared" si="18"/>
        <v>2.6652580694138329E-2</v>
      </c>
      <c r="I113" s="235">
        <f t="shared" si="18"/>
        <v>2.6652580694139772E-2</v>
      </c>
      <c r="J113" s="235">
        <f t="shared" si="18"/>
        <v>2.6652580694145722E-2</v>
      </c>
      <c r="K113" s="235">
        <f t="shared" si="18"/>
        <v>2.6652580694138315E-2</v>
      </c>
      <c r="L113" s="235">
        <f t="shared" si="18"/>
        <v>2.6652580694137108E-2</v>
      </c>
      <c r="M113" s="235">
        <f t="shared" si="18"/>
        <v>2.6652580694143554E-2</v>
      </c>
      <c r="N113" s="235">
        <f t="shared" si="18"/>
        <v>2.6652580694139599E-2</v>
      </c>
      <c r="O113" s="235">
        <f t="shared" si="18"/>
        <v>2.6652580694143717E-2</v>
      </c>
      <c r="P113" s="235">
        <f t="shared" si="18"/>
        <v>2.6652580694140317E-2</v>
      </c>
      <c r="Q113" s="235">
        <f t="shared" si="18"/>
        <v>2.6652580694144973E-2</v>
      </c>
      <c r="R113" s="235">
        <f t="shared" si="18"/>
        <v>2.6652580694137996E-2</v>
      </c>
      <c r="S113" s="235">
        <f t="shared" si="18"/>
        <v>2.6652580694145826E-2</v>
      </c>
      <c r="T113" s="235">
        <f t="shared" si="18"/>
        <v>2.6652580694142058E-2</v>
      </c>
      <c r="U113" s="235">
        <f t="shared" si="18"/>
        <v>2.6652580694143724E-2</v>
      </c>
      <c r="V113" s="235">
        <f t="shared" si="18"/>
        <v>2.6652580694143849E-2</v>
      </c>
      <c r="W113" s="235">
        <f t="shared" si="18"/>
        <v>2.6652580694143991E-2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2.1112488478994496E-2</v>
      </c>
      <c r="C114" s="235">
        <f t="shared" si="19"/>
        <v>2.111248847899453E-2</v>
      </c>
      <c r="D114" s="235">
        <f t="shared" si="19"/>
        <v>2.1112488478998066E-2</v>
      </c>
      <c r="E114" s="235">
        <f t="shared" si="19"/>
        <v>2.1112488478988584E-2</v>
      </c>
      <c r="F114" s="235">
        <f t="shared" si="19"/>
        <v>2.1112488478992126E-2</v>
      </c>
      <c r="G114" s="235">
        <f t="shared" si="19"/>
        <v>2.1112488478993913E-2</v>
      </c>
      <c r="H114" s="235">
        <f t="shared" si="19"/>
        <v>2.1112488478993299E-2</v>
      </c>
      <c r="I114" s="235">
        <f t="shared" si="19"/>
        <v>2.111248847899444E-2</v>
      </c>
      <c r="J114" s="235">
        <f t="shared" si="19"/>
        <v>2.1112488478999162E-2</v>
      </c>
      <c r="K114" s="235">
        <f t="shared" si="19"/>
        <v>2.1112488478993288E-2</v>
      </c>
      <c r="L114" s="235">
        <f t="shared" si="19"/>
        <v>2.1112488478992331E-2</v>
      </c>
      <c r="M114" s="235">
        <f t="shared" si="19"/>
        <v>2.1112488478997438E-2</v>
      </c>
      <c r="N114" s="235">
        <f t="shared" si="19"/>
        <v>2.1112488478994312E-2</v>
      </c>
      <c r="O114" s="235">
        <f t="shared" si="19"/>
        <v>2.1112488478997573E-2</v>
      </c>
      <c r="P114" s="235">
        <f t="shared" si="19"/>
        <v>2.1112488478994874E-2</v>
      </c>
      <c r="Q114" s="235">
        <f t="shared" si="19"/>
        <v>2.1112488478998569E-2</v>
      </c>
      <c r="R114" s="235">
        <f t="shared" si="19"/>
        <v>2.1112488478993035E-2</v>
      </c>
      <c r="S114" s="235">
        <f t="shared" si="19"/>
        <v>2.1112488478999235E-2</v>
      </c>
      <c r="T114" s="235">
        <f t="shared" si="19"/>
        <v>2.1112488478996258E-2</v>
      </c>
      <c r="U114" s="235">
        <f t="shared" si="19"/>
        <v>2.1112488478997576E-2</v>
      </c>
      <c r="V114" s="235">
        <f t="shared" si="19"/>
        <v>2.111248847899768E-2</v>
      </c>
      <c r="W114" s="235">
        <f t="shared" si="19"/>
        <v>2.1112488478997792E-2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1.0133426099330416E-2</v>
      </c>
      <c r="C115" s="302">
        <f t="shared" si="20"/>
        <v>1.0059748660302393E-2</v>
      </c>
      <c r="D115" s="302">
        <f t="shared" si="20"/>
        <v>9.096891180319611E-3</v>
      </c>
      <c r="E115" s="302">
        <f t="shared" si="20"/>
        <v>9.798850310725046E-3</v>
      </c>
      <c r="F115" s="302">
        <f t="shared" si="20"/>
        <v>1.1652802506126965E-2</v>
      </c>
      <c r="G115" s="302">
        <f t="shared" si="20"/>
        <v>9.4292007375081435E-3</v>
      </c>
      <c r="H115" s="302">
        <f t="shared" si="20"/>
        <v>9.3145147804336512E-3</v>
      </c>
      <c r="I115" s="302">
        <f t="shared" si="20"/>
        <v>9.0690267857009548E-3</v>
      </c>
      <c r="J115" s="302">
        <f t="shared" si="20"/>
        <v>9.4771804520459892E-3</v>
      </c>
      <c r="K115" s="302">
        <f t="shared" si="20"/>
        <v>9.1335477017436498E-3</v>
      </c>
      <c r="L115" s="302">
        <f t="shared" si="20"/>
        <v>9.3844365472860389E-3</v>
      </c>
      <c r="M115" s="302">
        <f t="shared" si="20"/>
        <v>9.6471204075475082E-3</v>
      </c>
      <c r="N115" s="302">
        <f t="shared" si="20"/>
        <v>9.6901510876923995E-3</v>
      </c>
      <c r="O115" s="302">
        <f t="shared" si="20"/>
        <v>9.739584822688838E-3</v>
      </c>
      <c r="P115" s="302">
        <f t="shared" si="20"/>
        <v>9.8638807413706994E-3</v>
      </c>
      <c r="Q115" s="302">
        <f t="shared" si="20"/>
        <v>1.035636488112727E-2</v>
      </c>
      <c r="R115" s="302">
        <f t="shared" si="20"/>
        <v>1.0329158238211778E-2</v>
      </c>
      <c r="S115" s="302">
        <f t="shared" si="20"/>
        <v>1.0553354593047928E-2</v>
      </c>
      <c r="T115" s="302">
        <f t="shared" si="20"/>
        <v>1.0712527239758764E-2</v>
      </c>
      <c r="U115" s="302">
        <f t="shared" si="20"/>
        <v>1.0250832596250656E-2</v>
      </c>
      <c r="V115" s="302">
        <f t="shared" si="20"/>
        <v>9.9551241517714332E-3</v>
      </c>
      <c r="W115" s="302">
        <f t="shared" si="20"/>
        <v>1.0344415781645315E-2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5.0494779467935291E-2</v>
      </c>
      <c r="C116" s="303">
        <f t="shared" si="21"/>
        <v>5.2205979403833445E-2</v>
      </c>
      <c r="D116" s="303">
        <f t="shared" si="21"/>
        <v>4.601770985507684E-2</v>
      </c>
      <c r="E116" s="303">
        <f t="shared" si="21"/>
        <v>4.716553409090201E-2</v>
      </c>
      <c r="F116" s="303">
        <f t="shared" si="21"/>
        <v>6.1972206395409346E-2</v>
      </c>
      <c r="G116" s="303">
        <f t="shared" si="21"/>
        <v>4.6163467231007865E-2</v>
      </c>
      <c r="H116" s="303">
        <f t="shared" si="21"/>
        <v>4.6593838858309714E-2</v>
      </c>
      <c r="I116" s="303">
        <f t="shared" si="21"/>
        <v>4.4960733929019392E-2</v>
      </c>
      <c r="J116" s="303">
        <f t="shared" si="21"/>
        <v>4.6282726334469927E-2</v>
      </c>
      <c r="K116" s="303">
        <f t="shared" si="21"/>
        <v>4.4345076395804144E-2</v>
      </c>
      <c r="L116" s="303">
        <f t="shared" si="21"/>
        <v>4.3169284793773612E-2</v>
      </c>
      <c r="M116" s="303">
        <f t="shared" si="21"/>
        <v>4.2992861569238261E-2</v>
      </c>
      <c r="N116" s="303">
        <f t="shared" si="21"/>
        <v>4.3978268997407928E-2</v>
      </c>
      <c r="O116" s="303">
        <f t="shared" si="21"/>
        <v>4.279816840197901E-2</v>
      </c>
      <c r="P116" s="303">
        <f t="shared" si="21"/>
        <v>4.5714227829072585E-2</v>
      </c>
      <c r="Q116" s="303">
        <f t="shared" si="21"/>
        <v>4.7229258285776156E-2</v>
      </c>
      <c r="R116" s="303">
        <f t="shared" si="21"/>
        <v>4.9167807958257877E-2</v>
      </c>
      <c r="S116" s="303">
        <f t="shared" si="21"/>
        <v>5.0070434807953562E-2</v>
      </c>
      <c r="T116" s="303">
        <f t="shared" si="21"/>
        <v>5.1363055054825919E-2</v>
      </c>
      <c r="U116" s="303">
        <f t="shared" si="21"/>
        <v>4.6785574497195677E-2</v>
      </c>
      <c r="V116" s="303">
        <f t="shared" si="21"/>
        <v>4.5250614309333428E-2</v>
      </c>
      <c r="W116" s="303">
        <f t="shared" si="21"/>
        <v>4.4569866274157391E-2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2.4134645677531045E-2</v>
      </c>
      <c r="C117" s="304">
        <f t="shared" si="22"/>
        <v>2.3976726399475075E-2</v>
      </c>
      <c r="D117" s="304">
        <f t="shared" si="22"/>
        <v>2.4586783985182607E-2</v>
      </c>
      <c r="E117" s="304">
        <f t="shared" si="22"/>
        <v>2.4457037471988359E-2</v>
      </c>
      <c r="F117" s="304">
        <f t="shared" si="22"/>
        <v>2.3011613814692505E-2</v>
      </c>
      <c r="G117" s="304">
        <f t="shared" si="22"/>
        <v>2.456259950496404E-2</v>
      </c>
      <c r="H117" s="304">
        <f t="shared" si="22"/>
        <v>2.4525930502312731E-2</v>
      </c>
      <c r="I117" s="304">
        <f t="shared" si="22"/>
        <v>2.468665368781927E-2</v>
      </c>
      <c r="J117" s="304">
        <f t="shared" si="22"/>
        <v>2.4549909863870484E-2</v>
      </c>
      <c r="K117" s="304">
        <f t="shared" si="22"/>
        <v>2.4742265054316641E-2</v>
      </c>
      <c r="L117" s="304">
        <f t="shared" si="22"/>
        <v>2.484442543071937E-2</v>
      </c>
      <c r="M117" s="304">
        <f t="shared" si="22"/>
        <v>2.4852620484012634E-2</v>
      </c>
      <c r="N117" s="304">
        <f t="shared" si="22"/>
        <v>2.4758972440692265E-2</v>
      </c>
      <c r="O117" s="304">
        <f t="shared" si="22"/>
        <v>2.4867922487143024E-2</v>
      </c>
      <c r="P117" s="304">
        <f t="shared" si="22"/>
        <v>2.4590891668920752E-2</v>
      </c>
      <c r="Q117" s="304">
        <f t="shared" si="22"/>
        <v>2.4433396443501423E-2</v>
      </c>
      <c r="R117" s="304">
        <f t="shared" si="22"/>
        <v>2.425271260739096E-2</v>
      </c>
      <c r="S117" s="304">
        <f t="shared" si="22"/>
        <v>2.4161074057761241E-2</v>
      </c>
      <c r="T117" s="304">
        <f t="shared" si="22"/>
        <v>2.4034973655743176E-2</v>
      </c>
      <c r="U117" s="304">
        <f t="shared" si="22"/>
        <v>2.4478293059607095E-2</v>
      </c>
      <c r="V117" s="304">
        <f t="shared" si="22"/>
        <v>2.4631416922956756E-2</v>
      </c>
      <c r="W117" s="304">
        <f t="shared" si="22"/>
        <v>2.46828288152234E-2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2.6360133790404239E-2</v>
      </c>
      <c r="C118" s="304">
        <f t="shared" si="23"/>
        <v>2.8229253004358367E-2</v>
      </c>
      <c r="D118" s="304">
        <f t="shared" si="23"/>
        <v>2.1430925869894236E-2</v>
      </c>
      <c r="E118" s="304">
        <f t="shared" si="23"/>
        <v>2.2708496618913644E-2</v>
      </c>
      <c r="F118" s="304">
        <f t="shared" si="23"/>
        <v>3.8960592580716845E-2</v>
      </c>
      <c r="G118" s="304">
        <f t="shared" si="23"/>
        <v>2.1600867726043825E-2</v>
      </c>
      <c r="H118" s="304">
        <f t="shared" si="23"/>
        <v>2.2067908355996979E-2</v>
      </c>
      <c r="I118" s="304">
        <f t="shared" si="23"/>
        <v>2.0274080241200119E-2</v>
      </c>
      <c r="J118" s="304">
        <f t="shared" si="23"/>
        <v>2.1732816470599447E-2</v>
      </c>
      <c r="K118" s="304">
        <f t="shared" si="23"/>
        <v>1.9602811341487506E-2</v>
      </c>
      <c r="L118" s="304">
        <f t="shared" si="23"/>
        <v>1.8324859363054242E-2</v>
      </c>
      <c r="M118" s="304">
        <f t="shared" si="23"/>
        <v>1.8140241085225627E-2</v>
      </c>
      <c r="N118" s="304">
        <f t="shared" si="23"/>
        <v>1.921929655671566E-2</v>
      </c>
      <c r="O118" s="304">
        <f t="shared" si="23"/>
        <v>1.7930245914835989E-2</v>
      </c>
      <c r="P118" s="304">
        <f t="shared" si="23"/>
        <v>2.1123336160151829E-2</v>
      </c>
      <c r="Q118" s="304">
        <f t="shared" si="23"/>
        <v>2.2795861842274737E-2</v>
      </c>
      <c r="R118" s="304">
        <f t="shared" si="23"/>
        <v>2.4915095350866921E-2</v>
      </c>
      <c r="S118" s="304">
        <f t="shared" si="23"/>
        <v>2.5909360750192321E-2</v>
      </c>
      <c r="T118" s="304">
        <f t="shared" si="23"/>
        <v>2.7328081399082747E-2</v>
      </c>
      <c r="U118" s="304">
        <f t="shared" si="23"/>
        <v>2.2307281437588585E-2</v>
      </c>
      <c r="V118" s="304">
        <f t="shared" si="23"/>
        <v>2.0619197386376673E-2</v>
      </c>
      <c r="W118" s="304">
        <f t="shared" si="23"/>
        <v>1.9887037458933988E-2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0.77555432595304252</v>
      </c>
      <c r="C119" s="303">
        <f t="shared" si="24"/>
        <v>0.77446952092936838</v>
      </c>
      <c r="D119" s="303">
        <f t="shared" si="24"/>
        <v>0.77948544640811779</v>
      </c>
      <c r="E119" s="303">
        <f t="shared" si="24"/>
        <v>0.77808977583810257</v>
      </c>
      <c r="F119" s="303">
        <f t="shared" si="24"/>
        <v>0.76648813413871575</v>
      </c>
      <c r="G119" s="303">
        <f t="shared" si="24"/>
        <v>0.77909202515577869</v>
      </c>
      <c r="H119" s="303">
        <f t="shared" si="24"/>
        <v>0.77890468099483323</v>
      </c>
      <c r="I119" s="303">
        <f t="shared" si="24"/>
        <v>0.78022074276957931</v>
      </c>
      <c r="J119" s="303">
        <f t="shared" si="24"/>
        <v>0.7789692000815871</v>
      </c>
      <c r="K119" s="303">
        <f t="shared" si="24"/>
        <v>0.78057723960401493</v>
      </c>
      <c r="L119" s="303">
        <f t="shared" si="24"/>
        <v>0.78114458104309747</v>
      </c>
      <c r="M119" s="303">
        <f t="shared" si="24"/>
        <v>0.78102963772082634</v>
      </c>
      <c r="N119" s="303">
        <f t="shared" si="24"/>
        <v>0.78032896776414418</v>
      </c>
      <c r="O119" s="303">
        <f t="shared" si="24"/>
        <v>0.78107830946198697</v>
      </c>
      <c r="P119" s="303">
        <f t="shared" si="24"/>
        <v>0.77900756197999987</v>
      </c>
      <c r="Q119" s="303">
        <f t="shared" si="24"/>
        <v>0.77755128067249313</v>
      </c>
      <c r="R119" s="303">
        <f t="shared" si="24"/>
        <v>0.77627233106933458</v>
      </c>
      <c r="S119" s="303">
        <f t="shared" si="24"/>
        <v>0.7754662427884832</v>
      </c>
      <c r="T119" s="303">
        <f t="shared" si="24"/>
        <v>0.77445580130197467</v>
      </c>
      <c r="U119" s="303">
        <f t="shared" si="24"/>
        <v>0.77794335858958397</v>
      </c>
      <c r="V119" s="303">
        <f t="shared" si="24"/>
        <v>0.77923809370020114</v>
      </c>
      <c r="W119" s="303">
        <f t="shared" si="24"/>
        <v>0.77934960848256951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0.72403937032593135</v>
      </c>
      <c r="C120" s="304">
        <f t="shared" si="25"/>
        <v>0.71930179198425226</v>
      </c>
      <c r="D120" s="304">
        <f t="shared" si="25"/>
        <v>0.73760351955547798</v>
      </c>
      <c r="E120" s="304">
        <f t="shared" si="25"/>
        <v>0.73371112415965056</v>
      </c>
      <c r="F120" s="304">
        <f t="shared" si="25"/>
        <v>0.69034841444077522</v>
      </c>
      <c r="G120" s="304">
        <f t="shared" si="25"/>
        <v>0.736877985148921</v>
      </c>
      <c r="H120" s="304">
        <f t="shared" si="25"/>
        <v>0.73577791506938206</v>
      </c>
      <c r="I120" s="304">
        <f t="shared" si="25"/>
        <v>0.74059961063457813</v>
      </c>
      <c r="J120" s="304">
        <f t="shared" si="25"/>
        <v>0.73649729591611457</v>
      </c>
      <c r="K120" s="304">
        <f t="shared" si="25"/>
        <v>0.74226795162949921</v>
      </c>
      <c r="L120" s="304">
        <f t="shared" si="25"/>
        <v>0.74533276292158124</v>
      </c>
      <c r="M120" s="304">
        <f t="shared" si="25"/>
        <v>0.74557861452037966</v>
      </c>
      <c r="N120" s="304">
        <f t="shared" si="25"/>
        <v>0.74276917322076774</v>
      </c>
      <c r="O120" s="304">
        <f t="shared" si="25"/>
        <v>0.74603767461429094</v>
      </c>
      <c r="P120" s="304">
        <f t="shared" si="25"/>
        <v>0.73772675006762267</v>
      </c>
      <c r="Q120" s="304">
        <f t="shared" si="25"/>
        <v>0.73300189330504262</v>
      </c>
      <c r="R120" s="304">
        <f t="shared" si="25"/>
        <v>0.72758137822172875</v>
      </c>
      <c r="S120" s="304">
        <f t="shared" si="25"/>
        <v>0.72483222173283723</v>
      </c>
      <c r="T120" s="304">
        <f t="shared" si="25"/>
        <v>0.72104920967229535</v>
      </c>
      <c r="U120" s="304">
        <f t="shared" si="25"/>
        <v>0.73434879178821277</v>
      </c>
      <c r="V120" s="304">
        <f t="shared" si="25"/>
        <v>0.73894250768870251</v>
      </c>
      <c r="W120" s="304">
        <f t="shared" si="25"/>
        <v>0.74048486445670203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5.1514955627111246E-2</v>
      </c>
      <c r="C121" s="304">
        <f t="shared" si="26"/>
        <v>5.5167728945116144E-2</v>
      </c>
      <c r="D121" s="304">
        <f t="shared" si="26"/>
        <v>4.1881926852639917E-2</v>
      </c>
      <c r="E121" s="304">
        <f t="shared" si="26"/>
        <v>4.4378651678451973E-2</v>
      </c>
      <c r="F121" s="304">
        <f t="shared" si="26"/>
        <v>7.6139719697940436E-2</v>
      </c>
      <c r="G121" s="304">
        <f t="shared" si="26"/>
        <v>4.221404000685771E-2</v>
      </c>
      <c r="H121" s="304">
        <f t="shared" si="26"/>
        <v>4.3126765925451262E-2</v>
      </c>
      <c r="I121" s="304">
        <f t="shared" si="26"/>
        <v>3.9621132135001173E-2</v>
      </c>
      <c r="J121" s="304">
        <f t="shared" si="26"/>
        <v>4.2471904165472502E-2</v>
      </c>
      <c r="K121" s="304">
        <f t="shared" si="26"/>
        <v>3.830928797451582E-2</v>
      </c>
      <c r="L121" s="304">
        <f t="shared" si="26"/>
        <v>3.5811818121516299E-2</v>
      </c>
      <c r="M121" s="304">
        <f t="shared" si="26"/>
        <v>3.5451023200446644E-2</v>
      </c>
      <c r="N121" s="304">
        <f t="shared" si="26"/>
        <v>3.7559794543376476E-2</v>
      </c>
      <c r="O121" s="304">
        <f t="shared" si="26"/>
        <v>3.5040634847696005E-2</v>
      </c>
      <c r="P121" s="304">
        <f t="shared" si="26"/>
        <v>4.1280811912377174E-2</v>
      </c>
      <c r="Q121" s="304">
        <f t="shared" si="26"/>
        <v>4.4549387367450538E-2</v>
      </c>
      <c r="R121" s="304">
        <f t="shared" si="26"/>
        <v>4.8690952847605835E-2</v>
      </c>
      <c r="S121" s="304">
        <f t="shared" si="26"/>
        <v>5.0634021055646024E-2</v>
      </c>
      <c r="T121" s="304">
        <f t="shared" si="26"/>
        <v>5.3406591629679333E-2</v>
      </c>
      <c r="U121" s="304">
        <f t="shared" si="26"/>
        <v>4.3594566801371117E-2</v>
      </c>
      <c r="V121" s="304">
        <f t="shared" si="26"/>
        <v>4.0295586011498491E-2</v>
      </c>
      <c r="W121" s="304">
        <f t="shared" si="26"/>
        <v>3.8864744025867565E-2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0.10328422527994599</v>
      </c>
      <c r="C122" s="303">
        <f t="shared" si="27"/>
        <v>0.10273150780675006</v>
      </c>
      <c r="D122" s="303">
        <f t="shared" si="27"/>
        <v>0.10486670935672961</v>
      </c>
      <c r="E122" s="303">
        <f t="shared" si="27"/>
        <v>0.10441259656054125</v>
      </c>
      <c r="F122" s="303">
        <f t="shared" si="27"/>
        <v>9.9353613760008952E-2</v>
      </c>
      <c r="G122" s="303">
        <f t="shared" si="27"/>
        <v>0.10478206367596089</v>
      </c>
      <c r="H122" s="303">
        <f t="shared" si="27"/>
        <v>0.10465372216668081</v>
      </c>
      <c r="I122" s="303">
        <f t="shared" si="27"/>
        <v>0.1052162533159547</v>
      </c>
      <c r="J122" s="303">
        <f t="shared" si="27"/>
        <v>0.10473764993213815</v>
      </c>
      <c r="K122" s="303">
        <f t="shared" si="27"/>
        <v>0.10541089309869449</v>
      </c>
      <c r="L122" s="303">
        <f t="shared" si="27"/>
        <v>0.10576845441610319</v>
      </c>
      <c r="M122" s="303">
        <f t="shared" si="27"/>
        <v>0.10579713710263412</v>
      </c>
      <c r="N122" s="303">
        <f t="shared" si="27"/>
        <v>0.10546936895101007</v>
      </c>
      <c r="O122" s="303">
        <f t="shared" si="27"/>
        <v>0.10585069411359065</v>
      </c>
      <c r="P122" s="303">
        <f t="shared" si="27"/>
        <v>0.1048810862498103</v>
      </c>
      <c r="Q122" s="303">
        <f t="shared" si="27"/>
        <v>0.1043298529608459</v>
      </c>
      <c r="R122" s="303">
        <f t="shared" si="27"/>
        <v>0.10369745953445435</v>
      </c>
      <c r="S122" s="303">
        <f t="shared" si="27"/>
        <v>0.10337672461075588</v>
      </c>
      <c r="T122" s="303">
        <f t="shared" si="27"/>
        <v>0.10293537320368996</v>
      </c>
      <c r="U122" s="303">
        <f t="shared" si="27"/>
        <v>0.10448699111721488</v>
      </c>
      <c r="V122" s="303">
        <f t="shared" si="27"/>
        <v>0.10502292463893878</v>
      </c>
      <c r="W122" s="303">
        <f t="shared" si="27"/>
        <v>0.10520286626187213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8.4471259871358492E-2</v>
      </c>
      <c r="C123" s="304">
        <f t="shared" si="28"/>
        <v>8.3918542398162529E-2</v>
      </c>
      <c r="D123" s="304">
        <f t="shared" si="28"/>
        <v>8.6053743948138903E-2</v>
      </c>
      <c r="E123" s="304">
        <f t="shared" si="28"/>
        <v>8.559963115195901E-2</v>
      </c>
      <c r="F123" s="304">
        <f t="shared" si="28"/>
        <v>8.0540648351423563E-2</v>
      </c>
      <c r="G123" s="304">
        <f t="shared" si="28"/>
        <v>8.5969098267373908E-2</v>
      </c>
      <c r="H123" s="304">
        <f t="shared" si="28"/>
        <v>8.5840756758094369E-2</v>
      </c>
      <c r="I123" s="304">
        <f t="shared" si="28"/>
        <v>8.6403287907367232E-2</v>
      </c>
      <c r="J123" s="304">
        <f t="shared" si="28"/>
        <v>8.5924684523546485E-2</v>
      </c>
      <c r="K123" s="304">
        <f t="shared" si="28"/>
        <v>8.6597927690108059E-2</v>
      </c>
      <c r="L123" s="304">
        <f t="shared" si="28"/>
        <v>8.6955489007517595E-2</v>
      </c>
      <c r="M123" s="304">
        <f t="shared" si="28"/>
        <v>8.6984171694044002E-2</v>
      </c>
      <c r="N123" s="304">
        <f t="shared" si="28"/>
        <v>8.6656403542422725E-2</v>
      </c>
      <c r="O123" s="304">
        <f t="shared" si="28"/>
        <v>8.7037728705000386E-2</v>
      </c>
      <c r="P123" s="304">
        <f t="shared" si="28"/>
        <v>8.6068120841222437E-2</v>
      </c>
      <c r="Q123" s="304">
        <f t="shared" si="28"/>
        <v>8.5516887552254756E-2</v>
      </c>
      <c r="R123" s="304">
        <f t="shared" si="28"/>
        <v>8.488449412586814E-2</v>
      </c>
      <c r="S123" s="304">
        <f t="shared" si="28"/>
        <v>8.4563759202164135E-2</v>
      </c>
      <c r="T123" s="304">
        <f t="shared" si="28"/>
        <v>8.412240779510087E-2</v>
      </c>
      <c r="U123" s="304">
        <f t="shared" si="28"/>
        <v>8.5674025708624632E-2</v>
      </c>
      <c r="V123" s="304">
        <f t="shared" si="28"/>
        <v>8.6209959230348424E-2</v>
      </c>
      <c r="W123" s="304">
        <f t="shared" si="28"/>
        <v>8.6389900853281687E-2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1.8812965408587509E-2</v>
      </c>
      <c r="C124" s="305">
        <f t="shared" si="29"/>
        <v>1.881296540858754E-2</v>
      </c>
      <c r="D124" s="305">
        <f t="shared" si="29"/>
        <v>1.8812965408590693E-2</v>
      </c>
      <c r="E124" s="305">
        <f t="shared" si="29"/>
        <v>1.8812965408582235E-2</v>
      </c>
      <c r="F124" s="305">
        <f t="shared" si="29"/>
        <v>1.8812965408585403E-2</v>
      </c>
      <c r="G124" s="305">
        <f t="shared" si="29"/>
        <v>1.8812965408586992E-2</v>
      </c>
      <c r="H124" s="305">
        <f t="shared" si="29"/>
        <v>1.8812965408586443E-2</v>
      </c>
      <c r="I124" s="305">
        <f t="shared" si="29"/>
        <v>1.8812965408587463E-2</v>
      </c>
      <c r="J124" s="305">
        <f t="shared" si="29"/>
        <v>1.8812965408591665E-2</v>
      </c>
      <c r="K124" s="305">
        <f t="shared" si="29"/>
        <v>1.881296540858644E-2</v>
      </c>
      <c r="L124" s="305">
        <f t="shared" si="29"/>
        <v>1.8812965408585586E-2</v>
      </c>
      <c r="M124" s="305">
        <f t="shared" si="29"/>
        <v>1.8812965408590128E-2</v>
      </c>
      <c r="N124" s="305">
        <f t="shared" si="29"/>
        <v>1.8812965408587342E-2</v>
      </c>
      <c r="O124" s="305">
        <f t="shared" si="29"/>
        <v>1.8812965408590253E-2</v>
      </c>
      <c r="P124" s="305">
        <f t="shared" si="29"/>
        <v>1.8812965408587852E-2</v>
      </c>
      <c r="Q124" s="305">
        <f t="shared" si="29"/>
        <v>1.8812965408591144E-2</v>
      </c>
      <c r="R124" s="305">
        <f t="shared" si="29"/>
        <v>1.8812965408586211E-2</v>
      </c>
      <c r="S124" s="305">
        <f t="shared" si="29"/>
        <v>1.8812965408591734E-2</v>
      </c>
      <c r="T124" s="305">
        <f t="shared" si="29"/>
        <v>1.881296540858908E-2</v>
      </c>
      <c r="U124" s="305">
        <f t="shared" si="29"/>
        <v>1.8812965408590253E-2</v>
      </c>
      <c r="V124" s="305">
        <f t="shared" si="29"/>
        <v>1.8812965408590347E-2</v>
      </c>
      <c r="W124" s="305">
        <f t="shared" si="29"/>
        <v>1.8812965408590447E-2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1.0000000000000002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0.99999999999999978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0.99999999999999978</v>
      </c>
      <c r="M126" s="234">
        <f t="shared" si="30"/>
        <v>0.99999999999999989</v>
      </c>
      <c r="N126" s="234">
        <f t="shared" si="30"/>
        <v>0.99999999999999978</v>
      </c>
      <c r="O126" s="234">
        <f t="shared" si="30"/>
        <v>0.99999999999999989</v>
      </c>
      <c r="P126" s="234">
        <f t="shared" si="30"/>
        <v>0.99999999999999978</v>
      </c>
      <c r="Q126" s="234">
        <f t="shared" si="30"/>
        <v>0.99999999999999978</v>
      </c>
      <c r="R126" s="234">
        <f t="shared" si="30"/>
        <v>0.99999999999999989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0.99999999999999989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3.7027758007800844E-2</v>
      </c>
      <c r="C127" s="301">
        <f t="shared" si="31"/>
        <v>3.7027758007802343E-2</v>
      </c>
      <c r="D127" s="301">
        <f t="shared" si="31"/>
        <v>3.7027758007789464E-2</v>
      </c>
      <c r="E127" s="301">
        <f t="shared" si="31"/>
        <v>3.7027758007826685E-2</v>
      </c>
      <c r="F127" s="301">
        <f t="shared" si="31"/>
        <v>3.7027758007808283E-2</v>
      </c>
      <c r="G127" s="301">
        <f t="shared" si="31"/>
        <v>3.7027758007806159E-2</v>
      </c>
      <c r="H127" s="301">
        <f t="shared" si="31"/>
        <v>3.7027758007811322E-2</v>
      </c>
      <c r="I127" s="301">
        <f t="shared" si="31"/>
        <v>3.7027758007806687E-2</v>
      </c>
      <c r="J127" s="301">
        <f t="shared" si="31"/>
        <v>3.7027758007782963E-2</v>
      </c>
      <c r="K127" s="301">
        <f t="shared" si="31"/>
        <v>3.7027758007807485E-2</v>
      </c>
      <c r="L127" s="301">
        <f t="shared" si="31"/>
        <v>3.7027758007808394E-2</v>
      </c>
      <c r="M127" s="301">
        <f t="shared" si="31"/>
        <v>3.7027758007785051E-2</v>
      </c>
      <c r="N127" s="301">
        <f t="shared" si="31"/>
        <v>3.702775800780049E-2</v>
      </c>
      <c r="O127" s="301">
        <f t="shared" si="31"/>
        <v>3.7027758007788771E-2</v>
      </c>
      <c r="P127" s="301">
        <f t="shared" si="31"/>
        <v>3.7027758007805611E-2</v>
      </c>
      <c r="Q127" s="301">
        <f t="shared" si="31"/>
        <v>3.7027758007795203E-2</v>
      </c>
      <c r="R127" s="301">
        <f t="shared" si="31"/>
        <v>3.7027758007826296E-2</v>
      </c>
      <c r="S127" s="301">
        <f t="shared" si="31"/>
        <v>3.7027758007791831E-2</v>
      </c>
      <c r="T127" s="301">
        <f t="shared" si="31"/>
        <v>3.7027758007808144E-2</v>
      </c>
      <c r="U127" s="301">
        <f t="shared" si="31"/>
        <v>3.7027758007798131E-2</v>
      </c>
      <c r="V127" s="301">
        <f t="shared" si="31"/>
        <v>3.7027758007792733E-2</v>
      </c>
      <c r="W127" s="301">
        <f t="shared" si="31"/>
        <v>3.7027758007788049E-2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1.632691081418761E-2</v>
      </c>
      <c r="C128" s="235">
        <f t="shared" si="32"/>
        <v>1.6326910814188283E-2</v>
      </c>
      <c r="D128" s="235">
        <f t="shared" si="32"/>
        <v>1.6326910814182596E-2</v>
      </c>
      <c r="E128" s="235">
        <f t="shared" si="32"/>
        <v>1.6326910814199007E-2</v>
      </c>
      <c r="F128" s="235">
        <f t="shared" si="32"/>
        <v>1.6326910814190895E-2</v>
      </c>
      <c r="G128" s="235">
        <f t="shared" si="32"/>
        <v>1.6326910814189969E-2</v>
      </c>
      <c r="H128" s="235">
        <f t="shared" si="32"/>
        <v>1.6326910814192238E-2</v>
      </c>
      <c r="I128" s="235">
        <f t="shared" si="32"/>
        <v>1.6326910814190188E-2</v>
      </c>
      <c r="J128" s="235">
        <f t="shared" si="32"/>
        <v>1.6326910814179738E-2</v>
      </c>
      <c r="K128" s="235">
        <f t="shared" si="32"/>
        <v>1.6326910814190552E-2</v>
      </c>
      <c r="L128" s="235">
        <f t="shared" si="32"/>
        <v>1.6326910814190947E-2</v>
      </c>
      <c r="M128" s="235">
        <f t="shared" si="32"/>
        <v>1.632691081418065E-2</v>
      </c>
      <c r="N128" s="235">
        <f t="shared" si="32"/>
        <v>1.6326910814187461E-2</v>
      </c>
      <c r="O128" s="235">
        <f t="shared" si="32"/>
        <v>1.6326910814182295E-2</v>
      </c>
      <c r="P128" s="235">
        <f t="shared" si="32"/>
        <v>1.6326910814189712E-2</v>
      </c>
      <c r="Q128" s="235">
        <f t="shared" si="32"/>
        <v>1.6326910814185133E-2</v>
      </c>
      <c r="R128" s="235">
        <f t="shared" si="32"/>
        <v>1.632691081419884E-2</v>
      </c>
      <c r="S128" s="235">
        <f t="shared" si="32"/>
        <v>1.6326910814183651E-2</v>
      </c>
      <c r="T128" s="235">
        <f t="shared" si="32"/>
        <v>1.6326910814190836E-2</v>
      </c>
      <c r="U128" s="235">
        <f t="shared" si="32"/>
        <v>1.632691081418643E-2</v>
      </c>
      <c r="V128" s="235">
        <f t="shared" si="32"/>
        <v>1.6326910814184047E-2</v>
      </c>
      <c r="W128" s="235">
        <f t="shared" si="32"/>
        <v>1.6326910814181982E-2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0.12664196862015301</v>
      </c>
      <c r="C129" s="235">
        <f t="shared" si="33"/>
        <v>0.1266419686201582</v>
      </c>
      <c r="D129" s="235">
        <f t="shared" si="33"/>
        <v>0.12664196862011409</v>
      </c>
      <c r="E129" s="235">
        <f t="shared" si="33"/>
        <v>0.12664196862024141</v>
      </c>
      <c r="F129" s="235">
        <f t="shared" si="33"/>
        <v>0.12664196862017846</v>
      </c>
      <c r="G129" s="235">
        <f t="shared" si="33"/>
        <v>0.12664196862017132</v>
      </c>
      <c r="H129" s="235">
        <f t="shared" si="33"/>
        <v>0.12664196862018889</v>
      </c>
      <c r="I129" s="235">
        <f t="shared" si="33"/>
        <v>0.12664196862017305</v>
      </c>
      <c r="J129" s="235">
        <f t="shared" si="33"/>
        <v>0.12664196862009192</v>
      </c>
      <c r="K129" s="235">
        <f t="shared" si="33"/>
        <v>0.12664196862017582</v>
      </c>
      <c r="L129" s="235">
        <f t="shared" si="33"/>
        <v>0.12664196862017887</v>
      </c>
      <c r="M129" s="235">
        <f t="shared" si="33"/>
        <v>0.12664196862009899</v>
      </c>
      <c r="N129" s="235">
        <f t="shared" si="33"/>
        <v>0.12664196862015187</v>
      </c>
      <c r="O129" s="235">
        <f t="shared" si="33"/>
        <v>0.12664196862011176</v>
      </c>
      <c r="P129" s="235">
        <f t="shared" si="33"/>
        <v>0.12664196862016933</v>
      </c>
      <c r="Q129" s="235">
        <f t="shared" si="33"/>
        <v>0.12664196862013377</v>
      </c>
      <c r="R129" s="235">
        <f t="shared" si="33"/>
        <v>0.12664196862024008</v>
      </c>
      <c r="S129" s="235">
        <f t="shared" si="33"/>
        <v>0.12664196862012225</v>
      </c>
      <c r="T129" s="235">
        <f t="shared" si="33"/>
        <v>0.12664196862017799</v>
      </c>
      <c r="U129" s="235">
        <f t="shared" si="33"/>
        <v>0.12664196862014382</v>
      </c>
      <c r="V129" s="235">
        <f t="shared" si="33"/>
        <v>0.12664196862012533</v>
      </c>
      <c r="W129" s="235">
        <f t="shared" si="33"/>
        <v>0.12664196862010935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5.5919517678372374E-2</v>
      </c>
      <c r="C130" s="235">
        <f t="shared" si="34"/>
        <v>5.5919517678374657E-2</v>
      </c>
      <c r="D130" s="235">
        <f t="shared" si="34"/>
        <v>5.5919517678355186E-2</v>
      </c>
      <c r="E130" s="235">
        <f t="shared" si="34"/>
        <v>5.5919517678411385E-2</v>
      </c>
      <c r="F130" s="235">
        <f t="shared" si="34"/>
        <v>5.5919517678383615E-2</v>
      </c>
      <c r="G130" s="235">
        <f t="shared" si="34"/>
        <v>5.5919517678380451E-2</v>
      </c>
      <c r="H130" s="235">
        <f t="shared" si="34"/>
        <v>5.5919517678388202E-2</v>
      </c>
      <c r="I130" s="235">
        <f t="shared" si="34"/>
        <v>5.59195176783812E-2</v>
      </c>
      <c r="J130" s="235">
        <f t="shared" si="34"/>
        <v>5.591951767834541E-2</v>
      </c>
      <c r="K130" s="235">
        <f t="shared" si="34"/>
        <v>5.5919517678382435E-2</v>
      </c>
      <c r="L130" s="235">
        <f t="shared" si="34"/>
        <v>5.5919517678383802E-2</v>
      </c>
      <c r="M130" s="235">
        <f t="shared" si="34"/>
        <v>5.5919517678348525E-2</v>
      </c>
      <c r="N130" s="235">
        <f t="shared" si="34"/>
        <v>5.591951767837184E-2</v>
      </c>
      <c r="O130" s="235">
        <f t="shared" si="34"/>
        <v>5.5919517678354166E-2</v>
      </c>
      <c r="P130" s="235">
        <f t="shared" si="34"/>
        <v>5.5919517678379584E-2</v>
      </c>
      <c r="Q130" s="235">
        <f t="shared" si="34"/>
        <v>5.5919517678363867E-2</v>
      </c>
      <c r="R130" s="235">
        <f t="shared" si="34"/>
        <v>5.5919517678410829E-2</v>
      </c>
      <c r="S130" s="235">
        <f t="shared" si="34"/>
        <v>5.5919517678358781E-2</v>
      </c>
      <c r="T130" s="235">
        <f t="shared" si="34"/>
        <v>5.5919517678383421E-2</v>
      </c>
      <c r="U130" s="235">
        <f t="shared" si="34"/>
        <v>5.5919517678368287E-2</v>
      </c>
      <c r="V130" s="235">
        <f t="shared" si="34"/>
        <v>5.5919517678360169E-2</v>
      </c>
      <c r="W130" s="235">
        <f t="shared" si="34"/>
        <v>5.5919517678353091E-2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0.23801142977168566</v>
      </c>
      <c r="C131" s="302">
        <f t="shared" si="35"/>
        <v>0.22577023786549105</v>
      </c>
      <c r="D131" s="302">
        <f t="shared" si="35"/>
        <v>0.25454827612785658</v>
      </c>
      <c r="E131" s="302">
        <f t="shared" si="35"/>
        <v>0.25734452497453369</v>
      </c>
      <c r="F131" s="302">
        <f t="shared" si="35"/>
        <v>0.19893502273529545</v>
      </c>
      <c r="G131" s="302">
        <f t="shared" si="35"/>
        <v>0.25931980265506932</v>
      </c>
      <c r="H131" s="302">
        <f t="shared" si="35"/>
        <v>0.25359040559616219</v>
      </c>
      <c r="I131" s="302">
        <f t="shared" si="35"/>
        <v>0.26352358095243417</v>
      </c>
      <c r="J131" s="302">
        <f t="shared" si="35"/>
        <v>0.2591460546825663</v>
      </c>
      <c r="K131" s="302">
        <f t="shared" si="35"/>
        <v>0.27060397484411214</v>
      </c>
      <c r="L131" s="302">
        <f t="shared" si="35"/>
        <v>0.287340061104157</v>
      </c>
      <c r="M131" s="302">
        <f t="shared" si="35"/>
        <v>0.29413588068845475</v>
      </c>
      <c r="N131" s="302">
        <f t="shared" si="35"/>
        <v>0.28454889960614427</v>
      </c>
      <c r="O131" s="302">
        <f t="shared" si="35"/>
        <v>0.2979772194743554</v>
      </c>
      <c r="P131" s="302">
        <f t="shared" si="35"/>
        <v>0.2709920969833976</v>
      </c>
      <c r="Q131" s="302">
        <f t="shared" si="35"/>
        <v>0.26620595094254085</v>
      </c>
      <c r="R131" s="302">
        <f t="shared" si="35"/>
        <v>0.25055799920859695</v>
      </c>
      <c r="S131" s="302">
        <f t="shared" si="35"/>
        <v>0.24759365022806884</v>
      </c>
      <c r="T131" s="302">
        <f t="shared" si="35"/>
        <v>0.24122064026169679</v>
      </c>
      <c r="U131" s="302">
        <f t="shared" si="35"/>
        <v>0.26819089014234532</v>
      </c>
      <c r="V131" s="302">
        <f t="shared" si="35"/>
        <v>0.27685464774229573</v>
      </c>
      <c r="W131" s="302">
        <f t="shared" si="35"/>
        <v>0.29013948034918541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0.52607241510780056</v>
      </c>
      <c r="C132" s="237">
        <f t="shared" si="36"/>
        <v>0.53831360701398567</v>
      </c>
      <c r="D132" s="237">
        <f t="shared" si="36"/>
        <v>0.50953556875170203</v>
      </c>
      <c r="E132" s="237">
        <f t="shared" si="36"/>
        <v>0.50673931990478793</v>
      </c>
      <c r="F132" s="237">
        <f t="shared" si="36"/>
        <v>0.56514882214414341</v>
      </c>
      <c r="G132" s="237">
        <f t="shared" si="36"/>
        <v>0.50476404222438254</v>
      </c>
      <c r="H132" s="237">
        <f t="shared" si="36"/>
        <v>0.51049343928325719</v>
      </c>
      <c r="I132" s="237">
        <f t="shared" si="36"/>
        <v>0.50056026392701469</v>
      </c>
      <c r="J132" s="237">
        <f t="shared" si="36"/>
        <v>0.50493779019703378</v>
      </c>
      <c r="K132" s="237">
        <f t="shared" si="36"/>
        <v>0.49347987003533167</v>
      </c>
      <c r="L132" s="237">
        <f t="shared" si="36"/>
        <v>0.47674378377528082</v>
      </c>
      <c r="M132" s="237">
        <f t="shared" si="36"/>
        <v>0.46994796419113194</v>
      </c>
      <c r="N132" s="237">
        <f t="shared" si="36"/>
        <v>0.47953494527334389</v>
      </c>
      <c r="O132" s="237">
        <f t="shared" si="36"/>
        <v>0.46610662540520742</v>
      </c>
      <c r="P132" s="237">
        <f t="shared" si="36"/>
        <v>0.49309174789605792</v>
      </c>
      <c r="Q132" s="237">
        <f t="shared" si="36"/>
        <v>0.49787789393698106</v>
      </c>
      <c r="R132" s="237">
        <f t="shared" si="36"/>
        <v>0.5135258456707269</v>
      </c>
      <c r="S132" s="237">
        <f t="shared" si="36"/>
        <v>0.51649019465147472</v>
      </c>
      <c r="T132" s="237">
        <f t="shared" si="36"/>
        <v>0.52286320461774283</v>
      </c>
      <c r="U132" s="237">
        <f t="shared" si="36"/>
        <v>0.49589295473715805</v>
      </c>
      <c r="V132" s="237">
        <f t="shared" si="36"/>
        <v>0.48722919713724189</v>
      </c>
      <c r="W132" s="237">
        <f t="shared" si="36"/>
        <v>0.47394436453038208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382.42246350404344</v>
      </c>
      <c r="C136" s="322">
        <f t="shared" si="37"/>
        <v>396.35279372475674</v>
      </c>
      <c r="D136" s="322">
        <f t="shared" si="37"/>
        <v>456.15018094029182</v>
      </c>
      <c r="E136" s="322">
        <f t="shared" si="37"/>
        <v>287.8755723652219</v>
      </c>
      <c r="F136" s="322">
        <f t="shared" si="37"/>
        <v>299.59376737484683</v>
      </c>
      <c r="G136" s="322">
        <f t="shared" si="37"/>
        <v>426.12793932151908</v>
      </c>
      <c r="H136" s="322">
        <f t="shared" si="37"/>
        <v>413.63371033889536</v>
      </c>
      <c r="I136" s="322">
        <f t="shared" si="37"/>
        <v>424.96389037587926</v>
      </c>
      <c r="J136" s="322">
        <f t="shared" si="37"/>
        <v>435.46437468554473</v>
      </c>
      <c r="K136" s="322">
        <f t="shared" si="37"/>
        <v>441.34616509484039</v>
      </c>
      <c r="L136" s="322">
        <f t="shared" si="37"/>
        <v>447.09102230023404</v>
      </c>
      <c r="M136" s="322">
        <f t="shared" si="37"/>
        <v>447.04444987528933</v>
      </c>
      <c r="N136" s="322">
        <f t="shared" si="37"/>
        <v>441.79268543239311</v>
      </c>
      <c r="O136" s="322">
        <f t="shared" si="37"/>
        <v>591.8810573182443</v>
      </c>
      <c r="P136" s="322">
        <f t="shared" si="37"/>
        <v>594.3560851349722</v>
      </c>
      <c r="Q136" s="322">
        <f t="shared" si="37"/>
        <v>591.2149897328062</v>
      </c>
      <c r="R136" s="322">
        <f t="shared" si="37"/>
        <v>546.47635895093856</v>
      </c>
      <c r="S136" s="322">
        <f t="shared" si="37"/>
        <v>541.65964963104193</v>
      </c>
      <c r="T136" s="322">
        <f t="shared" si="37"/>
        <v>615.07040261517193</v>
      </c>
      <c r="U136" s="322">
        <f t="shared" si="37"/>
        <v>545.25320338136078</v>
      </c>
      <c r="V136" s="322">
        <f t="shared" si="37"/>
        <v>572.12610818857729</v>
      </c>
      <c r="W136" s="322">
        <f t="shared" si="37"/>
        <v>626.82775029995628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1.9121123175199826</v>
      </c>
      <c r="C137" s="275">
        <f>IF(C$6=0,0,C$6/PPA!C$10*1000)</f>
        <v>1.981763968623576</v>
      </c>
      <c r="D137" s="275">
        <f>IF(D$6=0,0,D$6/PPA!D$10*1000)</f>
        <v>2.2807509047010557</v>
      </c>
      <c r="E137" s="275">
        <f>IF(E$6=0,0,E$6/PPA!E$10*1000)</f>
        <v>1.4393778618257715</v>
      </c>
      <c r="F137" s="275">
        <f>IF(F$6=0,0,F$6/PPA!F$10*1000)</f>
        <v>1.497968836874243</v>
      </c>
      <c r="G137" s="275">
        <f>IF(G$6=0,0,G$6/PPA!G$10*1000)</f>
        <v>2.1306396966071488</v>
      </c>
      <c r="H137" s="275">
        <f>IF(H$6=0,0,H$6/PPA!H$10*1000)</f>
        <v>2.0681685516940549</v>
      </c>
      <c r="I137" s="275">
        <f>IF(I$6=0,0,I$6/PPA!I$10*1000)</f>
        <v>2.1248194518789139</v>
      </c>
      <c r="J137" s="275">
        <f>IF(J$6=0,0,J$6/PPA!J$10*1000)</f>
        <v>2.1773218734273923</v>
      </c>
      <c r="K137" s="275">
        <f>IF(K$6=0,0,K$6/PPA!K$10*1000)</f>
        <v>2.2067308254736027</v>
      </c>
      <c r="L137" s="275">
        <f>IF(L$6=0,0,L$6/PPA!L$10*1000)</f>
        <v>2.235455111500483</v>
      </c>
      <c r="M137" s="275">
        <f>IF(M$6=0,0,M$6/PPA!M$10*1000)</f>
        <v>2.2352222493759144</v>
      </c>
      <c r="N137" s="275">
        <f>IF(N$6=0,0,N$6/PPA!N$10*1000)</f>
        <v>2.2089634271614136</v>
      </c>
      <c r="O137" s="275">
        <f>IF(O$6=0,0,O$6/PPA!O$10*1000)</f>
        <v>2.9594052865905942</v>
      </c>
      <c r="P137" s="275">
        <f>IF(P$6=0,0,P$6/PPA!P$10*1000)</f>
        <v>2.9717804256743729</v>
      </c>
      <c r="Q137" s="275">
        <f>IF(Q$6=0,0,Q$6/PPA!Q$10*1000)</f>
        <v>2.9560749486638902</v>
      </c>
      <c r="R137" s="275">
        <f>IF(R$6=0,0,R$6/PPA!R$10*1000)</f>
        <v>2.7323817947546192</v>
      </c>
      <c r="S137" s="275">
        <f>IF(S$6=0,0,S$6/PPA!S$10*1000)</f>
        <v>2.7082982481551738</v>
      </c>
      <c r="T137" s="275">
        <f>IF(T$6=0,0,T$6/PPA!T$10*1000)</f>
        <v>3.0753520130758987</v>
      </c>
      <c r="U137" s="275">
        <f>IF(U$6=0,0,U$6/PPA!U$10*1000)</f>
        <v>2.7262660169065507</v>
      </c>
      <c r="V137" s="275">
        <f>IF(V$6=0,0,V$6/PPA!V$10*1000)</f>
        <v>2.860630540942426</v>
      </c>
      <c r="W137" s="275">
        <f>IF(W$6=0,0,W$6/PPA!W$10*1000)</f>
        <v>3.134138751499234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2.6769572445279768</v>
      </c>
      <c r="C138" s="276">
        <f>IF(C$7=0,0,C$7/PPA!C$10*1000)</f>
        <v>2.7744695560730057</v>
      </c>
      <c r="D138" s="276">
        <f>IF(D$7=0,0,D$7/PPA!D$10*1000)</f>
        <v>3.193051266581477</v>
      </c>
      <c r="E138" s="276">
        <f>IF(E$7=0,0,E$7/PPA!E$10*1000)</f>
        <v>2.015129006556081</v>
      </c>
      <c r="F138" s="276">
        <f>IF(F$7=0,0,F$7/PPA!F$10*1000)</f>
        <v>2.0971563716239401</v>
      </c>
      <c r="G138" s="276">
        <f>IF(G$7=0,0,G$7/PPA!G$10*1000)</f>
        <v>2.9828955752500086</v>
      </c>
      <c r="H138" s="276">
        <f>IF(H$7=0,0,H$7/PPA!H$10*1000)</f>
        <v>2.895435972371676</v>
      </c>
      <c r="I138" s="276">
        <f>IF(I$7=0,0,I$7/PPA!I$10*1000)</f>
        <v>2.9747472326304805</v>
      </c>
      <c r="J138" s="276">
        <f>IF(J$7=0,0,J$7/PPA!J$10*1000)</f>
        <v>3.048250622798351</v>
      </c>
      <c r="K138" s="276">
        <f>IF(K$7=0,0,K$7/PPA!K$10*1000)</f>
        <v>3.0894231556630425</v>
      </c>
      <c r="L138" s="276">
        <f>IF(L$7=0,0,L$7/PPA!L$10*1000)</f>
        <v>3.1296371561006771</v>
      </c>
      <c r="M138" s="276">
        <f>IF(M$7=0,0,M$7/PPA!M$10*1000)</f>
        <v>3.1293111491262802</v>
      </c>
      <c r="N138" s="276">
        <f>IF(N$7=0,0,N$7/PPA!N$10*1000)</f>
        <v>3.0925487980259794</v>
      </c>
      <c r="O138" s="276">
        <f>IF(O$7=0,0,O$7/PPA!O$10*1000)</f>
        <v>4.1431674012268314</v>
      </c>
      <c r="P138" s="276">
        <f>IF(P$7=0,0,P$7/PPA!P$10*1000)</f>
        <v>4.1604925959441212</v>
      </c>
      <c r="Q138" s="276">
        <f>IF(Q$7=0,0,Q$7/PPA!Q$10*1000)</f>
        <v>4.1385049281294464</v>
      </c>
      <c r="R138" s="276">
        <f>IF(R$7=0,0,R$7/PPA!R$10*1000)</f>
        <v>3.8253345126564673</v>
      </c>
      <c r="S138" s="276">
        <f>IF(S$7=0,0,S$7/PPA!S$10*1000)</f>
        <v>3.7916175474172458</v>
      </c>
      <c r="T138" s="276">
        <f>IF(T$7=0,0,T$7/PPA!T$10*1000)</f>
        <v>4.3054928183062593</v>
      </c>
      <c r="U138" s="276">
        <f>IF(U$7=0,0,U$7/PPA!U$10*1000)</f>
        <v>3.816772423669172</v>
      </c>
      <c r="V138" s="276">
        <f>IF(V$7=0,0,V$7/PPA!V$10*1000)</f>
        <v>4.0048827573193968</v>
      </c>
      <c r="W138" s="276">
        <f>IF(W$7=0,0,W$7/PPA!W$10*1000)</f>
        <v>4.3877942520989288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15.296898540159862</v>
      </c>
      <c r="C139" s="276">
        <f>IF(C$8=0,0,C$8/PPA!C$10*1000)</f>
        <v>15.854111748988611</v>
      </c>
      <c r="D139" s="276">
        <f>IF(D$8=0,0,D$8/PPA!D$10*1000)</f>
        <v>18.246007237608449</v>
      </c>
      <c r="E139" s="276">
        <f>IF(E$8=0,0,E$8/PPA!E$10*1000)</f>
        <v>11.515022894606174</v>
      </c>
      <c r="F139" s="276">
        <f>IF(F$8=0,0,F$8/PPA!F$10*1000)</f>
        <v>11.983750694993944</v>
      </c>
      <c r="G139" s="276">
        <f>IF(G$8=0,0,G$8/PPA!G$10*1000)</f>
        <v>17.045117572857183</v>
      </c>
      <c r="H139" s="276">
        <f>IF(H$8=0,0,H$8/PPA!H$10*1000)</f>
        <v>16.545348413552439</v>
      </c>
      <c r="I139" s="276">
        <f>IF(I$8=0,0,I$8/PPA!I$10*1000)</f>
        <v>16.998555615031311</v>
      </c>
      <c r="J139" s="276">
        <f>IF(J$8=0,0,J$8/PPA!J$10*1000)</f>
        <v>17.418574987419138</v>
      </c>
      <c r="K139" s="276">
        <f>IF(K$8=0,0,K$8/PPA!K$10*1000)</f>
        <v>17.653846603788811</v>
      </c>
      <c r="L139" s="276">
        <f>IF(L$8=0,0,L$8/PPA!L$10*1000)</f>
        <v>17.883640892003871</v>
      </c>
      <c r="M139" s="276">
        <f>IF(M$8=0,0,M$8/PPA!M$10*1000)</f>
        <v>17.881777995007305</v>
      </c>
      <c r="N139" s="276">
        <f>IF(N$8=0,0,N$8/PPA!N$10*1000)</f>
        <v>17.671707417291323</v>
      </c>
      <c r="O139" s="276">
        <f>IF(O$8=0,0,O$8/PPA!O$10*1000)</f>
        <v>23.675242292724761</v>
      </c>
      <c r="P139" s="276">
        <f>IF(P$8=0,0,P$8/PPA!P$10*1000)</f>
        <v>23.774243405394994</v>
      </c>
      <c r="Q139" s="276">
        <f>IF(Q$8=0,0,Q$8/PPA!Q$10*1000)</f>
        <v>23.648599589311122</v>
      </c>
      <c r="R139" s="276">
        <f>IF(R$8=0,0,R$8/PPA!R$10*1000)</f>
        <v>21.85905435803695</v>
      </c>
      <c r="S139" s="276">
        <f>IF(S$8=0,0,S$8/PPA!S$10*1000)</f>
        <v>21.666385985241394</v>
      </c>
      <c r="T139" s="276">
        <f>IF(T$8=0,0,T$8/PPA!T$10*1000)</f>
        <v>24.6028161046072</v>
      </c>
      <c r="U139" s="276">
        <f>IF(U$8=0,0,U$8/PPA!U$10*1000)</f>
        <v>21.810128135252409</v>
      </c>
      <c r="V139" s="276">
        <f>IF(V$8=0,0,V$8/PPA!V$10*1000)</f>
        <v>22.885044327539404</v>
      </c>
      <c r="W139" s="276">
        <f>IF(W$8=0,0,W$8/PPA!W$10*1000)</f>
        <v>25.073110011993876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7.6484492700799303</v>
      </c>
      <c r="C140" s="276">
        <f>IF(C$9=0,0,C$9/PPA!C$10*1000)</f>
        <v>7.927055874494302</v>
      </c>
      <c r="D140" s="276">
        <f>IF(D$9=0,0,D$9/PPA!D$10*1000)</f>
        <v>9.1230036188042209</v>
      </c>
      <c r="E140" s="276">
        <f>IF(E$9=0,0,E$9/PPA!E$10*1000)</f>
        <v>5.7575114473030871</v>
      </c>
      <c r="F140" s="276">
        <f>IF(F$9=0,0,F$9/PPA!F$10*1000)</f>
        <v>5.9918753474969719</v>
      </c>
      <c r="G140" s="276">
        <f>IF(G$9=0,0,G$9/PPA!G$10*1000)</f>
        <v>8.5225587864285934</v>
      </c>
      <c r="H140" s="276">
        <f>IF(H$9=0,0,H$9/PPA!H$10*1000)</f>
        <v>8.2726742067762178</v>
      </c>
      <c r="I140" s="276">
        <f>IF(I$9=0,0,I$9/PPA!I$10*1000)</f>
        <v>8.4992778075156554</v>
      </c>
      <c r="J140" s="276">
        <f>IF(J$9=0,0,J$9/PPA!J$10*1000)</f>
        <v>8.7092874937095726</v>
      </c>
      <c r="K140" s="276">
        <f>IF(K$9=0,0,K$9/PPA!K$10*1000)</f>
        <v>8.8269233018944089</v>
      </c>
      <c r="L140" s="276">
        <f>IF(L$9=0,0,L$9/PPA!L$10*1000)</f>
        <v>8.9418204460019339</v>
      </c>
      <c r="M140" s="276">
        <f>IF(M$9=0,0,M$9/PPA!M$10*1000)</f>
        <v>8.9408889975036558</v>
      </c>
      <c r="N140" s="276">
        <f>IF(N$9=0,0,N$9/PPA!N$10*1000)</f>
        <v>8.8358537086456579</v>
      </c>
      <c r="O140" s="276">
        <f>IF(O$9=0,0,O$9/PPA!O$10*1000)</f>
        <v>11.837621146362377</v>
      </c>
      <c r="P140" s="276">
        <f>IF(P$9=0,0,P$9/PPA!P$10*1000)</f>
        <v>11.887121702697494</v>
      </c>
      <c r="Q140" s="276">
        <f>IF(Q$9=0,0,Q$9/PPA!Q$10*1000)</f>
        <v>11.824299794655561</v>
      </c>
      <c r="R140" s="276">
        <f>IF(R$9=0,0,R$9/PPA!R$10*1000)</f>
        <v>10.929527179018475</v>
      </c>
      <c r="S140" s="276">
        <f>IF(S$9=0,0,S$9/PPA!S$10*1000)</f>
        <v>10.833192992620697</v>
      </c>
      <c r="T140" s="276">
        <f>IF(T$9=0,0,T$9/PPA!T$10*1000)</f>
        <v>12.3014080523036</v>
      </c>
      <c r="U140" s="276">
        <f>IF(U$9=0,0,U$9/PPA!U$10*1000)</f>
        <v>10.905064067626205</v>
      </c>
      <c r="V140" s="276">
        <f>IF(V$9=0,0,V$9/PPA!V$10*1000)</f>
        <v>11.442522163769706</v>
      </c>
      <c r="W140" s="276">
        <f>IF(W$9=0,0,W$9/PPA!W$10*1000)</f>
        <v>12.536555005996938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4.1326337928922854</v>
      </c>
      <c r="C141" s="277">
        <f>IF(C$10=0,0,C$10/PPA!C$10*1000)</f>
        <v>4.196184810694092</v>
      </c>
      <c r="D141" s="277">
        <f>IF(D$10=0,0,D$10/PPA!D$10*1000)</f>
        <v>4.5876894508470469</v>
      </c>
      <c r="E141" s="277">
        <f>IF(E$10=0,0,E$10/PPA!E$10*1000)</f>
        <v>3.0889151487238644</v>
      </c>
      <c r="F141" s="277">
        <f>IF(F$10=0,0,F$10/PPA!F$10*1000)</f>
        <v>3.4147544052685368</v>
      </c>
      <c r="G141" s="277">
        <f>IF(G$10=0,0,G$10/PPA!G$10*1000)</f>
        <v>4.4363153750737307</v>
      </c>
      <c r="H141" s="277">
        <f>IF(H$10=0,0,H$10/PPA!H$10*1000)</f>
        <v>4.2393831237563964</v>
      </c>
      <c r="I141" s="277">
        <f>IF(I$10=0,0,I$10/PPA!I$10*1000)</f>
        <v>4.2977333669685391</v>
      </c>
      <c r="J141" s="277">
        <f>IF(J$10=0,0,J$10/PPA!J$10*1000)</f>
        <v>4.5520876821623926</v>
      </c>
      <c r="K141" s="277">
        <f>IF(K$10=0,0,K$10/PPA!K$10*1000)</f>
        <v>4.5176951349004542</v>
      </c>
      <c r="L141" s="277">
        <f>IF(L$10=0,0,L$10/PPA!L$10*1000)</f>
        <v>4.7473387946104904</v>
      </c>
      <c r="M141" s="277">
        <f>IF(M$10=0,0,M$10/PPA!M$10*1000)</f>
        <v>4.8861724094871324</v>
      </c>
      <c r="N141" s="277">
        <f>IF(N$10=0,0,N$10/PPA!N$10*1000)</f>
        <v>4.8109217830037192</v>
      </c>
      <c r="O141" s="277">
        <f>IF(O$10=0,0,O$10/PPA!O$10*1000)</f>
        <v>6.5414675595718625</v>
      </c>
      <c r="P141" s="277">
        <f>IF(P$10=0,0,P$10/PPA!P$10*1000)</f>
        <v>6.4950557879643345</v>
      </c>
      <c r="Q141" s="277">
        <f>IF(Q$10=0,0,Q$10/PPA!Q$10*1000)</f>
        <v>6.6993702837036224</v>
      </c>
      <c r="R141" s="277">
        <f>IF(R$10=0,0,R$10/PPA!R$10*1000)</f>
        <v>6.0818913489257884</v>
      </c>
      <c r="S141" s="277">
        <f>IF(S$10=0,0,S$10/PPA!S$10*1000)</f>
        <v>6.1149520866881781</v>
      </c>
      <c r="T141" s="277">
        <f>IF(T$10=0,0,T$10/PPA!T$10*1000)</f>
        <v>6.9773291393190719</v>
      </c>
      <c r="U141" s="277">
        <f>IF(U$10=0,0,U$10/PPA!U$10*1000)</f>
        <v>6.1377124250707311</v>
      </c>
      <c r="V141" s="277">
        <f>IF(V$10=0,0,V$10/PPA!V$10*1000)</f>
        <v>6.3334540474572991</v>
      </c>
      <c r="W141" s="277">
        <f>IF(W$10=0,0,W$10/PPA!W$10*1000)</f>
        <v>7.2490192842984067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7.875187447089484</v>
      </c>
      <c r="C142" s="278">
        <f>IF(C$16=0,0,C$16/PPA!C$10*1000)</f>
        <v>8.6260016111324056</v>
      </c>
      <c r="D142" s="278">
        <f>IF(D$16=0,0,D$16/PPA!D$10*1000)</f>
        <v>7.9174370322188032</v>
      </c>
      <c r="E142" s="278">
        <f>IF(E$16=0,0,E$16/PPA!E$10*1000)</f>
        <v>5.2439906681701745</v>
      </c>
      <c r="F142" s="278">
        <f>IF(F$16=0,0,F$16/PPA!F$10*1000)</f>
        <v>8.3636781751341669</v>
      </c>
      <c r="G142" s="278">
        <f>IF(G$16=0,0,G$16/PPA!G$10*1000)</f>
        <v>7.444943391642334</v>
      </c>
      <c r="H142" s="278">
        <f>IF(H$16=0,0,H$16/PPA!H$10*1000)</f>
        <v>7.3577711161324837</v>
      </c>
      <c r="I142" s="278">
        <f>IF(I$16=0,0,I$16/PPA!I$10*1000)</f>
        <v>7.0382164079256428</v>
      </c>
      <c r="J142" s="278">
        <f>IF(J$16=0,0,J$16/PPA!J$10*1000)</f>
        <v>7.6469834969541184</v>
      </c>
      <c r="K142" s="278">
        <f>IF(K$16=0,0,K$16/PPA!K$10*1000)</f>
        <v>7.1029449842238348</v>
      </c>
      <c r="L142" s="278">
        <f>IF(L$16=0,0,L$16/PPA!L$10*1000)</f>
        <v>6.7908688943794839</v>
      </c>
      <c r="M142" s="278">
        <f>IF(M$16=0,0,M$16/PPA!M$10*1000)</f>
        <v>6.7306470045842195</v>
      </c>
      <c r="N142" s="278">
        <f>IF(N$16=0,0,N$16/PPA!N$10*1000)</f>
        <v>6.9900117724956035</v>
      </c>
      <c r="O142" s="278">
        <f>IF(O$16=0,0,O$16/PPA!O$10*1000)</f>
        <v>8.8219311757734111</v>
      </c>
      <c r="P142" s="278">
        <f>IF(P$16=0,0,P$16/PPA!P$10*1000)</f>
        <v>10.18920394341999</v>
      </c>
      <c r="Q142" s="278">
        <f>IF(Q$16=0,0,Q$16/PPA!Q$10*1000)</f>
        <v>10.802526167064483</v>
      </c>
      <c r="R142" s="278">
        <f>IF(R$16=0,0,R$16/PPA!R$10*1000)</f>
        <v>10.746794683929807</v>
      </c>
      <c r="S142" s="278">
        <f>IF(S$16=0,0,S$16/PPA!S$10*1000)</f>
        <v>10.997700727374831</v>
      </c>
      <c r="T142" s="278">
        <f>IF(T$16=0,0,T$16/PPA!T$10*1000)</f>
        <v>13.039144109983802</v>
      </c>
      <c r="U142" s="278">
        <f>IF(U$16=0,0,U$16/PPA!U$10*1000)</f>
        <v>9.7844566433696745</v>
      </c>
      <c r="V142" s="278">
        <f>IF(V$16=0,0,V$16/PPA!V$10*1000)</f>
        <v>9.609667719799555</v>
      </c>
      <c r="W142" s="278">
        <f>IF(W$16=0,0,W$16/PPA!W$10*1000)</f>
        <v>10.20906691194847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325.37980834268626</v>
      </c>
      <c r="C143" s="278">
        <f>IF(C$17=0,0,C$17/PPA!C$10*1000)</f>
        <v>335.82431368556769</v>
      </c>
      <c r="D143" s="278">
        <f>IF(D$17=0,0,D$17/PPA!D$10*1000)</f>
        <v>393.20793691348899</v>
      </c>
      <c r="E143" s="278">
        <f>IF(E$17=0,0,E$17/PPA!E$10*1000)</f>
        <v>247.16231274210304</v>
      </c>
      <c r="F143" s="278">
        <f>IF(F$17=0,0,F$17/PPA!F$10*1000)</f>
        <v>247.65863204315698</v>
      </c>
      <c r="G143" s="278">
        <f>IF(G$17=0,0,G$17/PPA!G$10*1000)</f>
        <v>367.02115027556607</v>
      </c>
      <c r="H143" s="278">
        <f>IF(H$17=0,0,H$17/PPA!H$10*1000)</f>
        <v>355.90432647431771</v>
      </c>
      <c r="I143" s="278">
        <f>IF(I$17=0,0,I$17/PPA!I$10*1000)</f>
        <v>367.39005958742734</v>
      </c>
      <c r="J143" s="278">
        <f>IF(J$17=0,0,J$17/PPA!J$10*1000)</f>
        <v>374.91857186917582</v>
      </c>
      <c r="K143" s="278">
        <f>IF(K$17=0,0,K$17/PPA!K$10*1000)</f>
        <v>382.16427890173219</v>
      </c>
      <c r="L143" s="278">
        <f>IF(L$17=0,0,L$17/PPA!L$10*1000)</f>
        <v>388.27144124034942</v>
      </c>
      <c r="M143" s="278">
        <f>IF(M$17=0,0,M$17/PPA!M$10*1000)</f>
        <v>388.28343672668439</v>
      </c>
      <c r="N143" s="278">
        <f>IF(N$17=0,0,N$17/PPA!N$10*1000)</f>
        <v>382.64931903133481</v>
      </c>
      <c r="O143" s="278">
        <f>IF(O$17=0,0,O$17/PPA!O$10*1000)</f>
        <v>514.29793095427578</v>
      </c>
      <c r="P143" s="278">
        <f>IF(P$17=0,0,P$17/PPA!P$10*1000)</f>
        <v>512.23551184405471</v>
      </c>
      <c r="Q143" s="278">
        <f>IF(Q$17=0,0,Q$17/PPA!Q$10*1000)</f>
        <v>507.14000031669048</v>
      </c>
      <c r="R143" s="278">
        <f>IF(R$17=0,0,R$17/PPA!R$10*1000)</f>
        <v>466.41960910932812</v>
      </c>
      <c r="S143" s="278">
        <f>IF(S$17=0,0,S$17/PPA!S$10*1000)</f>
        <v>461.1081670938226</v>
      </c>
      <c r="T143" s="278">
        <f>IF(T$17=0,0,T$17/PPA!T$10*1000)</f>
        <v>521.79298457761217</v>
      </c>
      <c r="U143" s="278">
        <f>IF(U$17=0,0,U$17/PPA!U$10*1000)</f>
        <v>468.32956668420013</v>
      </c>
      <c r="V143" s="278">
        <f>IF(V$17=0,0,V$17/PPA!V$10*1000)</f>
        <v>493.63508947663945</v>
      </c>
      <c r="W143" s="278">
        <f>IF(W$17=0,0,W$17/PPA!W$10*1000)</f>
        <v>541.55125072223507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17.500416549087674</v>
      </c>
      <c r="C144" s="279">
        <f>IF(C$30=0,0,C$30/PPA!C$10*1000)</f>
        <v>19.168892469183056</v>
      </c>
      <c r="D144" s="279">
        <f>IF(D$30=0,0,D$30/PPA!D$10*1000)</f>
        <v>17.594304516041724</v>
      </c>
      <c r="E144" s="279">
        <f>IF(E$30=0,0,E$30/PPA!E$10*1000)</f>
        <v>11.653312595933675</v>
      </c>
      <c r="F144" s="279">
        <f>IF(F$30=0,0,F$30/PPA!F$10*1000)</f>
        <v>18.585951500298073</v>
      </c>
      <c r="G144" s="279">
        <f>IF(G$30=0,0,G$30/PPA!G$10*1000)</f>
        <v>16.544318648094013</v>
      </c>
      <c r="H144" s="279">
        <f>IF(H$30=0,0,H$30/PPA!H$10*1000)</f>
        <v>16.350602480294345</v>
      </c>
      <c r="I144" s="279">
        <f>IF(I$30=0,0,I$30/PPA!I$10*1000)</f>
        <v>15.640480906501372</v>
      </c>
      <c r="J144" s="279">
        <f>IF(J$30=0,0,J$30/PPA!J$10*1000)</f>
        <v>16.993296659897982</v>
      </c>
      <c r="K144" s="279">
        <f>IF(K$30=0,0,K$30/PPA!K$10*1000)</f>
        <v>15.784322187164014</v>
      </c>
      <c r="L144" s="279">
        <f>IF(L$30=0,0,L$30/PPA!L$10*1000)</f>
        <v>15.090819765287687</v>
      </c>
      <c r="M144" s="279">
        <f>IF(M$30=0,0,M$30/PPA!M$10*1000)</f>
        <v>14.956993343520431</v>
      </c>
      <c r="N144" s="279">
        <f>IF(N$30=0,0,N$30/PPA!N$10*1000)</f>
        <v>15.533359494434617</v>
      </c>
      <c r="O144" s="279">
        <f>IF(O$30=0,0,O$30/PPA!O$10*1000)</f>
        <v>19.604291501718624</v>
      </c>
      <c r="P144" s="279">
        <f>IF(P$30=0,0,P$30/PPA!P$10*1000)</f>
        <v>22.642675429822109</v>
      </c>
      <c r="Q144" s="279">
        <f>IF(Q$30=0,0,Q$30/PPA!Q$10*1000)</f>
        <v>24.005613704587667</v>
      </c>
      <c r="R144" s="279">
        <f>IF(R$30=0,0,R$30/PPA!R$10*1000)</f>
        <v>23.881765964288373</v>
      </c>
      <c r="S144" s="279">
        <f>IF(S$30=0,0,S$30/PPA!S$10*1000)</f>
        <v>24.43933494972174</v>
      </c>
      <c r="T144" s="279">
        <f>IF(T$30=0,0,T$30/PPA!T$10*1000)</f>
        <v>28.975875799963884</v>
      </c>
      <c r="U144" s="279">
        <f>IF(U$30=0,0,U$30/PPA!U$10*1000)</f>
        <v>21.743236985265856</v>
      </c>
      <c r="V144" s="279">
        <f>IF(V$30=0,0,V$30/PPA!V$10*1000)</f>
        <v>21.354817155110045</v>
      </c>
      <c r="W144" s="279">
        <f>IF(W$30=0,0,W$30/PPA!W$10*1000)</f>
        <v>22.686815359885415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259.30136262582448</v>
      </c>
      <c r="C146" s="322">
        <f t="shared" si="38"/>
        <v>262.60079331857798</v>
      </c>
      <c r="D146" s="322">
        <f t="shared" si="38"/>
        <v>301.79401845363469</v>
      </c>
      <c r="E146" s="322">
        <f t="shared" si="38"/>
        <v>184.62002102934952</v>
      </c>
      <c r="F146" s="322">
        <f t="shared" si="38"/>
        <v>192.46291789111746</v>
      </c>
      <c r="G146" s="322">
        <f t="shared" si="38"/>
        <v>274.95567624426224</v>
      </c>
      <c r="H146" s="322">
        <f t="shared" si="38"/>
        <v>260.90219301982808</v>
      </c>
      <c r="I146" s="322">
        <f t="shared" si="38"/>
        <v>278.59705028761636</v>
      </c>
      <c r="J146" s="322">
        <f t="shared" si="38"/>
        <v>285.61121625143079</v>
      </c>
      <c r="K146" s="322">
        <f t="shared" si="38"/>
        <v>287.94795848545471</v>
      </c>
      <c r="L146" s="322">
        <f t="shared" si="38"/>
        <v>297.24044522519671</v>
      </c>
      <c r="M146" s="322">
        <f t="shared" si="38"/>
        <v>296.05478677619129</v>
      </c>
      <c r="N146" s="322">
        <f t="shared" si="38"/>
        <v>311.22726148592898</v>
      </c>
      <c r="O146" s="322">
        <f t="shared" si="38"/>
        <v>434.54226105370196</v>
      </c>
      <c r="P146" s="322">
        <f t="shared" si="38"/>
        <v>433.39346907982923</v>
      </c>
      <c r="Q146" s="322">
        <f t="shared" si="38"/>
        <v>434.16873349639741</v>
      </c>
      <c r="R146" s="322">
        <f t="shared" si="38"/>
        <v>399.16885049610369</v>
      </c>
      <c r="S146" s="322">
        <f t="shared" si="38"/>
        <v>350.51783822348727</v>
      </c>
      <c r="T146" s="322">
        <f t="shared" si="38"/>
        <v>398.87445270959688</v>
      </c>
      <c r="U146" s="322">
        <f t="shared" si="38"/>
        <v>380.9351246655437</v>
      </c>
      <c r="V146" s="322">
        <f t="shared" si="38"/>
        <v>396.77125469911527</v>
      </c>
      <c r="W146" s="322">
        <f t="shared" si="38"/>
        <v>411.19847964265637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1.3686242577563235</v>
      </c>
      <c r="C147" s="275">
        <f>IF(C$33=0,0,C$33/PPA!C$11*1000)</f>
        <v>1.3860390558783253</v>
      </c>
      <c r="D147" s="275">
        <f>IF(D$33=0,0,D$33/PPA!D$11*1000)</f>
        <v>1.5929056844082241</v>
      </c>
      <c r="E147" s="275">
        <f>IF(E$33=0,0,E$33/PPA!E$11*1000)</f>
        <v>0.97444701674319312</v>
      </c>
      <c r="F147" s="275">
        <f>IF(F$33=0,0,F$33/PPA!F$11*1000)</f>
        <v>1.0158427841523567</v>
      </c>
      <c r="G147" s="275">
        <f>IF(G$33=0,0,G$33/PPA!G$11*1000)</f>
        <v>1.4512496367352423</v>
      </c>
      <c r="H147" s="275">
        <f>IF(H$33=0,0,H$33/PPA!H$11*1000)</f>
        <v>1.3770736360688023</v>
      </c>
      <c r="I147" s="275">
        <f>IF(I$33=0,0,I$33/PPA!I$11*1000)</f>
        <v>1.4704692536197841</v>
      </c>
      <c r="J147" s="275">
        <f>IF(J$33=0,0,J$33/PPA!J$11*1000)</f>
        <v>1.5074908781453176</v>
      </c>
      <c r="K147" s="275">
        <f>IF(K$33=0,0,K$33/PPA!K$11*1000)</f>
        <v>1.5198244890184509</v>
      </c>
      <c r="L147" s="275">
        <f>IF(L$33=0,0,L$33/PPA!L$11*1000)</f>
        <v>1.5688713688268803</v>
      </c>
      <c r="M147" s="275">
        <f>IF(M$33=0,0,M$33/PPA!M$11*1000)</f>
        <v>1.5626133187410949</v>
      </c>
      <c r="N147" s="275">
        <f>IF(N$33=0,0,N$33/PPA!N$11*1000)</f>
        <v>1.6426954931176567</v>
      </c>
      <c r="O147" s="275">
        <f>IF(O$33=0,0,O$33/PPA!O$11*1000)</f>
        <v>2.2935671200334591</v>
      </c>
      <c r="P147" s="275">
        <f>IF(P$33=0,0,P$33/PPA!P$11*1000)</f>
        <v>2.2875036557048798</v>
      </c>
      <c r="Q147" s="275">
        <f>IF(Q$33=0,0,Q$33/PPA!Q$11*1000)</f>
        <v>2.2915955959710232</v>
      </c>
      <c r="R147" s="275">
        <f>IF(R$33=0,0,R$33/PPA!R$11*1000)</f>
        <v>2.1068619393179713</v>
      </c>
      <c r="S147" s="275">
        <f>IF(S$33=0,0,S$33/PPA!S$11*1000)</f>
        <v>1.8500759552942734</v>
      </c>
      <c r="T147" s="275">
        <f>IF(T$33=0,0,T$33/PPA!T$11*1000)</f>
        <v>2.105308071849326</v>
      </c>
      <c r="U147" s="275">
        <f>IF(U$33=0,0,U$33/PPA!U$11*1000)</f>
        <v>2.0106221076867006</v>
      </c>
      <c r="V147" s="275">
        <f>IF(V$33=0,0,V$33/PPA!V$11*1000)</f>
        <v>2.0942071359081318</v>
      </c>
      <c r="W147" s="275">
        <f>IF(W$33=0,0,W$33/PPA!W$11*1000)</f>
        <v>2.1703557910092481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1.9421806655876854</v>
      </c>
      <c r="C148" s="276">
        <f>IF(C$34=0,0,C$34/PPA!C$11*1000)</f>
        <v>1.966893572739508</v>
      </c>
      <c r="D148" s="276">
        <f>IF(D$34=0,0,D$34/PPA!D$11*1000)</f>
        <v>2.2604528633988243</v>
      </c>
      <c r="E148" s="276">
        <f>IF(E$34=0,0,E$34/PPA!E$11*1000)</f>
        <v>1.3828135405555468</v>
      </c>
      <c r="F148" s="276">
        <f>IF(F$34=0,0,F$34/PPA!F$11*1000)</f>
        <v>1.4415572451505856</v>
      </c>
      <c r="G148" s="276">
        <f>IF(G$34=0,0,G$34/PPA!G$11*1000)</f>
        <v>2.0594322871560373</v>
      </c>
      <c r="H148" s="276">
        <f>IF(H$34=0,0,H$34/PPA!H$11*1000)</f>
        <v>1.954170968332746</v>
      </c>
      <c r="I148" s="276">
        <f>IF(I$34=0,0,I$34/PPA!I$11*1000)</f>
        <v>2.0867063677531132</v>
      </c>
      <c r="J148" s="276">
        <f>IF(J$34=0,0,J$34/PPA!J$11*1000)</f>
        <v>2.1392428349059123</v>
      </c>
      <c r="K148" s="276">
        <f>IF(K$34=0,0,K$34/PPA!K$11*1000)</f>
        <v>2.1567451555311163</v>
      </c>
      <c r="L148" s="276">
        <f>IF(L$34=0,0,L$34/PPA!L$11*1000)</f>
        <v>2.2263463635555123</v>
      </c>
      <c r="M148" s="276">
        <f>IF(M$34=0,0,M$34/PPA!M$11*1000)</f>
        <v>2.2174657202291872</v>
      </c>
      <c r="N148" s="276">
        <f>IF(N$34=0,0,N$34/PPA!N$11*1000)</f>
        <v>2.331108343360357</v>
      </c>
      <c r="O148" s="276">
        <f>IF(O$34=0,0,O$34/PPA!O$11*1000)</f>
        <v>3.254744091018237</v>
      </c>
      <c r="P148" s="276">
        <f>IF(P$34=0,0,P$34/PPA!P$11*1000)</f>
        <v>3.246139579503327</v>
      </c>
      <c r="Q148" s="276">
        <f>IF(Q$34=0,0,Q$34/PPA!Q$11*1000)</f>
        <v>3.2519463502255355</v>
      </c>
      <c r="R148" s="276">
        <f>IF(R$34=0,0,R$34/PPA!R$11*1000)</f>
        <v>2.9897954098183761</v>
      </c>
      <c r="S148" s="276">
        <f>IF(S$34=0,0,S$34/PPA!S$11*1000)</f>
        <v>2.6253968025758558</v>
      </c>
      <c r="T148" s="276">
        <f>IF(T$34=0,0,T$34/PPA!T$11*1000)</f>
        <v>2.9875903551166316</v>
      </c>
      <c r="U148" s="276">
        <f>IF(U$34=0,0,U$34/PPA!U$11*1000)</f>
        <v>2.8532238568926007</v>
      </c>
      <c r="V148" s="276">
        <f>IF(V$34=0,0,V$34/PPA!V$11*1000)</f>
        <v>2.9718372928479133</v>
      </c>
      <c r="W148" s="276">
        <f>IF(W$34=0,0,W$34/PPA!W$11*1000)</f>
        <v>3.0798979565470548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6.9110504914852013</v>
      </c>
      <c r="C149" s="276">
        <f>IF(C$35=0,0,C$35/PPA!C$11*1000)</f>
        <v>6.9989888342685465</v>
      </c>
      <c r="D149" s="276">
        <f>IF(D$35=0,0,D$35/PPA!D$11*1000)</f>
        <v>8.0435894298455857</v>
      </c>
      <c r="E149" s="276">
        <f>IF(E$35=0,0,E$35/PPA!E$11*1000)</f>
        <v>4.9206000082371526</v>
      </c>
      <c r="F149" s="276">
        <f>IF(F$35=0,0,F$35/PPA!F$11*1000)</f>
        <v>5.1296334497220428</v>
      </c>
      <c r="G149" s="276">
        <f>IF(G$35=0,0,G$35/PPA!G$11*1000)</f>
        <v>7.3282783484117857</v>
      </c>
      <c r="H149" s="276">
        <f>IF(H$35=0,0,H$35/PPA!H$11*1000)</f>
        <v>6.9537167527386234</v>
      </c>
      <c r="I149" s="276">
        <f>IF(I$35=0,0,I$35/PPA!I$11*1000)</f>
        <v>7.4253303639400112</v>
      </c>
      <c r="J149" s="276">
        <f>IF(J$35=0,0,J$35/PPA!J$11*1000)</f>
        <v>7.6122759882943605</v>
      </c>
      <c r="K149" s="276">
        <f>IF(K$35=0,0,K$35/PPA!K$11*1000)</f>
        <v>7.6745561992459743</v>
      </c>
      <c r="L149" s="276">
        <f>IF(L$35=0,0,L$35/PPA!L$11*1000)</f>
        <v>7.9222249519257968</v>
      </c>
      <c r="M149" s="276">
        <f>IF(M$35=0,0,M$35/PPA!M$11*1000)</f>
        <v>7.8906240944398993</v>
      </c>
      <c r="N149" s="276">
        <f>IF(N$35=0,0,N$35/PPA!N$11*1000)</f>
        <v>8.2950097009698087</v>
      </c>
      <c r="O149" s="276">
        <f>IF(O$35=0,0,O$35/PPA!O$11*1000)</f>
        <v>11.581672677749456</v>
      </c>
      <c r="P149" s="276">
        <f>IF(P$35=0,0,P$35/PPA!P$11*1000)</f>
        <v>11.551054406963551</v>
      </c>
      <c r="Q149" s="276">
        <f>IF(Q$35=0,0,Q$35/PPA!Q$11*1000)</f>
        <v>11.571717204387458</v>
      </c>
      <c r="R149" s="276">
        <f>IF(R$35=0,0,R$35/PPA!R$11*1000)</f>
        <v>10.638879998433708</v>
      </c>
      <c r="S149" s="276">
        <f>IF(S$35=0,0,S$35/PPA!S$11*1000)</f>
        <v>9.3422049679890478</v>
      </c>
      <c r="T149" s="276">
        <f>IF(T$35=0,0,T$35/PPA!T$11*1000)</f>
        <v>10.631033537674282</v>
      </c>
      <c r="U149" s="276">
        <f>IF(U$35=0,0,U$35/PPA!U$11*1000)</f>
        <v>10.152904149382104</v>
      </c>
      <c r="V149" s="276">
        <f>IF(V$35=0,0,V$35/PPA!V$11*1000)</f>
        <v>10.574977882984875</v>
      </c>
      <c r="W149" s="276">
        <f>IF(W$35=0,0,W$35/PPA!W$11*1000)</f>
        <v>10.959500659985229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5.4744970310252938</v>
      </c>
      <c r="C150" s="276">
        <f>IF(C$36=0,0,C$36/PPA!C$11*1000)</f>
        <v>5.5441562235132986</v>
      </c>
      <c r="D150" s="276">
        <f>IF(D$36=0,0,D$36/PPA!D$11*1000)</f>
        <v>6.3716227376328929</v>
      </c>
      <c r="E150" s="276">
        <f>IF(E$36=0,0,E$36/PPA!E$11*1000)</f>
        <v>3.8977880669727729</v>
      </c>
      <c r="F150" s="276">
        <f>IF(F$36=0,0,F$36/PPA!F$11*1000)</f>
        <v>4.0633711366094252</v>
      </c>
      <c r="G150" s="276">
        <f>IF(G$36=0,0,G$36/PPA!G$11*1000)</f>
        <v>5.8049985469409684</v>
      </c>
      <c r="H150" s="276">
        <f>IF(H$36=0,0,H$36/PPA!H$11*1000)</f>
        <v>5.5082945442752074</v>
      </c>
      <c r="I150" s="276">
        <f>IF(I$36=0,0,I$36/PPA!I$11*1000)</f>
        <v>5.8818770144791346</v>
      </c>
      <c r="J150" s="276">
        <f>IF(J$36=0,0,J$36/PPA!J$11*1000)</f>
        <v>6.0299635125812685</v>
      </c>
      <c r="K150" s="276">
        <f>IF(K$36=0,0,K$36/PPA!K$11*1000)</f>
        <v>6.0792979560738036</v>
      </c>
      <c r="L150" s="276">
        <f>IF(L$36=0,0,L$36/PPA!L$11*1000)</f>
        <v>6.2754854753075175</v>
      </c>
      <c r="M150" s="276">
        <f>IF(M$36=0,0,M$36/PPA!M$11*1000)</f>
        <v>6.2504532749643786</v>
      </c>
      <c r="N150" s="276">
        <f>IF(N$36=0,0,N$36/PPA!N$11*1000)</f>
        <v>6.5707819724706269</v>
      </c>
      <c r="O150" s="276">
        <f>IF(O$36=0,0,O$36/PPA!O$11*1000)</f>
        <v>9.1742684801338381</v>
      </c>
      <c r="P150" s="276">
        <f>IF(P$36=0,0,P$36/PPA!P$11*1000)</f>
        <v>9.1500146228195138</v>
      </c>
      <c r="Q150" s="276">
        <f>IF(Q$36=0,0,Q$36/PPA!Q$11*1000)</f>
        <v>9.1663823838840894</v>
      </c>
      <c r="R150" s="276">
        <f>IF(R$36=0,0,R$36/PPA!R$11*1000)</f>
        <v>8.4274477572718816</v>
      </c>
      <c r="S150" s="276">
        <f>IF(S$36=0,0,S$36/PPA!S$11*1000)</f>
        <v>7.4003038211770926</v>
      </c>
      <c r="T150" s="276">
        <f>IF(T$36=0,0,T$36/PPA!T$11*1000)</f>
        <v>8.4212322873973005</v>
      </c>
      <c r="U150" s="276">
        <f>IF(U$36=0,0,U$36/PPA!U$11*1000)</f>
        <v>8.0424884307467988</v>
      </c>
      <c r="V150" s="276">
        <f>IF(V$36=0,0,V$36/PPA!V$11*1000)</f>
        <v>8.3768285436325272</v>
      </c>
      <c r="W150" s="276">
        <f>IF(W$36=0,0,W$36/PPA!W$11*1000)</f>
        <v>8.6814231640369961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2.6276111956244703</v>
      </c>
      <c r="C151" s="277">
        <f>IF(C$37=0,0,C$37/PPA!C$11*1000)</f>
        <v>2.6416979787809098</v>
      </c>
      <c r="D151" s="277">
        <f>IF(D$37=0,0,D$37/PPA!D$11*1000)</f>
        <v>2.7453873447440835</v>
      </c>
      <c r="E151" s="277">
        <f>IF(E$37=0,0,E$37/PPA!E$11*1000)</f>
        <v>1.8090639504295065</v>
      </c>
      <c r="F151" s="277">
        <f>IF(F$37=0,0,F$37/PPA!F$11*1000)</f>
        <v>2.2427323719381218</v>
      </c>
      <c r="G151" s="277">
        <f>IF(G$37=0,0,G$37/PPA!G$11*1000)</f>
        <v>2.592612265224449</v>
      </c>
      <c r="H151" s="277">
        <f>IF(H$37=0,0,H$37/PPA!H$11*1000)</f>
        <v>2.4301773331307426</v>
      </c>
      <c r="I151" s="277">
        <f>IF(I$37=0,0,I$37/PPA!I$11*1000)</f>
        <v>2.5266041114756685</v>
      </c>
      <c r="J151" s="277">
        <f>IF(J$37=0,0,J$37/PPA!J$11*1000)</f>
        <v>2.7067890355431388</v>
      </c>
      <c r="K151" s="277">
        <f>IF(K$37=0,0,K$37/PPA!K$11*1000)</f>
        <v>2.6299864144466025</v>
      </c>
      <c r="L151" s="277">
        <f>IF(L$37=0,0,L$37/PPA!L$11*1000)</f>
        <v>2.7894340975029106</v>
      </c>
      <c r="M151" s="277">
        <f>IF(M$37=0,0,M$37/PPA!M$11*1000)</f>
        <v>2.8560761752607196</v>
      </c>
      <c r="N151" s="277">
        <f>IF(N$37=0,0,N$37/PPA!N$11*1000)</f>
        <v>3.0158391864074017</v>
      </c>
      <c r="O151" s="277">
        <f>IF(O$37=0,0,O$37/PPA!O$11*1000)</f>
        <v>4.2322612105755262</v>
      </c>
      <c r="P151" s="277">
        <f>IF(P$37=0,0,P$37/PPA!P$11*1000)</f>
        <v>4.2749414930923635</v>
      </c>
      <c r="Q151" s="277">
        <f>IF(Q$37=0,0,Q$37/PPA!Q$11*1000)</f>
        <v>4.4964098240655952</v>
      </c>
      <c r="R151" s="277">
        <f>IF(R$37=0,0,R$37/PPA!R$11*1000)</f>
        <v>4.1230782205393544</v>
      </c>
      <c r="S151" s="277">
        <f>IF(S$37=0,0,S$37/PPA!S$11*1000)</f>
        <v>3.6991390379610705</v>
      </c>
      <c r="T151" s="277">
        <f>IF(T$37=0,0,T$37/PPA!T$11*1000)</f>
        <v>4.2729534398954261</v>
      </c>
      <c r="U151" s="277">
        <f>IF(U$37=0,0,U$37/PPA!U$11*1000)</f>
        <v>3.9049021929783634</v>
      </c>
      <c r="V151" s="277">
        <f>IF(V$37=0,0,V$37/PPA!V$11*1000)</f>
        <v>3.9499071003838182</v>
      </c>
      <c r="W151" s="277">
        <f>IF(W$37=0,0,W$37/PPA!W$11*1000)</f>
        <v>4.253608042204057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13.093365121526125</v>
      </c>
      <c r="C152" s="278">
        <f>IF(C$43=0,0,C$43/PPA!C$11*1000)</f>
        <v>13.709331607420001</v>
      </c>
      <c r="D152" s="278">
        <f>IF(D$43=0,0,D$43/PPA!D$11*1000)</f>
        <v>13.887869577197069</v>
      </c>
      <c r="E152" s="278">
        <f>IF(E$43=0,0,E$43/PPA!E$11*1000)</f>
        <v>8.7077018957228329</v>
      </c>
      <c r="F152" s="278">
        <f>IF(F$43=0,0,F$43/PPA!F$11*1000)</f>
        <v>11.927351671011053</v>
      </c>
      <c r="G152" s="278">
        <f>IF(G$43=0,0,G$43/PPA!G$11*1000)</f>
        <v>12.692907350281612</v>
      </c>
      <c r="H152" s="278">
        <f>IF(H$43=0,0,H$43/PPA!H$11*1000)</f>
        <v>12.156434739345489</v>
      </c>
      <c r="I152" s="278">
        <f>IF(I$43=0,0,I$43/PPA!I$11*1000)</f>
        <v>12.525927851391153</v>
      </c>
      <c r="J152" s="278">
        <f>IF(J$43=0,0,J$43/PPA!J$11*1000)</f>
        <v>13.218865759820075</v>
      </c>
      <c r="K152" s="278">
        <f>IF(K$43=0,0,K$43/PPA!K$11*1000)</f>
        <v>12.769074217053335</v>
      </c>
      <c r="L152" s="278">
        <f>IF(L$43=0,0,L$43/PPA!L$11*1000)</f>
        <v>12.831657432154584</v>
      </c>
      <c r="M152" s="278">
        <f>IF(M$43=0,0,M$43/PPA!M$11*1000)</f>
        <v>12.728242464779134</v>
      </c>
      <c r="N152" s="278">
        <f>IF(N$43=0,0,N$43/PPA!N$11*1000)</f>
        <v>13.687236224954805</v>
      </c>
      <c r="O152" s="278">
        <f>IF(O$43=0,0,O$43/PPA!O$11*1000)</f>
        <v>18.59761286635306</v>
      </c>
      <c r="P152" s="278">
        <f>IF(P$43=0,0,P$43/PPA!P$11*1000)</f>
        <v>19.812247785147431</v>
      </c>
      <c r="Q152" s="278">
        <f>IF(Q$43=0,0,Q$43/PPA!Q$11*1000)</f>
        <v>20.505467253909671</v>
      </c>
      <c r="R152" s="278">
        <f>IF(R$43=0,0,R$43/PPA!R$11*1000)</f>
        <v>19.626257384110975</v>
      </c>
      <c r="S152" s="278">
        <f>IF(S$43=0,0,S$43/PPA!S$11*1000)</f>
        <v>17.550580567793933</v>
      </c>
      <c r="T152" s="278">
        <f>IF(T$43=0,0,T$43/PPA!T$11*1000)</f>
        <v>20.487410474486584</v>
      </c>
      <c r="U152" s="278">
        <f>IF(U$43=0,0,U$43/PPA!U$11*1000)</f>
        <v>17.822268653638318</v>
      </c>
      <c r="V152" s="278">
        <f>IF(V$43=0,0,V$43/PPA!V$11*1000)</f>
        <v>17.954143015419969</v>
      </c>
      <c r="W152" s="278">
        <f>IF(W$43=0,0,W$43/PPA!W$11*1000)</f>
        <v>18.327061249810033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201.10229350997676</v>
      </c>
      <c r="C153" s="278">
        <f>IF(C$56=0,0,C$56/PPA!C$11*1000)</f>
        <v>203.37631059711111</v>
      </c>
      <c r="D153" s="278">
        <f>IF(D$56=0,0,D$56/PPA!D$11*1000)</f>
        <v>235.24404519763121</v>
      </c>
      <c r="E153" s="278">
        <f>IF(E$56=0,0,E$56/PPA!E$11*1000)</f>
        <v>143.6509507779524</v>
      </c>
      <c r="F153" s="278">
        <f>IF(F$56=0,0,F$56/PPA!F$11*1000)</f>
        <v>147.52054282525549</v>
      </c>
      <c r="G153" s="278">
        <f>IF(G$56=0,0,G$56/PPA!G$11*1000)</f>
        <v>214.21577463321898</v>
      </c>
      <c r="H153" s="278">
        <f>IF(H$56=0,0,H$56/PPA!H$11*1000)</f>
        <v>203.21793942496166</v>
      </c>
      <c r="I153" s="278">
        <f>IF(I$56=0,0,I$56/PPA!I$11*1000)</f>
        <v>217.36719750881787</v>
      </c>
      <c r="J153" s="278">
        <f>IF(J$56=0,0,J$56/PPA!J$11*1000)</f>
        <v>222.48234065770615</v>
      </c>
      <c r="K153" s="278">
        <f>IF(K$56=0,0,K$56/PPA!K$11*1000)</f>
        <v>224.76562258418784</v>
      </c>
      <c r="L153" s="278">
        <f>IF(L$56=0,0,L$56/PPA!L$11*1000)</f>
        <v>232.1877630545001</v>
      </c>
      <c r="M153" s="278">
        <f>IF(M$56=0,0,M$56/PPA!M$11*1000)</f>
        <v>231.22756286132505</v>
      </c>
      <c r="N153" s="278">
        <f>IF(N$56=0,0,N$56/PPA!N$11*1000)</f>
        <v>242.8596476953764</v>
      </c>
      <c r="O153" s="278">
        <f>IF(O$56=0,0,O$56/PPA!O$11*1000)</f>
        <v>339.41153465361498</v>
      </c>
      <c r="P153" s="278">
        <f>IF(P$56=0,0,P$56/PPA!P$11*1000)</f>
        <v>337.61678972593211</v>
      </c>
      <c r="Q153" s="278">
        <f>IF(Q$56=0,0,Q$56/PPA!Q$11*1000)</f>
        <v>337.58845475807817</v>
      </c>
      <c r="R153" s="278">
        <f>IF(R$56=0,0,R$56/PPA!R$11*1000)</f>
        <v>309.86373406487706</v>
      </c>
      <c r="S153" s="278">
        <f>IF(S$56=0,0,S$56/PPA!S$11*1000)</f>
        <v>271.8147510375091</v>
      </c>
      <c r="T153" s="278">
        <f>IF(T$56=0,0,T$56/PPA!T$11*1000)</f>
        <v>308.91063389209745</v>
      </c>
      <c r="U153" s="278">
        <f>IF(U$56=0,0,U$56/PPA!U$11*1000)</f>
        <v>296.34595028705502</v>
      </c>
      <c r="V153" s="278">
        <f>IF(V$56=0,0,V$56/PPA!V$11*1000)</f>
        <v>309.17927614677563</v>
      </c>
      <c r="W153" s="278">
        <f>IF(W$56=0,0,W$56/PPA!W$11*1000)</f>
        <v>320.46737411813223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26.781740352842625</v>
      </c>
      <c r="C154" s="279">
        <f>IF(C$69=0,0,C$69/PPA!C$11*1000)</f>
        <v>26.977375448866244</v>
      </c>
      <c r="D154" s="279">
        <f>IF(D$69=0,0,D$69/PPA!D$11*1000)</f>
        <v>31.648145618776802</v>
      </c>
      <c r="E154" s="279">
        <f>IF(E$69=0,0,E$69/PPA!E$11*1000)</f>
        <v>19.276655772736117</v>
      </c>
      <c r="F154" s="279">
        <f>IF(F$69=0,0,F$69/PPA!F$11*1000)</f>
        <v>19.121886407278403</v>
      </c>
      <c r="G154" s="279">
        <f>IF(G$69=0,0,G$69/PPA!G$11*1000)</f>
        <v>28.810423176293185</v>
      </c>
      <c r="H154" s="279">
        <f>IF(H$69=0,0,H$69/PPA!H$11*1000)</f>
        <v>27.304385620974823</v>
      </c>
      <c r="I154" s="279">
        <f>IF(I$69=0,0,I$69/PPA!I$11*1000)</f>
        <v>29.312937816139616</v>
      </c>
      <c r="J154" s="279">
        <f>IF(J$69=0,0,J$69/PPA!J$11*1000)</f>
        <v>29.914247584434552</v>
      </c>
      <c r="K154" s="279">
        <f>IF(K$69=0,0,K$69/PPA!K$11*1000)</f>
        <v>30.352851469897601</v>
      </c>
      <c r="L154" s="279">
        <f>IF(L$69=0,0,L$69/PPA!L$11*1000)</f>
        <v>31.438662481423442</v>
      </c>
      <c r="M154" s="279">
        <f>IF(M$69=0,0,M$69/PPA!M$11*1000)</f>
        <v>31.321748866451809</v>
      </c>
      <c r="N154" s="279">
        <f>IF(N$69=0,0,N$69/PPA!N$11*1000)</f>
        <v>32.824942869271936</v>
      </c>
      <c r="O154" s="279">
        <f>IF(O$69=0,0,O$69/PPA!O$11*1000)</f>
        <v>45.996599954223456</v>
      </c>
      <c r="P154" s="279">
        <f>IF(P$69=0,0,P$69/PPA!P$11*1000)</f>
        <v>45.454777810666052</v>
      </c>
      <c r="Q154" s="279">
        <f>IF(Q$69=0,0,Q$69/PPA!Q$11*1000)</f>
        <v>45.296760125875835</v>
      </c>
      <c r="R154" s="279">
        <f>IF(R$69=0,0,R$69/PPA!R$11*1000)</f>
        <v>41.392795721734366</v>
      </c>
      <c r="S154" s="279">
        <f>IF(S$69=0,0,S$69/PPA!S$11*1000)</f>
        <v>36.235386033186927</v>
      </c>
      <c r="T154" s="279">
        <f>IF(T$69=0,0,T$69/PPA!T$11*1000)</f>
        <v>41.058290651079936</v>
      </c>
      <c r="U154" s="279">
        <f>IF(U$69=0,0,U$69/PPA!U$11*1000)</f>
        <v>39.802764987163812</v>
      </c>
      <c r="V154" s="279">
        <f>IF(V$69=0,0,V$69/PPA!V$11*1000)</f>
        <v>41.670077581162374</v>
      </c>
      <c r="W154" s="279">
        <f>IF(W$69=0,0,W$69/PPA!W$11*1000)</f>
        <v>43.259258660931557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289.48641521953181</v>
      </c>
      <c r="C156" s="322">
        <f t="shared" si="39"/>
        <v>296.84332030759197</v>
      </c>
      <c r="D156" s="322">
        <f t="shared" si="39"/>
        <v>342.07890909469836</v>
      </c>
      <c r="E156" s="322">
        <f t="shared" si="39"/>
        <v>212.11852848498501</v>
      </c>
      <c r="F156" s="322">
        <f t="shared" si="39"/>
        <v>221.02530301018885</v>
      </c>
      <c r="G156" s="322">
        <f t="shared" si="39"/>
        <v>314.7075074176276</v>
      </c>
      <c r="H156" s="322">
        <f t="shared" si="39"/>
        <v>271.53689173561168</v>
      </c>
      <c r="I156" s="322">
        <f t="shared" si="39"/>
        <v>260.14735176124697</v>
      </c>
      <c r="J156" s="322">
        <f t="shared" si="39"/>
        <v>266.13091019751812</v>
      </c>
      <c r="K156" s="322">
        <f t="shared" si="39"/>
        <v>274.52662864673573</v>
      </c>
      <c r="L156" s="322">
        <f t="shared" si="39"/>
        <v>238.47019055644625</v>
      </c>
      <c r="M156" s="322">
        <f t="shared" si="39"/>
        <v>244.73279874842194</v>
      </c>
      <c r="N156" s="322">
        <f t="shared" si="39"/>
        <v>207.99731066643335</v>
      </c>
      <c r="O156" s="322">
        <f t="shared" si="39"/>
        <v>219.32409062267948</v>
      </c>
      <c r="P156" s="322">
        <f t="shared" si="39"/>
        <v>217.12687686523961</v>
      </c>
      <c r="Q156" s="322">
        <f t="shared" si="39"/>
        <v>187.75965719496338</v>
      </c>
      <c r="R156" s="322">
        <f t="shared" si="39"/>
        <v>182.19577904050328</v>
      </c>
      <c r="S156" s="322">
        <f t="shared" si="39"/>
        <v>185.50915611008509</v>
      </c>
      <c r="T156" s="322">
        <f t="shared" si="39"/>
        <v>192.2047159478019</v>
      </c>
      <c r="U156" s="322">
        <f t="shared" si="39"/>
        <v>185.54734218220611</v>
      </c>
      <c r="V156" s="322">
        <f t="shared" si="39"/>
        <v>186.19600895394257</v>
      </c>
      <c r="W156" s="322">
        <f t="shared" si="39"/>
        <v>188.41341366640671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10.719032929294579</v>
      </c>
      <c r="C157" s="332">
        <f>IF(C$84=0,0,C$84/PPA!C$12*1000)</f>
        <v>10.991442630582075</v>
      </c>
      <c r="D157" s="332">
        <f>IF(D$84=0,0,D$84/PPA!D$12*1000)</f>
        <v>12.666415065527104</v>
      </c>
      <c r="E157" s="332">
        <f>IF(E$84=0,0,E$84/PPA!E$12*1000)</f>
        <v>7.8542735417183165</v>
      </c>
      <c r="F157" s="332">
        <f>IF(F$84=0,0,F$84/PPA!F$12*1000)</f>
        <v>8.184071433463771</v>
      </c>
      <c r="G157" s="332">
        <f>IF(G$84=0,0,G$84/PPA!G$12*1000)</f>
        <v>11.652913427899779</v>
      </c>
      <c r="H157" s="332">
        <f>IF(H$84=0,0,H$84/PPA!H$12*1000)</f>
        <v>10.054402317379489</v>
      </c>
      <c r="I157" s="332">
        <f>IF(I$84=0,0,I$84/PPA!I$12*1000)</f>
        <v>9.6326731873872156</v>
      </c>
      <c r="J157" s="332">
        <f>IF(J$84=0,0,J$84/PPA!J$12*1000)</f>
        <v>9.8542309411847206</v>
      </c>
      <c r="K157" s="332">
        <f>IF(K$84=0,0,K$84/PPA!K$12*1000)</f>
        <v>10.165105572230557</v>
      </c>
      <c r="L157" s="332">
        <f>IF(L$84=0,0,L$84/PPA!L$12*1000)</f>
        <v>8.8300165080000461</v>
      </c>
      <c r="M157" s="332">
        <f>IF(M$84=0,0,M$84/PPA!M$12*1000)</f>
        <v>9.0619068486245293</v>
      </c>
      <c r="N157" s="332">
        <f>IF(N$84=0,0,N$84/PPA!N$12*1000)</f>
        <v>7.7016740856299952</v>
      </c>
      <c r="O157" s="332">
        <f>IF(O$84=0,0,O$84/PPA!O$12*1000)</f>
        <v>8.1210793528549114</v>
      </c>
      <c r="P157" s="332">
        <f>IF(P$84=0,0,P$84/PPA!P$12*1000)</f>
        <v>8.0397214535566999</v>
      </c>
      <c r="Q157" s="332">
        <f>IF(Q$84=0,0,Q$84/PPA!Q$12*1000)</f>
        <v>6.9523191502416894</v>
      </c>
      <c r="R157" s="332">
        <f>IF(R$84=0,0,R$84/PPA!R$12*1000)</f>
        <v>6.7463012163591465</v>
      </c>
      <c r="S157" s="332">
        <f>IF(S$84=0,0,S$84/PPA!S$12*1000)</f>
        <v>6.8689881406739071</v>
      </c>
      <c r="T157" s="332">
        <f>IF(T$84=0,0,T$84/PPA!T$12*1000)</f>
        <v>7.1169097100747116</v>
      </c>
      <c r="U157" s="332">
        <f>IF(U$84=0,0,U$84/PPA!U$12*1000)</f>
        <v>6.8704020853128434</v>
      </c>
      <c r="V157" s="332">
        <f>IF(V$84=0,0,V$84/PPA!V$12*1000)</f>
        <v>6.8944207615633948</v>
      </c>
      <c r="W157" s="332">
        <f>IF(W$84=0,0,W$84/PPA!W$12*1000)</f>
        <v>6.976526286660973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4.7264188832081784</v>
      </c>
      <c r="C158" s="333">
        <f>IF(C$85=0,0,C$85/PPA!C$12*1000)</f>
        <v>4.8465344164495789</v>
      </c>
      <c r="D158" s="333">
        <f>IF(D$85=0,0,D$85/PPA!D$12*1000)</f>
        <v>5.5850918402020167</v>
      </c>
      <c r="E158" s="333">
        <f>IF(E$85=0,0,E$85/PPA!E$12*1000)</f>
        <v>3.4632402966134812</v>
      </c>
      <c r="F158" s="333">
        <f>IF(F$85=0,0,F$85/PPA!F$12*1000)</f>
        <v>3.6086604099268715</v>
      </c>
      <c r="G158" s="333">
        <f>IF(G$85=0,0,G$85/PPA!G$12*1000)</f>
        <v>5.1382014061636347</v>
      </c>
      <c r="H158" s="333">
        <f>IF(H$85=0,0,H$85/PPA!H$12*1000)</f>
        <v>4.433358614130305</v>
      </c>
      <c r="I158" s="333">
        <f>IF(I$85=0,0,I$85/PPA!I$12*1000)</f>
        <v>4.2474026107536424</v>
      </c>
      <c r="J158" s="333">
        <f>IF(J$85=0,0,J$85/PPA!J$12*1000)</f>
        <v>4.3450956356913544</v>
      </c>
      <c r="K158" s="333">
        <f>IF(K$85=0,0,K$85/PPA!K$12*1000)</f>
        <v>4.4821717820356621</v>
      </c>
      <c r="L158" s="333">
        <f>IF(L$85=0,0,L$85/PPA!L$12*1000)</f>
        <v>3.8934815330582184</v>
      </c>
      <c r="M158" s="333">
        <f>IF(M$85=0,0,M$85/PPA!M$12*1000)</f>
        <v>3.9957305784703077</v>
      </c>
      <c r="N158" s="333">
        <f>IF(N$85=0,0,N$85/PPA!N$12*1000)</f>
        <v>3.3959535408417003</v>
      </c>
      <c r="O158" s="333">
        <f>IF(O$85=0,0,O$85/PPA!O$12*1000)</f>
        <v>3.5808848669981241</v>
      </c>
      <c r="P158" s="333">
        <f>IF(P$85=0,0,P$85/PPA!P$12*1000)</f>
        <v>3.545011153942319</v>
      </c>
      <c r="Q158" s="333">
        <f>IF(Q$85=0,0,Q$85/PPA!Q$12*1000)</f>
        <v>3.0655351775241413</v>
      </c>
      <c r="R158" s="333">
        <f>IF(R$85=0,0,R$85/PPA!R$12*1000)</f>
        <v>2.9746942351177754</v>
      </c>
      <c r="S158" s="333">
        <f>IF(S$85=0,0,S$85/PPA!S$12*1000)</f>
        <v>3.0287914470238304</v>
      </c>
      <c r="T158" s="333">
        <f>IF(T$85=0,0,T$85/PPA!T$12*1000)</f>
        <v>3.1381092553466452</v>
      </c>
      <c r="U158" s="333">
        <f>IF(U$85=0,0,U$85/PPA!U$12*1000)</f>
        <v>3.0294149076182109</v>
      </c>
      <c r="V158" s="333">
        <f>IF(V$85=0,0,V$85/PPA!V$12*1000)</f>
        <v>3.0400056321480347</v>
      </c>
      <c r="W158" s="333">
        <f>IF(W$85=0,0,W$85/PPA!W$12*1000)</f>
        <v>3.0762090011269989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36.661129512192531</v>
      </c>
      <c r="C159" s="333">
        <f>IF(C$86=0,0,C$86/PPA!C$12*1000)</f>
        <v>37.592822455497632</v>
      </c>
      <c r="D159" s="333">
        <f>IF(D$86=0,0,D$86/PPA!D$12*1000)</f>
        <v>43.321546471173662</v>
      </c>
      <c r="E159" s="333">
        <f>IF(E$86=0,0,E$86/PPA!E$12*1000)</f>
        <v>26.863108028167254</v>
      </c>
      <c r="F159" s="333">
        <f>IF(F$86=0,0,F$86/PPA!F$12*1000)</f>
        <v>27.99107948808177</v>
      </c>
      <c r="G159" s="333">
        <f>IF(G$86=0,0,G$86/PPA!G$12*1000)</f>
        <v>39.855178278915531</v>
      </c>
      <c r="H159" s="333">
        <f>IF(H$86=0,0,H$86/PPA!H$12*1000)</f>
        <v>34.387966522404959</v>
      </c>
      <c r="I159" s="333">
        <f>IF(I$86=0,0,I$86/PPA!I$12*1000)</f>
        <v>32.945572758368954</v>
      </c>
      <c r="J159" s="333">
        <f>IF(J$86=0,0,J$86/PPA!J$12*1000)</f>
        <v>33.703342378070587</v>
      </c>
      <c r="K159" s="333">
        <f>IF(K$86=0,0,K$86/PPA!K$12*1000)</f>
        <v>34.766592690482554</v>
      </c>
      <c r="L159" s="333">
        <f>IF(L$86=0,0,L$86/PPA!L$12*1000)</f>
        <v>30.200334389297549</v>
      </c>
      <c r="M159" s="333">
        <f>IF(M$86=0,0,M$86/PPA!M$12*1000)</f>
        <v>30.99344341940666</v>
      </c>
      <c r="N159" s="333">
        <f>IF(N$86=0,0,N$86/PPA!N$12*1000)</f>
        <v>26.34118889049444</v>
      </c>
      <c r="O159" s="333">
        <f>IF(O$86=0,0,O$86/PPA!O$12*1000)</f>
        <v>27.775634602271932</v>
      </c>
      <c r="P159" s="333">
        <f>IF(P$86=0,0,P$86/PPA!P$12*1000)</f>
        <v>27.49737512656305</v>
      </c>
      <c r="Q159" s="333">
        <f>IF(Q$86=0,0,Q$86/PPA!Q$12*1000)</f>
        <v>23.778252614611628</v>
      </c>
      <c r="R159" s="333">
        <f>IF(R$86=0,0,R$86/PPA!R$12*1000)</f>
        <v>23.073632131987615</v>
      </c>
      <c r="S159" s="333">
        <f>IF(S$86=0,0,S$86/PPA!S$12*1000)</f>
        <v>23.49324472683875</v>
      </c>
      <c r="T159" s="333">
        <f>IF(T$86=0,0,T$86/PPA!T$12*1000)</f>
        <v>24.341183605711755</v>
      </c>
      <c r="U159" s="333">
        <f>IF(U$86=0,0,U$86/PPA!U$12*1000)</f>
        <v>23.498080686190033</v>
      </c>
      <c r="V159" s="333">
        <f>IF(V$86=0,0,V$86/PPA!V$12*1000)</f>
        <v>23.580229123137773</v>
      </c>
      <c r="W159" s="333">
        <f>IF(W$86=0,0,W$86/PPA!W$12*1000)</f>
        <v>23.861045621148762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16.187940713517253</v>
      </c>
      <c r="C160" s="333">
        <f>IF(C$87=0,0,C$87/PPA!C$12*1000)</f>
        <v>16.599335297647819</v>
      </c>
      <c r="D160" s="333">
        <f>IF(D$87=0,0,D$87/PPA!D$12*1000)</f>
        <v>19.128887604513444</v>
      </c>
      <c r="E160" s="333">
        <f>IF(E$87=0,0,E$87/PPA!E$12*1000)</f>
        <v>11.861565803534726</v>
      </c>
      <c r="F160" s="333">
        <f>IF(F$87=0,0,F$87/PPA!F$12*1000)</f>
        <v>12.359628339048349</v>
      </c>
      <c r="G160" s="333">
        <f>IF(G$87=0,0,G$87/PPA!G$12*1000)</f>
        <v>17.598292024559079</v>
      </c>
      <c r="H160" s="333">
        <f>IF(H$87=0,0,H$87/PPA!H$12*1000)</f>
        <v>15.184212017744118</v>
      </c>
      <c r="I160" s="333">
        <f>IF(I$87=0,0,I$87/PPA!I$12*1000)</f>
        <v>14.547314435797102</v>
      </c>
      <c r="J160" s="333">
        <f>IF(J$87=0,0,J$87/PPA!J$12*1000)</f>
        <v>14.881912137544269</v>
      </c>
      <c r="K160" s="333">
        <f>IF(K$87=0,0,K$87/PPA!K$12*1000)</f>
        <v>15.351396663797866</v>
      </c>
      <c r="L160" s="333">
        <f>IF(L$87=0,0,L$87/PPA!L$12*1000)</f>
        <v>13.33513803658875</v>
      </c>
      <c r="M160" s="333">
        <f>IF(M$87=0,0,M$87/PPA!M$12*1000)</f>
        <v>13.685340066084093</v>
      </c>
      <c r="N160" s="333">
        <f>IF(N$87=0,0,N$87/PPA!N$12*1000)</f>
        <v>11.631109290865423</v>
      </c>
      <c r="O160" s="333">
        <f>IF(O$87=0,0,O$87/PPA!O$12*1000)</f>
        <v>12.264497362863878</v>
      </c>
      <c r="P160" s="333">
        <f>IF(P$87=0,0,P$87/PPA!P$12*1000)</f>
        <v>12.141630229317116</v>
      </c>
      <c r="Q160" s="333">
        <f>IF(Q$87=0,0,Q$87/PPA!Q$12*1000)</f>
        <v>10.499429469797295</v>
      </c>
      <c r="R160" s="333">
        <f>IF(R$87=0,0,R$87/PPA!R$12*1000)</f>
        <v>10.188300086987258</v>
      </c>
      <c r="S160" s="333">
        <f>IF(S$87=0,0,S$87/PPA!S$12*1000)</f>
        <v>10.37358253459532</v>
      </c>
      <c r="T160" s="333">
        <f>IF(T$87=0,0,T$87/PPA!T$12*1000)</f>
        <v>10.747995011311772</v>
      </c>
      <c r="U160" s="333">
        <f>IF(U$87=0,0,U$87/PPA!U$12*1000)</f>
        <v>10.375717881332124</v>
      </c>
      <c r="V160" s="333">
        <f>IF(V$87=0,0,V$87/PPA!V$12*1000)</f>
        <v>10.411991014340099</v>
      </c>
      <c r="W160" s="333">
        <f>IF(W$87=0,0,W$87/PPA!W$12*1000)</f>
        <v>10.535987216357482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68.901075585880633</v>
      </c>
      <c r="C161" s="334">
        <f>IF(C$88=0,0,C$88/PPA!C$12*1000)</f>
        <v>67.018387034627182</v>
      </c>
      <c r="D161" s="334">
        <f>IF(D$88=0,0,D$88/PPA!D$12*1000)</f>
        <v>87.075596609753234</v>
      </c>
      <c r="E161" s="334">
        <f>IF(E$88=0,0,E$88/PPA!E$12*1000)</f>
        <v>54.587541951265557</v>
      </c>
      <c r="F161" s="334">
        <f>IF(F$88=0,0,F$88/PPA!F$12*1000)</f>
        <v>43.969673679407478</v>
      </c>
      <c r="G161" s="334">
        <f>IF(G$88=0,0,G$88/PPA!G$12*1000)</f>
        <v>81.609888717607973</v>
      </c>
      <c r="H161" s="334">
        <f>IF(H$88=0,0,H$88/PPA!H$12*1000)</f>
        <v>68.859150509554951</v>
      </c>
      <c r="I161" s="334">
        <f>IF(I$88=0,0,I$88/PPA!I$12*1000)</f>
        <v>68.554961711416325</v>
      </c>
      <c r="J161" s="334">
        <f>IF(J$88=0,0,J$88/PPA!J$12*1000)</f>
        <v>68.966775406767155</v>
      </c>
      <c r="K161" s="334">
        <f>IF(K$88=0,0,K$88/PPA!K$12*1000)</f>
        <v>74.287996912360171</v>
      </c>
      <c r="L161" s="334">
        <f>IF(L$88=0,0,L$88/PPA!L$12*1000)</f>
        <v>68.522039126009233</v>
      </c>
      <c r="M161" s="334">
        <f>IF(M$88=0,0,M$88/PPA!M$12*1000)</f>
        <v>71.984697293217451</v>
      </c>
      <c r="N161" s="334">
        <f>IF(N$88=0,0,N$88/PPA!N$12*1000)</f>
        <v>59.18540587117095</v>
      </c>
      <c r="O161" s="334">
        <f>IF(O$88=0,0,O$88/PPA!O$12*1000)</f>
        <v>65.353582687487588</v>
      </c>
      <c r="P161" s="334">
        <f>IF(P$88=0,0,P$88/PPA!P$12*1000)</f>
        <v>58.839667673167256</v>
      </c>
      <c r="Q161" s="334">
        <f>IF(Q$88=0,0,Q$88/PPA!Q$12*1000)</f>
        <v>49.982738092230711</v>
      </c>
      <c r="R161" s="334">
        <f>IF(R$88=0,0,R$88/PPA!R$12*1000)</f>
        <v>45.650609860640138</v>
      </c>
      <c r="S161" s="334">
        <f>IF(S$88=0,0,S$88/PPA!S$12*1000)</f>
        <v>45.930889112024623</v>
      </c>
      <c r="T161" s="334">
        <f>IF(T$88=0,0,T$88/PPA!T$12*1000)</f>
        <v>46.363744642246338</v>
      </c>
      <c r="U161" s="334">
        <f>IF(U$88=0,0,U$88/PPA!U$12*1000)</f>
        <v>49.762106863392191</v>
      </c>
      <c r="V161" s="334">
        <f>IF(V$88=0,0,V$88/PPA!V$12*1000)</f>
        <v>51.549230469965117</v>
      </c>
      <c r="W161" s="334">
        <f>IF(W$88=0,0,W$88/PPA!W$12*1000)</f>
        <v>54.666169931987348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152.29081759543863</v>
      </c>
      <c r="C162" s="335">
        <f>IF(C$94=0,0,C$94/PPA!C$12*1000)</f>
        <v>159.7947984727877</v>
      </c>
      <c r="D162" s="335">
        <f>IF(D$94=0,0,D$94/PPA!D$12*1000)</f>
        <v>174.30137150352894</v>
      </c>
      <c r="E162" s="335">
        <f>IF(E$94=0,0,E$94/PPA!E$12*1000)</f>
        <v>107.48879886368567</v>
      </c>
      <c r="F162" s="335">
        <f>IF(F$94=0,0,F$94/PPA!F$12*1000)</f>
        <v>124.91218966026059</v>
      </c>
      <c r="G162" s="335">
        <f>IF(G$94=0,0,G$94/PPA!G$12*1000)</f>
        <v>158.85303356248158</v>
      </c>
      <c r="H162" s="335">
        <f>IF(H$94=0,0,H$94/PPA!H$12*1000)</f>
        <v>138.61780175439787</v>
      </c>
      <c r="I162" s="335">
        <f>IF(I$94=0,0,I$94/PPA!I$12*1000)</f>
        <v>130.21942705752372</v>
      </c>
      <c r="J162" s="335">
        <f>IF(J$94=0,0,J$94/PPA!J$12*1000)</f>
        <v>134.37955369826003</v>
      </c>
      <c r="K162" s="335">
        <f>IF(K$94=0,0,K$94/PPA!K$12*1000)</f>
        <v>135.47336502582888</v>
      </c>
      <c r="L162" s="335">
        <f>IF(L$94=0,0,L$94/PPA!L$12*1000)</f>
        <v>113.68918096349243</v>
      </c>
      <c r="M162" s="335">
        <f>IF(M$94=0,0,M$94/PPA!M$12*1000)</f>
        <v>115.01168054261892</v>
      </c>
      <c r="N162" s="335">
        <f>IF(N$94=0,0,N$94/PPA!N$12*1000)</f>
        <v>99.741978987430855</v>
      </c>
      <c r="O162" s="335">
        <f>IF(O$94=0,0,O$94/PPA!O$12*1000)</f>
        <v>102.22841175020305</v>
      </c>
      <c r="P162" s="335">
        <f>IF(P$94=0,0,P$94/PPA!P$12*1000)</f>
        <v>107.06347122869317</v>
      </c>
      <c r="Q162" s="335">
        <f>IF(Q$94=0,0,Q$94/PPA!Q$12*1000)</f>
        <v>93.481382690557922</v>
      </c>
      <c r="R162" s="335">
        <f>IF(R$94=0,0,R$94/PPA!R$12*1000)</f>
        <v>93.562241509411351</v>
      </c>
      <c r="S162" s="335">
        <f>IF(S$94=0,0,S$94/PPA!S$12*1000)</f>
        <v>95.813660148928648</v>
      </c>
      <c r="T162" s="335">
        <f>IF(T$94=0,0,T$94/PPA!T$12*1000)</f>
        <v>100.49677372311069</v>
      </c>
      <c r="U162" s="335">
        <f>IF(U$94=0,0,U$94/PPA!U$12*1000)</f>
        <v>92.011619758360709</v>
      </c>
      <c r="V162" s="335">
        <f>IF(V$94=0,0,V$94/PPA!V$12*1000)</f>
        <v>90.720131952788151</v>
      </c>
      <c r="W162" s="335">
        <f>IF(W$94=0,0,W$94/PPA!W$12*1000)</f>
        <v>89.297475609125129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CZ: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106.6518966775684</v>
      </c>
      <c r="C5" s="225">
        <v>118.89411741771291</v>
      </c>
      <c r="D5" s="225">
        <v>139.0834511021657</v>
      </c>
      <c r="E5" s="225">
        <v>91.487658887891158</v>
      </c>
      <c r="F5" s="225">
        <v>97.823808451370141</v>
      </c>
      <c r="G5" s="225">
        <v>140.97080981838931</v>
      </c>
      <c r="H5" s="225">
        <v>138.26421789114909</v>
      </c>
      <c r="I5" s="225">
        <v>145.9923315473259</v>
      </c>
      <c r="J5" s="225">
        <v>134.5689961039987</v>
      </c>
      <c r="K5" s="225">
        <v>141.13470015326439</v>
      </c>
      <c r="L5" s="225">
        <v>141.15050721913369</v>
      </c>
      <c r="M5" s="225">
        <v>138.0203909915698</v>
      </c>
      <c r="N5" s="225">
        <v>136.231225853583</v>
      </c>
      <c r="O5" s="225">
        <v>120.3626342010584</v>
      </c>
      <c r="P5" s="225">
        <v>118.59832313016349</v>
      </c>
      <c r="Q5" s="225">
        <v>115.7226171099251</v>
      </c>
      <c r="R5" s="225">
        <v>110.169440876034</v>
      </c>
      <c r="S5" s="225">
        <v>112.3208234292411</v>
      </c>
      <c r="T5" s="225">
        <v>96.609939140766357</v>
      </c>
      <c r="U5" s="225">
        <v>140.21586462810231</v>
      </c>
      <c r="V5" s="225">
        <v>152.24855852856919</v>
      </c>
      <c r="W5" s="225">
        <v>167.53298822645161</v>
      </c>
      <c r="DA5" s="89" t="s">
        <v>1943</v>
      </c>
    </row>
    <row r="6" spans="1:105" ht="12" customHeight="1" x14ac:dyDescent="0.25">
      <c r="A6" s="55" t="s">
        <v>92</v>
      </c>
      <c r="B6" s="261">
        <v>0.39940095625841709</v>
      </c>
      <c r="C6" s="261">
        <v>0.44449235790024533</v>
      </c>
      <c r="D6" s="261">
        <v>0.52637168280334168</v>
      </c>
      <c r="E6" s="261">
        <v>0.33976357104455462</v>
      </c>
      <c r="F6" s="261">
        <v>0.36229776881632392</v>
      </c>
      <c r="G6" s="261">
        <v>0.53299590254352269</v>
      </c>
      <c r="H6" s="261">
        <v>0.52355194975025476</v>
      </c>
      <c r="I6" s="261">
        <v>0.55475694269575448</v>
      </c>
      <c r="J6" s="261">
        <v>0.50870284678924071</v>
      </c>
      <c r="K6" s="261">
        <v>0.53789570166801082</v>
      </c>
      <c r="L6" s="261">
        <v>0.53725010329868217</v>
      </c>
      <c r="M6" s="261">
        <v>0.5233527860442635</v>
      </c>
      <c r="N6" s="261">
        <v>0.5169275135027287</v>
      </c>
      <c r="O6" s="261">
        <v>0.45834361808180568</v>
      </c>
      <c r="P6" s="261">
        <v>0.44966214401403631</v>
      </c>
      <c r="Q6" s="261">
        <v>0.43697457130634337</v>
      </c>
      <c r="R6" s="261">
        <v>0.41668668668809611</v>
      </c>
      <c r="S6" s="261">
        <v>0.42313234145742168</v>
      </c>
      <c r="T6" s="261">
        <v>0.36378540392396502</v>
      </c>
      <c r="U6" s="261">
        <v>0.5306084674020326</v>
      </c>
      <c r="V6" s="261">
        <v>0.57730001013153764</v>
      </c>
      <c r="W6" s="261">
        <v>0.63249633502062508</v>
      </c>
      <c r="DA6" s="67" t="s">
        <v>1944</v>
      </c>
    </row>
    <row r="7" spans="1:105" ht="12" customHeight="1" x14ac:dyDescent="0.25">
      <c r="A7" s="202" t="s">
        <v>93</v>
      </c>
      <c r="B7" s="226">
        <v>0.1453150640552125</v>
      </c>
      <c r="C7" s="226">
        <v>0.1617207832084788</v>
      </c>
      <c r="D7" s="226">
        <v>0.19151114589201901</v>
      </c>
      <c r="E7" s="226">
        <v>0.12361704276447059</v>
      </c>
      <c r="F7" s="226">
        <v>0.13181571715752541</v>
      </c>
      <c r="G7" s="226">
        <v>0.19392125257998941</v>
      </c>
      <c r="H7" s="226">
        <v>0.1904852352555837</v>
      </c>
      <c r="I7" s="226">
        <v>0.2018386270731633</v>
      </c>
      <c r="J7" s="226">
        <v>0.18508264842114941</v>
      </c>
      <c r="K7" s="226">
        <v>0.19570395893678641</v>
      </c>
      <c r="L7" s="226">
        <v>0.19546906924280119</v>
      </c>
      <c r="M7" s="226">
        <v>0.19041277301872589</v>
      </c>
      <c r="N7" s="226">
        <v>0.18807504979519621</v>
      </c>
      <c r="O7" s="226">
        <v>0.16676032237079</v>
      </c>
      <c r="P7" s="226">
        <v>0.1636017196171318</v>
      </c>
      <c r="Q7" s="226">
        <v>0.1589855678232171</v>
      </c>
      <c r="R7" s="226">
        <v>0.15160417524853859</v>
      </c>
      <c r="S7" s="226">
        <v>0.15394931418975921</v>
      </c>
      <c r="T7" s="226">
        <v>0.13235696721606999</v>
      </c>
      <c r="U7" s="226">
        <v>0.19305262599040049</v>
      </c>
      <c r="V7" s="226">
        <v>0.2100405285385977</v>
      </c>
      <c r="W7" s="226">
        <v>0.2301227475748498</v>
      </c>
      <c r="DA7" s="174" t="s">
        <v>1945</v>
      </c>
    </row>
    <row r="8" spans="1:105" ht="12" customHeight="1" x14ac:dyDescent="0.25">
      <c r="A8" s="202" t="s">
        <v>94</v>
      </c>
      <c r="B8" s="226">
        <v>4.5672154556482747</v>
      </c>
      <c r="C8" s="226">
        <v>5.0828430305661332</v>
      </c>
      <c r="D8" s="226">
        <v>6.0191465429530986</v>
      </c>
      <c r="E8" s="226">
        <v>3.8852521723481419</v>
      </c>
      <c r="F8" s="226">
        <v>4.1429344205530514</v>
      </c>
      <c r="G8" s="226">
        <v>6.0948955823704951</v>
      </c>
      <c r="H8" s="226">
        <v>5.9869024329201501</v>
      </c>
      <c r="I8" s="226">
        <v>6.343736646361215</v>
      </c>
      <c r="J8" s="226">
        <v>5.8171005045988364</v>
      </c>
      <c r="K8" s="226">
        <v>6.1509255891601002</v>
      </c>
      <c r="L8" s="226">
        <v>6.143543065897858</v>
      </c>
      <c r="M8" s="226">
        <v>5.9846249632697797</v>
      </c>
      <c r="N8" s="226">
        <v>5.9111509177057444</v>
      </c>
      <c r="O8" s="226">
        <v>5.2412344630105183</v>
      </c>
      <c r="P8" s="226">
        <v>5.1419603828691791</v>
      </c>
      <c r="Q8" s="226">
        <v>4.9968759075887954</v>
      </c>
      <c r="R8" s="226">
        <v>4.764880618797056</v>
      </c>
      <c r="S8" s="226">
        <v>4.8385877384795366</v>
      </c>
      <c r="T8" s="226">
        <v>4.1599457720521382</v>
      </c>
      <c r="U8" s="226">
        <v>6.0675948698741617</v>
      </c>
      <c r="V8" s="226">
        <v>6.6015203206291728</v>
      </c>
      <c r="W8" s="226">
        <v>7.232699350569491</v>
      </c>
      <c r="DA8" s="174" t="s">
        <v>1946</v>
      </c>
    </row>
    <row r="9" spans="1:105" ht="12" customHeight="1" x14ac:dyDescent="0.25">
      <c r="A9" s="202" t="s">
        <v>95</v>
      </c>
      <c r="B9" s="226">
        <v>1.6031556099272899</v>
      </c>
      <c r="C9" s="226">
        <v>1.784147999576978</v>
      </c>
      <c r="D9" s="226">
        <v>2.1128034446844461</v>
      </c>
      <c r="E9" s="226">
        <v>1.363777092753337</v>
      </c>
      <c r="F9" s="226">
        <v>1.4542271154860049</v>
      </c>
      <c r="G9" s="226">
        <v>2.1393924021505142</v>
      </c>
      <c r="H9" s="226">
        <v>2.1014853173947632</v>
      </c>
      <c r="I9" s="226">
        <v>2.226739047298083</v>
      </c>
      <c r="J9" s="226">
        <v>2.041882498870375</v>
      </c>
      <c r="K9" s="226">
        <v>2.1590597072254121</v>
      </c>
      <c r="L9" s="226">
        <v>2.156468339750369</v>
      </c>
      <c r="M9" s="226">
        <v>2.1006858941396338</v>
      </c>
      <c r="N9" s="226">
        <v>2.074895490889801</v>
      </c>
      <c r="O9" s="226">
        <v>1.839745576690097</v>
      </c>
      <c r="P9" s="226">
        <v>1.8048990055036791</v>
      </c>
      <c r="Q9" s="226">
        <v>1.753972353867076</v>
      </c>
      <c r="R9" s="226">
        <v>1.6725388081290009</v>
      </c>
      <c r="S9" s="226">
        <v>1.698411023608658</v>
      </c>
      <c r="T9" s="226">
        <v>1.4601983344602441</v>
      </c>
      <c r="U9" s="226">
        <v>2.129809475568984</v>
      </c>
      <c r="V9" s="226">
        <v>2.3172246719776139</v>
      </c>
      <c r="W9" s="226">
        <v>2.53877721587302</v>
      </c>
      <c r="DA9" s="174" t="s">
        <v>1947</v>
      </c>
    </row>
    <row r="10" spans="1:105" ht="12" customHeight="1" x14ac:dyDescent="0.25">
      <c r="A10" s="56" t="s">
        <v>96</v>
      </c>
      <c r="B10" s="262">
        <v>1.322690691155773</v>
      </c>
      <c r="C10" s="262">
        <v>1.4736784391304469</v>
      </c>
      <c r="D10" s="262">
        <v>1.614659921800524</v>
      </c>
      <c r="E10" s="262">
        <v>1.1031021110897461</v>
      </c>
      <c r="F10" s="262">
        <v>1.3702724375934741</v>
      </c>
      <c r="G10" s="262">
        <v>1.683504127598308</v>
      </c>
      <c r="H10" s="262">
        <v>1.6404886700918939</v>
      </c>
      <c r="I10" s="262">
        <v>1.6978689257364741</v>
      </c>
      <c r="J10" s="262">
        <v>1.6114847725542949</v>
      </c>
      <c r="K10" s="262">
        <v>1.66025703842163</v>
      </c>
      <c r="L10" s="262">
        <v>1.701674175124906</v>
      </c>
      <c r="M10" s="262">
        <v>1.7025506455037029</v>
      </c>
      <c r="N10" s="262">
        <v>1.6881921790070351</v>
      </c>
      <c r="O10" s="262">
        <v>1.513169566424861</v>
      </c>
      <c r="P10" s="262">
        <v>1.495283533241859</v>
      </c>
      <c r="Q10" s="262">
        <v>1.515893334538766</v>
      </c>
      <c r="R10" s="262">
        <v>1.450711840408516</v>
      </c>
      <c r="S10" s="262">
        <v>1.498004713898023</v>
      </c>
      <c r="T10" s="262">
        <v>1.305981533916291</v>
      </c>
      <c r="U10" s="262">
        <v>1.868003991771342</v>
      </c>
      <c r="V10" s="262">
        <v>1.995672543084638</v>
      </c>
      <c r="W10" s="262">
        <v>2.2647110818888261</v>
      </c>
      <c r="DA10" s="68" t="s">
        <v>1948</v>
      </c>
    </row>
    <row r="11" spans="1:105" ht="12" customHeight="1" x14ac:dyDescent="0.25">
      <c r="A11" s="37" t="s">
        <v>160</v>
      </c>
      <c r="B11" s="228">
        <v>4.1068202933895237E-2</v>
      </c>
      <c r="C11" s="228">
        <v>3.3221135435876563E-2</v>
      </c>
      <c r="D11" s="228">
        <v>1.130113694593558E-2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1.625594242169057E-2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0.7615020600960124</v>
      </c>
      <c r="C12" s="228">
        <v>0.72045811684703809</v>
      </c>
      <c r="D12" s="228">
        <v>1.0277671612067729</v>
      </c>
      <c r="E12" s="228">
        <v>0.75655091849307898</v>
      </c>
      <c r="F12" s="228">
        <v>0.36729943681628607</v>
      </c>
      <c r="G12" s="228">
        <v>1.135713116998647</v>
      </c>
      <c r="H12" s="228">
        <v>1.049993548462504</v>
      </c>
      <c r="I12" s="228">
        <v>1.1614121977813969</v>
      </c>
      <c r="J12" s="228">
        <v>1.093955209690088</v>
      </c>
      <c r="K12" s="228">
        <v>1.170884429744772</v>
      </c>
      <c r="L12" s="228">
        <v>1.2937978738304901</v>
      </c>
      <c r="M12" s="228">
        <v>1.3207031082083209</v>
      </c>
      <c r="N12" s="228">
        <v>1.2548169086627401</v>
      </c>
      <c r="O12" s="228">
        <v>1.161785281613517</v>
      </c>
      <c r="P12" s="228">
        <v>1.023780346926809</v>
      </c>
      <c r="Q12" s="228">
        <v>0.98592299695892971</v>
      </c>
      <c r="R12" s="228">
        <v>0.83406009599594011</v>
      </c>
      <c r="S12" s="228">
        <v>0.84793242412393088</v>
      </c>
      <c r="T12" s="228">
        <v>0.69135513958356976</v>
      </c>
      <c r="U12" s="228">
        <v>1.11532353418012</v>
      </c>
      <c r="V12" s="228">
        <v>1.213886202201607</v>
      </c>
      <c r="W12" s="228">
        <v>1.4743204164711261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1.011138955469043E-3</v>
      </c>
      <c r="C14" s="228">
        <v>2.1161192822525981E-3</v>
      </c>
      <c r="D14" s="228">
        <v>4.8223720124995761E-3</v>
      </c>
      <c r="E14" s="228">
        <v>4.8792205861164211E-3</v>
      </c>
      <c r="F14" s="228">
        <v>8.2619672868368826E-3</v>
      </c>
      <c r="G14" s="228">
        <v>1.2742401514457361E-2</v>
      </c>
      <c r="H14" s="228">
        <v>1.737049860887651E-2</v>
      </c>
      <c r="I14" s="228">
        <v>4.1862990481875218E-3</v>
      </c>
      <c r="J14" s="228">
        <v>8.0746482499647488E-3</v>
      </c>
      <c r="K14" s="228">
        <v>1.7435222813507189E-2</v>
      </c>
      <c r="L14" s="228">
        <v>2.9212509798411279E-2</v>
      </c>
      <c r="M14" s="228">
        <v>4.571368641912528E-2</v>
      </c>
      <c r="N14" s="228">
        <v>5.9224233565811329E-2</v>
      </c>
      <c r="O14" s="228">
        <v>6.9679848829208177E-2</v>
      </c>
      <c r="P14" s="228">
        <v>8.4556754956512742E-2</v>
      </c>
      <c r="Q14" s="228">
        <v>0.11898352256125599</v>
      </c>
      <c r="R14" s="228">
        <v>0.1378743014565175</v>
      </c>
      <c r="S14" s="228">
        <v>0.14957476459871369</v>
      </c>
      <c r="T14" s="228">
        <v>0.14335933639443349</v>
      </c>
      <c r="U14" s="228">
        <v>0.25706189935783358</v>
      </c>
      <c r="V14" s="228">
        <v>0.29181058453789288</v>
      </c>
      <c r="W14" s="228">
        <v>0.34590092831987262</v>
      </c>
      <c r="DA14" s="69" t="s">
        <v>1952</v>
      </c>
    </row>
    <row r="15" spans="1:105" ht="12" customHeight="1" x14ac:dyDescent="0.25">
      <c r="A15" s="37" t="s">
        <v>38</v>
      </c>
      <c r="B15" s="228">
        <v>0.519109289170396</v>
      </c>
      <c r="C15" s="228">
        <v>0.71788306756527931</v>
      </c>
      <c r="D15" s="228">
        <v>0.57076925163531533</v>
      </c>
      <c r="E15" s="228">
        <v>0.34167197201055011</v>
      </c>
      <c r="F15" s="228">
        <v>0.99471103349035106</v>
      </c>
      <c r="G15" s="228">
        <v>0.5350486090852038</v>
      </c>
      <c r="H15" s="228">
        <v>0.57312462302051392</v>
      </c>
      <c r="I15" s="228">
        <v>0.53227042890688958</v>
      </c>
      <c r="J15" s="228">
        <v>0.50945491461424286</v>
      </c>
      <c r="K15" s="228">
        <v>0.47193738586335082</v>
      </c>
      <c r="L15" s="228">
        <v>0.37866379149600399</v>
      </c>
      <c r="M15" s="228">
        <v>0.33613385087625708</v>
      </c>
      <c r="N15" s="228">
        <v>0.3741510367784841</v>
      </c>
      <c r="O15" s="228">
        <v>0.2817044359821359</v>
      </c>
      <c r="P15" s="228">
        <v>0.38694643135853762</v>
      </c>
      <c r="Q15" s="228">
        <v>0.39473087259688922</v>
      </c>
      <c r="R15" s="228">
        <v>0.4787774429560589</v>
      </c>
      <c r="S15" s="228">
        <v>0.5004975251753786</v>
      </c>
      <c r="T15" s="228">
        <v>0.47126705793828749</v>
      </c>
      <c r="U15" s="228">
        <v>0.49561855823338852</v>
      </c>
      <c r="V15" s="228">
        <v>0.48997575634513713</v>
      </c>
      <c r="W15" s="228">
        <v>0.44448973709782669</v>
      </c>
      <c r="DA15" s="69" t="s">
        <v>1953</v>
      </c>
    </row>
    <row r="16" spans="1:105" ht="12" customHeight="1" x14ac:dyDescent="0.25">
      <c r="A16" s="57" t="s">
        <v>1855</v>
      </c>
      <c r="B16" s="263">
        <v>2.0459765109519319</v>
      </c>
      <c r="C16" s="263">
        <v>2.4063896333375099</v>
      </c>
      <c r="D16" s="263">
        <v>2.2727063338344271</v>
      </c>
      <c r="E16" s="263">
        <v>1.539600156227888</v>
      </c>
      <c r="F16" s="263">
        <v>2.515962922708681</v>
      </c>
      <c r="G16" s="263">
        <v>2.3164306277301838</v>
      </c>
      <c r="H16" s="263">
        <v>2.3166699614617272</v>
      </c>
      <c r="I16" s="263">
        <v>2.2855323419744651</v>
      </c>
      <c r="J16" s="263">
        <v>2.222162057524073</v>
      </c>
      <c r="K16" s="263">
        <v>2.1534322140854232</v>
      </c>
      <c r="L16" s="263">
        <v>2.0299247679130672</v>
      </c>
      <c r="M16" s="263">
        <v>1.960084007995194</v>
      </c>
      <c r="N16" s="263">
        <v>2.0345251945236562</v>
      </c>
      <c r="O16" s="263">
        <v>1.6993954502466639</v>
      </c>
      <c r="P16" s="263">
        <v>1.917581833091486</v>
      </c>
      <c r="Q16" s="263">
        <v>1.9861410767092831</v>
      </c>
      <c r="R16" s="263">
        <v>2.0384085676173078</v>
      </c>
      <c r="S16" s="263">
        <v>2.1371040741981209</v>
      </c>
      <c r="T16" s="263">
        <v>1.91841942937373</v>
      </c>
      <c r="U16" s="263">
        <v>2.3685726038067032</v>
      </c>
      <c r="V16" s="263">
        <v>2.4120827768147231</v>
      </c>
      <c r="W16" s="263">
        <v>2.5625354781958709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92.048447175816605</v>
      </c>
      <c r="C17" s="296">
        <f t="shared" si="0"/>
        <v>102.22497392620218</v>
      </c>
      <c r="D17" s="296">
        <f t="shared" si="0"/>
        <v>121.32569588778027</v>
      </c>
      <c r="E17" s="296">
        <f t="shared" si="0"/>
        <v>79.731469837822189</v>
      </c>
      <c r="F17" s="296">
        <f t="shared" si="0"/>
        <v>82.288372296749714</v>
      </c>
      <c r="G17" s="296">
        <f t="shared" si="0"/>
        <v>122.89252397129769</v>
      </c>
      <c r="H17" s="296">
        <f t="shared" si="0"/>
        <v>120.38695966837329</v>
      </c>
      <c r="I17" s="296">
        <f t="shared" si="0"/>
        <v>127.63296938739141</v>
      </c>
      <c r="J17" s="296">
        <f t="shared" si="0"/>
        <v>117.27368022735209</v>
      </c>
      <c r="K17" s="296">
        <f t="shared" si="0"/>
        <v>123.52035409125637</v>
      </c>
      <c r="L17" s="296">
        <f t="shared" si="0"/>
        <v>123.90194182877062</v>
      </c>
      <c r="M17" s="296">
        <f t="shared" si="0"/>
        <v>121.22872683461435</v>
      </c>
      <c r="N17" s="296">
        <f t="shared" si="0"/>
        <v>119.3230609973597</v>
      </c>
      <c r="O17" s="296">
        <f t="shared" si="0"/>
        <v>105.68991010041778</v>
      </c>
      <c r="P17" s="296">
        <f t="shared" si="0"/>
        <v>103.38927149418454</v>
      </c>
      <c r="Q17" s="296">
        <f t="shared" si="0"/>
        <v>100.4862594511747</v>
      </c>
      <c r="R17" s="296">
        <f t="shared" si="0"/>
        <v>95.171633044549523</v>
      </c>
      <c r="S17" s="296">
        <f t="shared" si="0"/>
        <v>96.85063229413754</v>
      </c>
      <c r="T17" s="296">
        <f t="shared" si="0"/>
        <v>83.031338377504994</v>
      </c>
      <c r="U17" s="296">
        <f t="shared" si="0"/>
        <v>121.82589162431935</v>
      </c>
      <c r="V17" s="296">
        <f t="shared" si="0"/>
        <v>132.80626990529333</v>
      </c>
      <c r="W17" s="296">
        <f t="shared" si="0"/>
        <v>146.41083844017331</v>
      </c>
      <c r="DA17" s="70"/>
    </row>
    <row r="18" spans="1:105" ht="12" customHeight="1" x14ac:dyDescent="0.25">
      <c r="A18" s="60" t="s">
        <v>1858</v>
      </c>
      <c r="B18" s="331">
        <v>72.867417385642327</v>
      </c>
      <c r="C18" s="331">
        <v>79.665071113663117</v>
      </c>
      <c r="D18" s="331">
        <v>100.0190740080826</v>
      </c>
      <c r="E18" s="331">
        <v>65.297718373185802</v>
      </c>
      <c r="F18" s="331">
        <v>58.701219896355923</v>
      </c>
      <c r="G18" s="331">
        <v>101.1759868363273</v>
      </c>
      <c r="H18" s="331">
        <v>98.668178779669702</v>
      </c>
      <c r="I18" s="331">
        <v>106.2061036813809</v>
      </c>
      <c r="J18" s="331">
        <v>96.440910938063993</v>
      </c>
      <c r="K18" s="331">
        <v>103.3319270842056</v>
      </c>
      <c r="L18" s="331">
        <v>104.8713971295857</v>
      </c>
      <c r="M18" s="331">
        <v>102.85293925965949</v>
      </c>
      <c r="N18" s="331">
        <v>100.2493872987005</v>
      </c>
      <c r="O18" s="331">
        <v>89.758077754355369</v>
      </c>
      <c r="P18" s="331">
        <v>85.411941808951937</v>
      </c>
      <c r="Q18" s="331">
        <v>81.866186857025241</v>
      </c>
      <c r="R18" s="331">
        <v>76.061552723137339</v>
      </c>
      <c r="S18" s="331">
        <v>76.815281598530248</v>
      </c>
      <c r="T18" s="331">
        <v>65.046156227126346</v>
      </c>
      <c r="U18" s="331">
        <v>99.620523463631599</v>
      </c>
      <c r="V18" s="331">
        <v>110.19299387265541</v>
      </c>
      <c r="W18" s="331">
        <v>122.3870683320871</v>
      </c>
      <c r="DA18" s="72" t="s">
        <v>1955</v>
      </c>
    </row>
    <row r="19" spans="1:105" ht="12" customHeight="1" x14ac:dyDescent="0.25">
      <c r="A19" s="64" t="s">
        <v>30</v>
      </c>
      <c r="B19" s="231">
        <v>15.794644790714971</v>
      </c>
      <c r="C19" s="231">
        <v>12.457923127381511</v>
      </c>
      <c r="D19" s="231">
        <v>12.372141986293309</v>
      </c>
      <c r="E19" s="231">
        <v>12.779784404917439</v>
      </c>
      <c r="F19" s="231">
        <v>5.5204406361295746</v>
      </c>
      <c r="G19" s="231">
        <v>15.03549993172415</v>
      </c>
      <c r="H19" s="231">
        <v>13.384789803660681</v>
      </c>
      <c r="I19" s="231">
        <v>15.69888748407968</v>
      </c>
      <c r="J19" s="231">
        <v>12.034821524183879</v>
      </c>
      <c r="K19" s="231">
        <v>16.964683726001621</v>
      </c>
      <c r="L19" s="231">
        <v>14.028977752892891</v>
      </c>
      <c r="M19" s="231">
        <v>11.4289075540794</v>
      </c>
      <c r="N19" s="231">
        <v>11.49785910710756</v>
      </c>
      <c r="O19" s="231">
        <v>8.1333443391699891</v>
      </c>
      <c r="P19" s="231">
        <v>6.4966870594313963</v>
      </c>
      <c r="Q19" s="231">
        <v>5.6002435664141794</v>
      </c>
      <c r="R19" s="231">
        <v>5.5938143095919699</v>
      </c>
      <c r="S19" s="231">
        <v>5.0259306450972092</v>
      </c>
      <c r="T19" s="231">
        <v>4.6776944495964328</v>
      </c>
      <c r="U19" s="231">
        <v>7.2353299963202176</v>
      </c>
      <c r="V19" s="231">
        <v>7.9686711646597246</v>
      </c>
      <c r="W19" s="231">
        <v>8.0574050677698335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0.25545574397273119</v>
      </c>
      <c r="C21" s="231">
        <v>0.2472699868018074</v>
      </c>
      <c r="D21" s="231">
        <v>0.25685102950841809</v>
      </c>
      <c r="E21" s="231">
        <v>0</v>
      </c>
      <c r="F21" s="231">
        <v>0</v>
      </c>
      <c r="G21" s="231">
        <v>0</v>
      </c>
      <c r="H21" s="231">
        <v>0.26079461032645851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0.2071280886953879</v>
      </c>
      <c r="R21" s="231">
        <v>0</v>
      </c>
      <c r="S21" s="231">
        <v>0</v>
      </c>
      <c r="T21" s="231">
        <v>0.1756734947234545</v>
      </c>
      <c r="U21" s="231">
        <v>0.2292341813063449</v>
      </c>
      <c r="V21" s="231">
        <v>0.48949067969600868</v>
      </c>
      <c r="W21" s="231">
        <v>0.50561213215261414</v>
      </c>
      <c r="DA21" s="73" t="s">
        <v>1958</v>
      </c>
    </row>
    <row r="22" spans="1:105" ht="12" customHeight="1" x14ac:dyDescent="0.25">
      <c r="A22" s="64" t="s">
        <v>160</v>
      </c>
      <c r="B22" s="231">
        <v>1.0486203904204059</v>
      </c>
      <c r="C22" s="231">
        <v>0.82747786157276559</v>
      </c>
      <c r="D22" s="231">
        <v>0.20427281757778129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0.35988034264618318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1.9877050946397259</v>
      </c>
      <c r="C23" s="231">
        <v>11.061454946494109</v>
      </c>
      <c r="D23" s="231">
        <v>9.5077490093089043</v>
      </c>
      <c r="E23" s="231">
        <v>1.833428129708796</v>
      </c>
      <c r="F23" s="231">
        <v>2.5045689112524321</v>
      </c>
      <c r="G23" s="231">
        <v>5.077454569759551</v>
      </c>
      <c r="H23" s="231">
        <v>3.9726773925340551</v>
      </c>
      <c r="I23" s="231">
        <v>3.514327167217596</v>
      </c>
      <c r="J23" s="231">
        <v>3.5864843160378208</v>
      </c>
      <c r="K23" s="231">
        <v>2.6458923627785742</v>
      </c>
      <c r="L23" s="231">
        <v>3.1105164305709132</v>
      </c>
      <c r="M23" s="231">
        <v>1.093024585646615</v>
      </c>
      <c r="N23" s="231">
        <v>1.062620102566018</v>
      </c>
      <c r="O23" s="231">
        <v>0.96006430844191404</v>
      </c>
      <c r="P23" s="231">
        <v>0.1762652453664999</v>
      </c>
      <c r="Q23" s="231">
        <v>0.16443148419005449</v>
      </c>
      <c r="R23" s="231">
        <v>0.1595210465236806</v>
      </c>
      <c r="S23" s="231">
        <v>0.31997227420897939</v>
      </c>
      <c r="T23" s="231">
        <v>0.27892164362809119</v>
      </c>
      <c r="U23" s="231">
        <v>0</v>
      </c>
      <c r="V23" s="231">
        <v>0.19432015054249491</v>
      </c>
      <c r="W23" s="231">
        <v>0.20070182305477821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18.57941215326662</v>
      </c>
      <c r="C25" s="231">
        <v>17.147426015045951</v>
      </c>
      <c r="D25" s="231">
        <v>17.751353236212552</v>
      </c>
      <c r="E25" s="231">
        <v>16.215435414157909</v>
      </c>
      <c r="F25" s="231">
        <v>12.365270485370161</v>
      </c>
      <c r="G25" s="231">
        <v>21.466015590259872</v>
      </c>
      <c r="H25" s="231">
        <v>19.188163990194919</v>
      </c>
      <c r="I25" s="231">
        <v>19.444141503099111</v>
      </c>
      <c r="J25" s="231">
        <v>20.863299516786761</v>
      </c>
      <c r="K25" s="231">
        <v>20.131043534197389</v>
      </c>
      <c r="L25" s="231">
        <v>23.155379732471431</v>
      </c>
      <c r="M25" s="231">
        <v>25.063950056551661</v>
      </c>
      <c r="N25" s="231">
        <v>24.26407687922476</v>
      </c>
      <c r="O25" s="231">
        <v>21.4077380147179</v>
      </c>
      <c r="P25" s="231">
        <v>20.17245620630046</v>
      </c>
      <c r="Q25" s="231">
        <v>20.85629961619177</v>
      </c>
      <c r="R25" s="231">
        <v>17.606982068167959</v>
      </c>
      <c r="S25" s="231">
        <v>19.394104900977279</v>
      </c>
      <c r="T25" s="231">
        <v>16.493492922115241</v>
      </c>
      <c r="U25" s="231">
        <v>22.43723411880211</v>
      </c>
      <c r="V25" s="231">
        <v>23.102145117277029</v>
      </c>
      <c r="W25" s="231">
        <v>30.939240001949301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25.593115908443441</v>
      </c>
      <c r="C27" s="231">
        <v>24.35458857166994</v>
      </c>
      <c r="D27" s="231">
        <v>48.084080341038977</v>
      </c>
      <c r="E27" s="231">
        <v>20.052278845829001</v>
      </c>
      <c r="F27" s="231">
        <v>22.871625570086589</v>
      </c>
      <c r="G27" s="231">
        <v>49.292258876581897</v>
      </c>
      <c r="H27" s="231">
        <v>51.739354562342818</v>
      </c>
      <c r="I27" s="231">
        <v>57.665291273376532</v>
      </c>
      <c r="J27" s="231">
        <v>50.58347444158472</v>
      </c>
      <c r="K27" s="231">
        <v>57.303891621231813</v>
      </c>
      <c r="L27" s="231">
        <v>59.853720250898398</v>
      </c>
      <c r="M27" s="231">
        <v>59.929897685452332</v>
      </c>
      <c r="N27" s="231">
        <v>58.833412822424101</v>
      </c>
      <c r="O27" s="231">
        <v>57.457951146431597</v>
      </c>
      <c r="P27" s="231">
        <v>54.343561766663953</v>
      </c>
      <c r="Q27" s="231">
        <v>50.127792202260373</v>
      </c>
      <c r="R27" s="231">
        <v>47.741408104929057</v>
      </c>
      <c r="S27" s="231">
        <v>46.229720369504527</v>
      </c>
      <c r="T27" s="231">
        <v>38.562592729690436</v>
      </c>
      <c r="U27" s="231">
        <v>62.852465681613559</v>
      </c>
      <c r="V27" s="231">
        <v>70.849939895710733</v>
      </c>
      <c r="W27" s="231">
        <v>75.011278280899489</v>
      </c>
      <c r="DA27" s="73" t="s">
        <v>1964</v>
      </c>
    </row>
    <row r="28" spans="1:105" ht="12" customHeight="1" x14ac:dyDescent="0.25">
      <c r="A28" s="64" t="s">
        <v>79</v>
      </c>
      <c r="B28" s="231">
        <v>9.6084633041844327</v>
      </c>
      <c r="C28" s="231">
        <v>13.56893060469703</v>
      </c>
      <c r="D28" s="231">
        <v>11.842625588142621</v>
      </c>
      <c r="E28" s="231">
        <v>14.41679157857266</v>
      </c>
      <c r="F28" s="231">
        <v>15.439314293517169</v>
      </c>
      <c r="G28" s="231">
        <v>10.304757868001859</v>
      </c>
      <c r="H28" s="231">
        <v>10.12239842061077</v>
      </c>
      <c r="I28" s="231">
        <v>9.8834562536080135</v>
      </c>
      <c r="J28" s="231">
        <v>9.3728311394708186</v>
      </c>
      <c r="K28" s="231">
        <v>6.2864158399961676</v>
      </c>
      <c r="L28" s="231">
        <v>4.7228029627521178</v>
      </c>
      <c r="M28" s="231">
        <v>5.3371593779294484</v>
      </c>
      <c r="N28" s="231">
        <v>4.5914183873780754</v>
      </c>
      <c r="O28" s="231">
        <v>1.7989799455939579</v>
      </c>
      <c r="P28" s="231">
        <v>4.2229715311896294</v>
      </c>
      <c r="Q28" s="231">
        <v>4.5504115566273011</v>
      </c>
      <c r="R28" s="231">
        <v>4.9598271939246654</v>
      </c>
      <c r="S28" s="231">
        <v>5.8455534087422647</v>
      </c>
      <c r="T28" s="231">
        <v>4.8577809873726929</v>
      </c>
      <c r="U28" s="231">
        <v>6.8662594855893646</v>
      </c>
      <c r="V28" s="231">
        <v>7.5884268647693771</v>
      </c>
      <c r="W28" s="231">
        <v>7.6728310262610844</v>
      </c>
      <c r="DA28" s="73" t="s">
        <v>1965</v>
      </c>
    </row>
    <row r="29" spans="1:105" ht="12" customHeight="1" x14ac:dyDescent="0.25">
      <c r="A29" s="60" t="s">
        <v>1870</v>
      </c>
      <c r="B29" s="264">
        <v>19.181029790174279</v>
      </c>
      <c r="C29" s="264">
        <v>22.559902812539061</v>
      </c>
      <c r="D29" s="264">
        <v>21.306621879697669</v>
      </c>
      <c r="E29" s="264">
        <v>14.433751464636391</v>
      </c>
      <c r="F29" s="264">
        <v>23.587152400393791</v>
      </c>
      <c r="G29" s="264">
        <v>21.716537134970391</v>
      </c>
      <c r="H29" s="264">
        <v>21.718780888703598</v>
      </c>
      <c r="I29" s="264">
        <v>21.426865706010521</v>
      </c>
      <c r="J29" s="264">
        <v>20.832769289288098</v>
      </c>
      <c r="K29" s="264">
        <v>20.18842700705077</v>
      </c>
      <c r="L29" s="264">
        <v>19.030544699184919</v>
      </c>
      <c r="M29" s="264">
        <v>18.37578757495486</v>
      </c>
      <c r="N29" s="264">
        <v>19.073673698659199</v>
      </c>
      <c r="O29" s="264">
        <v>15.931832346062411</v>
      </c>
      <c r="P29" s="264">
        <v>17.977329685232601</v>
      </c>
      <c r="Q29" s="264">
        <v>18.620072594149459</v>
      </c>
      <c r="R29" s="264">
        <v>19.11008032141218</v>
      </c>
      <c r="S29" s="264">
        <v>20.035350695607299</v>
      </c>
      <c r="T29" s="264">
        <v>17.985182150378641</v>
      </c>
      <c r="U29" s="264">
        <v>22.205368160687751</v>
      </c>
      <c r="V29" s="264">
        <v>22.613276032637941</v>
      </c>
      <c r="W29" s="264">
        <v>24.0237701080862</v>
      </c>
      <c r="DA29" s="72" t="s">
        <v>1966</v>
      </c>
    </row>
    <row r="30" spans="1:105" ht="12" customHeight="1" x14ac:dyDescent="0.25">
      <c r="A30" s="132" t="s">
        <v>1872</v>
      </c>
      <c r="B30" s="318">
        <v>4.5196952137548783</v>
      </c>
      <c r="C30" s="318">
        <v>5.3158712477908914</v>
      </c>
      <c r="D30" s="318">
        <v>5.0205561424176031</v>
      </c>
      <c r="E30" s="318">
        <v>3.4010769038408228</v>
      </c>
      <c r="F30" s="318">
        <v>5.5579257723053699</v>
      </c>
      <c r="G30" s="318">
        <v>5.1171459521185536</v>
      </c>
      <c r="H30" s="318">
        <v>5.1176746559013946</v>
      </c>
      <c r="I30" s="318">
        <v>5.0488896287952816</v>
      </c>
      <c r="J30" s="318">
        <v>4.9089005478886492</v>
      </c>
      <c r="K30" s="318">
        <v>4.7570718525106868</v>
      </c>
      <c r="L30" s="318">
        <v>4.4842358691354098</v>
      </c>
      <c r="M30" s="318">
        <v>4.3299530869841396</v>
      </c>
      <c r="N30" s="318">
        <v>4.4943985107990896</v>
      </c>
      <c r="O30" s="318">
        <v>3.7540751038158509</v>
      </c>
      <c r="P30" s="318">
        <v>4.2360630176416114</v>
      </c>
      <c r="Q30" s="318">
        <v>4.3875148469169343</v>
      </c>
      <c r="R30" s="318">
        <v>4.502977134595918</v>
      </c>
      <c r="S30" s="318">
        <v>4.7210019292720151</v>
      </c>
      <c r="T30" s="318">
        <v>4.2379133223189402</v>
      </c>
      <c r="U30" s="318">
        <v>5.2323309693693716</v>
      </c>
      <c r="V30" s="318">
        <v>5.3284477720996719</v>
      </c>
      <c r="W30" s="318">
        <v>5.6608075771555404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121.1424821620808</v>
      </c>
      <c r="C32" s="225">
        <v>132.14437076195651</v>
      </c>
      <c r="D32" s="225">
        <v>151.62275346256229</v>
      </c>
      <c r="E32" s="225">
        <v>100.52876333009679</v>
      </c>
      <c r="F32" s="225">
        <v>106.1302455834103</v>
      </c>
      <c r="G32" s="225">
        <v>155.55998408105751</v>
      </c>
      <c r="H32" s="225">
        <v>159.41209365369551</v>
      </c>
      <c r="I32" s="225">
        <v>166.60076798574551</v>
      </c>
      <c r="J32" s="225">
        <v>156.44339254914729</v>
      </c>
      <c r="K32" s="225">
        <v>135.08824314609049</v>
      </c>
      <c r="L32" s="225">
        <v>133.57424409531231</v>
      </c>
      <c r="M32" s="225">
        <v>134.70890491033151</v>
      </c>
      <c r="N32" s="225">
        <v>142.4827299981624</v>
      </c>
      <c r="O32" s="225">
        <v>155.11420000075421</v>
      </c>
      <c r="P32" s="225">
        <v>174.27505616162961</v>
      </c>
      <c r="Q32" s="225">
        <v>189.12705860268181</v>
      </c>
      <c r="R32" s="225">
        <v>186.11991372022919</v>
      </c>
      <c r="S32" s="225">
        <v>195.83584911500549</v>
      </c>
      <c r="T32" s="225">
        <v>207.34854900656509</v>
      </c>
      <c r="U32" s="225">
        <v>206.36323176945399</v>
      </c>
      <c r="V32" s="225">
        <v>201.6888525864785</v>
      </c>
      <c r="W32" s="225">
        <v>215.92883068032279</v>
      </c>
      <c r="DA32" s="89" t="s">
        <v>1968</v>
      </c>
    </row>
    <row r="33" spans="1:105" ht="12" customHeight="1" x14ac:dyDescent="0.25">
      <c r="A33" s="55" t="s">
        <v>92</v>
      </c>
      <c r="B33" s="261">
        <v>0.43012325461367029</v>
      </c>
      <c r="C33" s="261">
        <v>0.46878349345508702</v>
      </c>
      <c r="D33" s="261">
        <v>0.54400166883922974</v>
      </c>
      <c r="E33" s="261">
        <v>0.35320047436808288</v>
      </c>
      <c r="F33" s="261">
        <v>0.37380800438577583</v>
      </c>
      <c r="G33" s="261">
        <v>0.55741902814846034</v>
      </c>
      <c r="H33" s="261">
        <v>0.57240878058224065</v>
      </c>
      <c r="I33" s="261">
        <v>0.60008529719620574</v>
      </c>
      <c r="J33" s="261">
        <v>0.56046953313914571</v>
      </c>
      <c r="K33" s="261">
        <v>0.48792987922454939</v>
      </c>
      <c r="L33" s="261">
        <v>0.48127697123089402</v>
      </c>
      <c r="M33" s="261">
        <v>0.48322199049886561</v>
      </c>
      <c r="N33" s="261">
        <v>0.511787298943428</v>
      </c>
      <c r="O33" s="261">
        <v>0.55893715941695454</v>
      </c>
      <c r="P33" s="261">
        <v>0.6260811386384868</v>
      </c>
      <c r="Q33" s="261">
        <v>0.67676651936769183</v>
      </c>
      <c r="R33" s="261">
        <v>0.66816636619415548</v>
      </c>
      <c r="S33" s="261">
        <v>0.69582072034512976</v>
      </c>
      <c r="T33" s="261">
        <v>0.74126375488855256</v>
      </c>
      <c r="U33" s="261">
        <v>0.7404171779170815</v>
      </c>
      <c r="V33" s="261">
        <v>0.72475389826856784</v>
      </c>
      <c r="W33" s="261">
        <v>0.77160675615387952</v>
      </c>
      <c r="DA33" s="67" t="s">
        <v>1969</v>
      </c>
    </row>
    <row r="34" spans="1:105" ht="12" customHeight="1" x14ac:dyDescent="0.25">
      <c r="A34" s="202" t="s">
        <v>93</v>
      </c>
      <c r="B34" s="226">
        <v>0.158641365605696</v>
      </c>
      <c r="C34" s="226">
        <v>0.17290033211973249</v>
      </c>
      <c r="D34" s="226">
        <v>0.20064287785125051</v>
      </c>
      <c r="E34" s="226">
        <v>0.1302701144039736</v>
      </c>
      <c r="F34" s="226">
        <v>0.13787074205825731</v>
      </c>
      <c r="G34" s="226">
        <v>0.20559157146594581</v>
      </c>
      <c r="H34" s="226">
        <v>0.21112020720158409</v>
      </c>
      <c r="I34" s="226">
        <v>0.2213280728395203</v>
      </c>
      <c r="J34" s="226">
        <v>0.20671668216925809</v>
      </c>
      <c r="K34" s="226">
        <v>0.17996204931893189</v>
      </c>
      <c r="L34" s="226">
        <v>0.17750827264435851</v>
      </c>
      <c r="M34" s="226">
        <v>0.17822564960431289</v>
      </c>
      <c r="N34" s="226">
        <v>0.18876132627834799</v>
      </c>
      <c r="O34" s="226">
        <v>0.20615150031196691</v>
      </c>
      <c r="P34" s="226">
        <v>0.23091605893940409</v>
      </c>
      <c r="Q34" s="226">
        <v>0.24961023073522531</v>
      </c>
      <c r="R34" s="226">
        <v>0.2464382561227543</v>
      </c>
      <c r="S34" s="226">
        <v>0.25876965406919911</v>
      </c>
      <c r="T34" s="226">
        <v>0.2733985970024983</v>
      </c>
      <c r="U34" s="226">
        <v>0.27308635597529529</v>
      </c>
      <c r="V34" s="226">
        <v>0.26730930475416109</v>
      </c>
      <c r="W34" s="226">
        <v>0.28458993600980309</v>
      </c>
      <c r="DA34" s="174" t="s">
        <v>1970</v>
      </c>
    </row>
    <row r="35" spans="1:105" ht="12" customHeight="1" x14ac:dyDescent="0.25">
      <c r="A35" s="202" t="s">
        <v>94</v>
      </c>
      <c r="B35" s="226">
        <v>3.0946197561879392</v>
      </c>
      <c r="C35" s="226">
        <v>3.3727696530240219</v>
      </c>
      <c r="D35" s="226">
        <v>3.9139439538119398</v>
      </c>
      <c r="E35" s="226">
        <v>2.541181287340891</v>
      </c>
      <c r="F35" s="226">
        <v>2.6894468573488828</v>
      </c>
      <c r="G35" s="226">
        <v>4.0104782024228669</v>
      </c>
      <c r="H35" s="226">
        <v>4.118325391628221</v>
      </c>
      <c r="I35" s="226">
        <v>4.317450396327092</v>
      </c>
      <c r="J35" s="226">
        <v>4.0324257556166714</v>
      </c>
      <c r="K35" s="226">
        <v>3.5105226878256199</v>
      </c>
      <c r="L35" s="226">
        <v>3.4626568254421519</v>
      </c>
      <c r="M35" s="226">
        <v>3.4766507097259431</v>
      </c>
      <c r="N35" s="226">
        <v>3.6821703297556558</v>
      </c>
      <c r="O35" s="226">
        <v>4.0214007437306796</v>
      </c>
      <c r="P35" s="226">
        <v>4.5044834005720444</v>
      </c>
      <c r="Q35" s="226">
        <v>4.8691509205725332</v>
      </c>
      <c r="R35" s="226">
        <v>4.8072751590748828</v>
      </c>
      <c r="S35" s="226">
        <v>4.991405266740049</v>
      </c>
      <c r="T35" s="226">
        <v>5.3331909768155583</v>
      </c>
      <c r="U35" s="226">
        <v>5.3271000859070892</v>
      </c>
      <c r="V35" s="226">
        <v>5.2144070516964112</v>
      </c>
      <c r="W35" s="226">
        <v>5.5515006128803579</v>
      </c>
      <c r="DA35" s="174" t="s">
        <v>1971</v>
      </c>
    </row>
    <row r="36" spans="1:105" ht="12" customHeight="1" x14ac:dyDescent="0.25">
      <c r="A36" s="202" t="s">
        <v>95</v>
      </c>
      <c r="B36" s="226">
        <v>1.7277472207021549</v>
      </c>
      <c r="C36" s="226">
        <v>1.8830401965956201</v>
      </c>
      <c r="D36" s="226">
        <v>2.1851814830112208</v>
      </c>
      <c r="E36" s="226">
        <v>1.4187587659919629</v>
      </c>
      <c r="F36" s="226">
        <v>1.501536440371797</v>
      </c>
      <c r="G36" s="226">
        <v>2.2390772094269131</v>
      </c>
      <c r="H36" s="226">
        <v>2.2992890273853228</v>
      </c>
      <c r="I36" s="226">
        <v>2.41046186946159</v>
      </c>
      <c r="J36" s="226">
        <v>2.251330677387227</v>
      </c>
      <c r="K36" s="226">
        <v>1.9599486511952009</v>
      </c>
      <c r="L36" s="226">
        <v>1.9332248152427609</v>
      </c>
      <c r="M36" s="226">
        <v>1.9410376958494331</v>
      </c>
      <c r="N36" s="226">
        <v>2.055780695080947</v>
      </c>
      <c r="O36" s="226">
        <v>2.245175338397313</v>
      </c>
      <c r="P36" s="226">
        <v>2.5148836655861828</v>
      </c>
      <c r="Q36" s="226">
        <v>2.718480017900986</v>
      </c>
      <c r="R36" s="226">
        <v>2.6839343601533332</v>
      </c>
      <c r="S36" s="226">
        <v>2.8182343798738958</v>
      </c>
      <c r="T36" s="226">
        <v>2.9775567318866729</v>
      </c>
      <c r="U36" s="226">
        <v>2.974156146138565</v>
      </c>
      <c r="V36" s="226">
        <v>2.9112388600129711</v>
      </c>
      <c r="W36" s="226">
        <v>3.0994404839079839</v>
      </c>
      <c r="DA36" s="174" t="s">
        <v>1972</v>
      </c>
    </row>
    <row r="37" spans="1:105" ht="12" customHeight="1" x14ac:dyDescent="0.25">
      <c r="A37" s="56" t="s">
        <v>96</v>
      </c>
      <c r="B37" s="262">
        <v>1.265201366351393</v>
      </c>
      <c r="C37" s="262">
        <v>1.3988461243945161</v>
      </c>
      <c r="D37" s="262">
        <v>1.4296850454759831</v>
      </c>
      <c r="E37" s="262">
        <v>0.99192513652833281</v>
      </c>
      <c r="F37" s="262">
        <v>1.3691098692807939</v>
      </c>
      <c r="G37" s="262">
        <v>1.5104603847618141</v>
      </c>
      <c r="H37" s="262">
        <v>1.543966921921256</v>
      </c>
      <c r="I37" s="262">
        <v>1.5600280277290559</v>
      </c>
      <c r="J37" s="262">
        <v>1.524684429862482</v>
      </c>
      <c r="K37" s="262">
        <v>1.272862123999887</v>
      </c>
      <c r="L37" s="262">
        <v>1.2761263088687449</v>
      </c>
      <c r="M37" s="262">
        <v>1.314245697652082</v>
      </c>
      <c r="N37" s="262">
        <v>1.408793271064738</v>
      </c>
      <c r="O37" s="262">
        <v>1.5402947720022799</v>
      </c>
      <c r="P37" s="262">
        <v>1.780017369239131</v>
      </c>
      <c r="Q37" s="262">
        <v>2.0324267234561981</v>
      </c>
      <c r="R37" s="262">
        <v>2.0450246580000542</v>
      </c>
      <c r="S37" s="262">
        <v>2.1993558346474211</v>
      </c>
      <c r="T37" s="262">
        <v>2.3803282173133078</v>
      </c>
      <c r="U37" s="262">
        <v>2.2484109718066039</v>
      </c>
      <c r="V37" s="262">
        <v>2.134129926268769</v>
      </c>
      <c r="W37" s="262">
        <v>2.3408333533892098</v>
      </c>
      <c r="DA37" s="68" t="s">
        <v>1973</v>
      </c>
    </row>
    <row r="38" spans="1:105" ht="12" customHeight="1" x14ac:dyDescent="0.25">
      <c r="A38" s="37" t="s">
        <v>160</v>
      </c>
      <c r="B38" s="228">
        <v>3.9283217771917671E-2</v>
      </c>
      <c r="C38" s="228">
        <v>3.1534190443799903E-2</v>
      </c>
      <c r="D38" s="228">
        <v>1.0006482647109559E-2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2.1795076896265812E-2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1974</v>
      </c>
    </row>
    <row r="39" spans="1:105" ht="12" customHeight="1" x14ac:dyDescent="0.25">
      <c r="A39" s="37" t="s">
        <v>162</v>
      </c>
      <c r="B39" s="228">
        <v>0.72840419408335422</v>
      </c>
      <c r="C39" s="228">
        <v>0.68387377991002951</v>
      </c>
      <c r="D39" s="228">
        <v>0.91002651441927362</v>
      </c>
      <c r="E39" s="228">
        <v>0.68030136609522718</v>
      </c>
      <c r="F39" s="228">
        <v>0.36698781215334098</v>
      </c>
      <c r="G39" s="228">
        <v>1.0189756256363209</v>
      </c>
      <c r="H39" s="228">
        <v>0.98821487561143462</v>
      </c>
      <c r="I39" s="228">
        <v>1.06712335258711</v>
      </c>
      <c r="J39" s="228">
        <v>1.0350308632067611</v>
      </c>
      <c r="K39" s="228">
        <v>0.89767693056744646</v>
      </c>
      <c r="L39" s="228">
        <v>0.97025008035533244</v>
      </c>
      <c r="M39" s="228">
        <v>1.0194870751260381</v>
      </c>
      <c r="N39" s="228">
        <v>1.0471424043571269</v>
      </c>
      <c r="O39" s="228">
        <v>1.1826115427939099</v>
      </c>
      <c r="P39" s="228">
        <v>1.2187299326867009</v>
      </c>
      <c r="Q39" s="228">
        <v>1.321871533196658</v>
      </c>
      <c r="R39" s="228">
        <v>1.1757493218537991</v>
      </c>
      <c r="S39" s="228">
        <v>1.2449260720488311</v>
      </c>
      <c r="T39" s="228">
        <v>1.260088373531959</v>
      </c>
      <c r="U39" s="228">
        <v>1.3424519874750149</v>
      </c>
      <c r="V39" s="228">
        <v>1.2981041805581051</v>
      </c>
      <c r="W39" s="228">
        <v>1.5238757968102259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9.6719089095024841E-4</v>
      </c>
      <c r="C41" s="228">
        <v>2.0086642907540891E-3</v>
      </c>
      <c r="D41" s="228">
        <v>4.2699227601465878E-3</v>
      </c>
      <c r="E41" s="228">
        <v>4.3874646756447266E-3</v>
      </c>
      <c r="F41" s="228">
        <v>8.2549576578721875E-3</v>
      </c>
      <c r="G41" s="228">
        <v>1.1432637662596321E-2</v>
      </c>
      <c r="H41" s="228">
        <v>1.634846723317035E-2</v>
      </c>
      <c r="I41" s="228">
        <v>3.8464358164722301E-3</v>
      </c>
      <c r="J41" s="228">
        <v>7.639718769308316E-3</v>
      </c>
      <c r="K41" s="228">
        <v>1.336698729728626E-2</v>
      </c>
      <c r="L41" s="228">
        <v>2.1907162279819099E-2</v>
      </c>
      <c r="M41" s="228">
        <v>3.5287652592782222E-2</v>
      </c>
      <c r="N41" s="228">
        <v>4.9422514076896261E-2</v>
      </c>
      <c r="O41" s="228">
        <v>7.0928935690346515E-2</v>
      </c>
      <c r="P41" s="228">
        <v>0.1006581622568732</v>
      </c>
      <c r="Q41" s="228">
        <v>0.15952658765270539</v>
      </c>
      <c r="R41" s="228">
        <v>0.19435723782588879</v>
      </c>
      <c r="S41" s="228">
        <v>0.219604202966874</v>
      </c>
      <c r="T41" s="228">
        <v>0.26129180602706231</v>
      </c>
      <c r="U41" s="228">
        <v>0.3094108992783926</v>
      </c>
      <c r="V41" s="228">
        <v>0.31205605519917612</v>
      </c>
      <c r="W41" s="228">
        <v>0.35752747291020498</v>
      </c>
      <c r="DA41" s="69" t="s">
        <v>1977</v>
      </c>
    </row>
    <row r="42" spans="1:105" ht="12" customHeight="1" x14ac:dyDescent="0.25">
      <c r="A42" s="37" t="s">
        <v>38</v>
      </c>
      <c r="B42" s="228">
        <v>0.49654676360517042</v>
      </c>
      <c r="C42" s="228">
        <v>0.68142948974993289</v>
      </c>
      <c r="D42" s="228">
        <v>0.5053821256494534</v>
      </c>
      <c r="E42" s="228">
        <v>0.30723630575746091</v>
      </c>
      <c r="F42" s="228">
        <v>0.99386709946958063</v>
      </c>
      <c r="G42" s="228">
        <v>0.48005212146289628</v>
      </c>
      <c r="H42" s="228">
        <v>0.53940357907665104</v>
      </c>
      <c r="I42" s="228">
        <v>0.48905823932547382</v>
      </c>
      <c r="J42" s="228">
        <v>0.48201384788641272</v>
      </c>
      <c r="K42" s="228">
        <v>0.36181820613515481</v>
      </c>
      <c r="L42" s="228">
        <v>0.28396906623359319</v>
      </c>
      <c r="M42" s="228">
        <v>0.25947096993326202</v>
      </c>
      <c r="N42" s="228">
        <v>0.31222835263071508</v>
      </c>
      <c r="O42" s="228">
        <v>0.2867542935180234</v>
      </c>
      <c r="P42" s="228">
        <v>0.46062927429555722</v>
      </c>
      <c r="Q42" s="228">
        <v>0.5292335257105687</v>
      </c>
      <c r="R42" s="228">
        <v>0.67491809832036631</v>
      </c>
      <c r="S42" s="228">
        <v>0.73482555963171592</v>
      </c>
      <c r="T42" s="228">
        <v>0.85894803775428685</v>
      </c>
      <c r="U42" s="228">
        <v>0.59654808505319679</v>
      </c>
      <c r="V42" s="228">
        <v>0.52396969051148812</v>
      </c>
      <c r="W42" s="228">
        <v>0.45943008366877891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5.6775932479060129</v>
      </c>
      <c r="C43" s="263">
        <f t="shared" si="1"/>
        <v>6.3906732922371496</v>
      </c>
      <c r="D43" s="263">
        <f t="shared" si="1"/>
        <v>6.5289895036154748</v>
      </c>
      <c r="E43" s="263">
        <f t="shared" si="1"/>
        <v>4.3977321026842251</v>
      </c>
      <c r="F43" s="263">
        <f t="shared" si="1"/>
        <v>6.0263428832637702</v>
      </c>
      <c r="G43" s="263">
        <f t="shared" si="1"/>
        <v>6.7158468130734148</v>
      </c>
      <c r="H43" s="263">
        <f t="shared" si="1"/>
        <v>6.948617823304124</v>
      </c>
      <c r="I43" s="263">
        <f t="shared" si="1"/>
        <v>7.025980324126988</v>
      </c>
      <c r="J43" s="263">
        <f t="shared" si="1"/>
        <v>6.77021534328063</v>
      </c>
      <c r="K43" s="263">
        <f t="shared" si="1"/>
        <v>5.6275637641922032</v>
      </c>
      <c r="L43" s="263">
        <f t="shared" si="1"/>
        <v>5.4187549861478157</v>
      </c>
      <c r="M43" s="263">
        <f t="shared" si="1"/>
        <v>5.4357208892199775</v>
      </c>
      <c r="N43" s="263">
        <f t="shared" si="1"/>
        <v>5.8775562963439691</v>
      </c>
      <c r="O43" s="263">
        <f t="shared" si="1"/>
        <v>6.2407601893543703</v>
      </c>
      <c r="P43" s="263">
        <f t="shared" si="1"/>
        <v>7.4602098132163652</v>
      </c>
      <c r="Q43" s="263">
        <f t="shared" si="1"/>
        <v>8.340242999402447</v>
      </c>
      <c r="R43" s="263">
        <f t="shared" si="1"/>
        <v>8.5401285732498415</v>
      </c>
      <c r="S43" s="263">
        <f t="shared" si="1"/>
        <v>9.106525679419633</v>
      </c>
      <c r="T43" s="263">
        <f t="shared" si="1"/>
        <v>9.9038685459876596</v>
      </c>
      <c r="U43" s="263">
        <f t="shared" si="1"/>
        <v>9.0261527146943301</v>
      </c>
      <c r="V43" s="263">
        <f t="shared" si="1"/>
        <v>8.5490157005158576</v>
      </c>
      <c r="W43" s="263">
        <f t="shared" si="1"/>
        <v>9.0037492949109144</v>
      </c>
      <c r="DA43" s="70"/>
    </row>
    <row r="44" spans="1:105" ht="12" customHeight="1" x14ac:dyDescent="0.25">
      <c r="A44" s="60" t="s">
        <v>1886</v>
      </c>
      <c r="B44" s="264">
        <v>2.848269699064311</v>
      </c>
      <c r="C44" s="264">
        <v>3.088394176180544</v>
      </c>
      <c r="D44" s="264">
        <v>3.6197247405241608</v>
      </c>
      <c r="E44" s="264">
        <v>2.396249855493755</v>
      </c>
      <c r="F44" s="264">
        <v>2.392080898648564</v>
      </c>
      <c r="G44" s="264">
        <v>3.711188662804382</v>
      </c>
      <c r="H44" s="264">
        <v>3.7964484897366999</v>
      </c>
      <c r="I44" s="264">
        <v>3.9900190468856982</v>
      </c>
      <c r="J44" s="264">
        <v>3.730659667548752</v>
      </c>
      <c r="K44" s="264">
        <v>3.2407537312226822</v>
      </c>
      <c r="L44" s="264">
        <v>3.2179689970723309</v>
      </c>
      <c r="M44" s="264">
        <v>3.248302668796831</v>
      </c>
      <c r="N44" s="264">
        <v>3.423022181485099</v>
      </c>
      <c r="O44" s="264">
        <v>3.7398890758426222</v>
      </c>
      <c r="P44" s="264">
        <v>4.1600481746537152</v>
      </c>
      <c r="Q44" s="264">
        <v>4.4904536882933712</v>
      </c>
      <c r="R44" s="264">
        <v>4.3859109392370348</v>
      </c>
      <c r="S44" s="264">
        <v>4.6058005862830012</v>
      </c>
      <c r="T44" s="264">
        <v>4.8488356214933734</v>
      </c>
      <c r="U44" s="264">
        <v>4.904558675094628</v>
      </c>
      <c r="V44" s="264">
        <v>4.8199125467938133</v>
      </c>
      <c r="W44" s="264">
        <v>5.1745480256324798</v>
      </c>
      <c r="DA44" s="72" t="s">
        <v>1979</v>
      </c>
    </row>
    <row r="45" spans="1:105" ht="12" customHeight="1" x14ac:dyDescent="0.25">
      <c r="A45" s="64" t="s">
        <v>30</v>
      </c>
      <c r="B45" s="231">
        <v>0.61859946116443187</v>
      </c>
      <c r="C45" s="231">
        <v>0.48418483159324399</v>
      </c>
      <c r="D45" s="231">
        <v>0.44854138849786002</v>
      </c>
      <c r="E45" s="231">
        <v>0.47052751673146082</v>
      </c>
      <c r="F45" s="231">
        <v>0.2258413398937352</v>
      </c>
      <c r="G45" s="231">
        <v>0.55234616839388395</v>
      </c>
      <c r="H45" s="231">
        <v>0.51579203406361762</v>
      </c>
      <c r="I45" s="231">
        <v>0.59060271170601919</v>
      </c>
      <c r="J45" s="231">
        <v>0.4662208932151013</v>
      </c>
      <c r="K45" s="231">
        <v>0.53253740757140211</v>
      </c>
      <c r="L45" s="231">
        <v>0.43076618061926342</v>
      </c>
      <c r="M45" s="231">
        <v>0.36122646651819501</v>
      </c>
      <c r="N45" s="231">
        <v>0.39286259953332492</v>
      </c>
      <c r="O45" s="231">
        <v>0.33898752916306629</v>
      </c>
      <c r="P45" s="231">
        <v>0.31665835830019601</v>
      </c>
      <c r="Q45" s="231">
        <v>0.30743371130138308</v>
      </c>
      <c r="R45" s="231">
        <v>0.32286707376122642</v>
      </c>
      <c r="S45" s="231">
        <v>0.30213228121797647</v>
      </c>
      <c r="T45" s="231">
        <v>0.34908402712419462</v>
      </c>
      <c r="U45" s="231">
        <v>0.3565780111990699</v>
      </c>
      <c r="V45" s="231">
        <v>0.3489119130140933</v>
      </c>
      <c r="W45" s="231">
        <v>0.34099751004342638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1.0004959761158221E-2</v>
      </c>
      <c r="C47" s="231">
        <v>9.6102998624668177E-3</v>
      </c>
      <c r="D47" s="231">
        <v>9.3119136153178763E-3</v>
      </c>
      <c r="E47" s="231">
        <v>0</v>
      </c>
      <c r="F47" s="231">
        <v>0</v>
      </c>
      <c r="G47" s="231">
        <v>0</v>
      </c>
      <c r="H47" s="231">
        <v>1.004989876615941E-2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1.137060491516409E-2</v>
      </c>
      <c r="R47" s="231">
        <v>0</v>
      </c>
      <c r="S47" s="231">
        <v>0</v>
      </c>
      <c r="T47" s="231">
        <v>1.3110050615284471E-2</v>
      </c>
      <c r="U47" s="231">
        <v>1.129732417327685E-2</v>
      </c>
      <c r="V47" s="231">
        <v>2.143257337719447E-2</v>
      </c>
      <c r="W47" s="231">
        <v>2.139801544810634E-2</v>
      </c>
      <c r="DA47" s="73" t="s">
        <v>1982</v>
      </c>
    </row>
    <row r="48" spans="1:105" ht="12" customHeight="1" x14ac:dyDescent="0.25">
      <c r="A48" s="64" t="s">
        <v>160</v>
      </c>
      <c r="B48" s="231">
        <v>4.1069363513729022E-2</v>
      </c>
      <c r="C48" s="231">
        <v>3.2160435166929693E-2</v>
      </c>
      <c r="D48" s="231">
        <v>7.4057356705262674E-3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1.9756167397371179E-2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1983</v>
      </c>
    </row>
    <row r="49" spans="1:105" ht="12" customHeight="1" x14ac:dyDescent="0.25">
      <c r="A49" s="64" t="s">
        <v>70</v>
      </c>
      <c r="B49" s="231">
        <v>7.7848746634730182E-2</v>
      </c>
      <c r="C49" s="231">
        <v>0.42991023830231478</v>
      </c>
      <c r="D49" s="231">
        <v>0.34469527967341451</v>
      </c>
      <c r="E49" s="231">
        <v>6.7503359809852698E-2</v>
      </c>
      <c r="F49" s="231">
        <v>0.10246196563939761</v>
      </c>
      <c r="G49" s="231">
        <v>0.18652606095812771</v>
      </c>
      <c r="H49" s="231">
        <v>0.15308984175554821</v>
      </c>
      <c r="I49" s="231">
        <v>0.13221135299464321</v>
      </c>
      <c r="J49" s="231">
        <v>0.13893799072674601</v>
      </c>
      <c r="K49" s="231">
        <v>8.3057054428162191E-2</v>
      </c>
      <c r="L49" s="231">
        <v>9.5509830163797674E-2</v>
      </c>
      <c r="M49" s="231">
        <v>3.4546557229760057E-2</v>
      </c>
      <c r="N49" s="231">
        <v>3.6307950195040503E-2</v>
      </c>
      <c r="O49" s="231">
        <v>4.0014268938425968E-2</v>
      </c>
      <c r="P49" s="231">
        <v>8.5914347901532139E-3</v>
      </c>
      <c r="Q49" s="231">
        <v>9.0267112206534484E-3</v>
      </c>
      <c r="R49" s="231">
        <v>9.2073298547134062E-3</v>
      </c>
      <c r="S49" s="231">
        <v>1.9235035252141462E-2</v>
      </c>
      <c r="T49" s="231">
        <v>2.0815188263994859E-2</v>
      </c>
      <c r="U49" s="231">
        <v>0</v>
      </c>
      <c r="V49" s="231">
        <v>8.5083967027849722E-3</v>
      </c>
      <c r="W49" s="231">
        <v>8.4939036013735522E-3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0.72766526243876184</v>
      </c>
      <c r="C51" s="231">
        <v>0.66644524070824884</v>
      </c>
      <c r="D51" s="231">
        <v>0.64356007529721493</v>
      </c>
      <c r="E51" s="231">
        <v>0.59702169585953968</v>
      </c>
      <c r="F51" s="231">
        <v>0.50586346971794638</v>
      </c>
      <c r="G51" s="231">
        <v>0.78857846535228526</v>
      </c>
      <c r="H51" s="231">
        <v>0.7394290294900322</v>
      </c>
      <c r="I51" s="231">
        <v>0.73150168826750483</v>
      </c>
      <c r="J51" s="231">
        <v>0.80823019407345276</v>
      </c>
      <c r="K51" s="231">
        <v>0.63193242553512785</v>
      </c>
      <c r="L51" s="231">
        <v>0.71099652902996346</v>
      </c>
      <c r="M51" s="231">
        <v>0.79218088632496209</v>
      </c>
      <c r="N51" s="231">
        <v>0.82906289155657409</v>
      </c>
      <c r="O51" s="231">
        <v>0.89224750753882887</v>
      </c>
      <c r="P51" s="231">
        <v>0.98323604119062757</v>
      </c>
      <c r="Q51" s="231">
        <v>1.144937629761877</v>
      </c>
      <c r="R51" s="231">
        <v>1.016250176264867</v>
      </c>
      <c r="S51" s="231">
        <v>1.1637500382138231</v>
      </c>
      <c r="T51" s="231">
        <v>1.230865973106287</v>
      </c>
      <c r="U51" s="231">
        <v>1.1057718615404371</v>
      </c>
      <c r="V51" s="231">
        <v>1.0115379943580001</v>
      </c>
      <c r="W51" s="231">
        <v>1.309379845566188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1.0023579460165439</v>
      </c>
      <c r="C53" s="231">
        <v>0.94655603871712912</v>
      </c>
      <c r="D53" s="231">
        <v>1.743247061398618</v>
      </c>
      <c r="E53" s="231">
        <v>0.73828702200204888</v>
      </c>
      <c r="F53" s="231">
        <v>0.9356786721861472</v>
      </c>
      <c r="G53" s="231">
        <v>1.8108071195233819</v>
      </c>
      <c r="H53" s="231">
        <v>1.9938114324029801</v>
      </c>
      <c r="I53" s="231">
        <v>2.1694070635203468</v>
      </c>
      <c r="J53" s="231">
        <v>1.959569785782769</v>
      </c>
      <c r="K53" s="231">
        <v>1.7988231540651161</v>
      </c>
      <c r="L53" s="231">
        <v>1.837835865340701</v>
      </c>
      <c r="M53" s="231">
        <v>1.8941674938989099</v>
      </c>
      <c r="N53" s="231">
        <v>2.0102392354544412</v>
      </c>
      <c r="O53" s="231">
        <v>2.394774901647494</v>
      </c>
      <c r="P53" s="231">
        <v>2.6487874351644121</v>
      </c>
      <c r="Q53" s="231">
        <v>2.7518398107732742</v>
      </c>
      <c r="R53" s="231">
        <v>2.7555667526624239</v>
      </c>
      <c r="S53" s="231">
        <v>2.7790854792102722</v>
      </c>
      <c r="T53" s="231">
        <v>2.877824815511822</v>
      </c>
      <c r="U53" s="231">
        <v>3.0975514901332608</v>
      </c>
      <c r="V53" s="231">
        <v>3.102197035759044</v>
      </c>
      <c r="W53" s="231">
        <v>3.17455296138426</v>
      </c>
      <c r="DA53" s="73" t="s">
        <v>1988</v>
      </c>
    </row>
    <row r="54" spans="1:105" ht="12" customHeight="1" x14ac:dyDescent="0.25">
      <c r="A54" s="64" t="s">
        <v>79</v>
      </c>
      <c r="B54" s="231">
        <v>0.37072395953495629</v>
      </c>
      <c r="C54" s="231">
        <v>0.5195270918302104</v>
      </c>
      <c r="D54" s="231">
        <v>0.42296328637121011</v>
      </c>
      <c r="E54" s="231">
        <v>0.52291026109085281</v>
      </c>
      <c r="F54" s="231">
        <v>0.62223545121133805</v>
      </c>
      <c r="G54" s="231">
        <v>0.37293084857670278</v>
      </c>
      <c r="H54" s="231">
        <v>0.38427625325836229</v>
      </c>
      <c r="I54" s="231">
        <v>0.36629623039718401</v>
      </c>
      <c r="J54" s="231">
        <v>0.35770080375068342</v>
      </c>
      <c r="K54" s="231">
        <v>0.19440368962287391</v>
      </c>
      <c r="L54" s="231">
        <v>0.14286059191860481</v>
      </c>
      <c r="M54" s="231">
        <v>0.16618126482500389</v>
      </c>
      <c r="N54" s="231">
        <v>0.15454950474571891</v>
      </c>
      <c r="O54" s="231">
        <v>7.3864868554806021E-2</v>
      </c>
      <c r="P54" s="231">
        <v>0.20277490520832631</v>
      </c>
      <c r="Q54" s="231">
        <v>0.24608905292364899</v>
      </c>
      <c r="R54" s="231">
        <v>0.28201960669380333</v>
      </c>
      <c r="S54" s="231">
        <v>0.34159775238878842</v>
      </c>
      <c r="T54" s="231">
        <v>0.35713556687178938</v>
      </c>
      <c r="U54" s="231">
        <v>0.33335998804858302</v>
      </c>
      <c r="V54" s="231">
        <v>0.32732463358269742</v>
      </c>
      <c r="W54" s="231">
        <v>0.31972578958912451</v>
      </c>
      <c r="DA54" s="73" t="s">
        <v>1989</v>
      </c>
    </row>
    <row r="55" spans="1:105" ht="12" customHeight="1" x14ac:dyDescent="0.25">
      <c r="A55" s="60" t="s">
        <v>1898</v>
      </c>
      <c r="B55" s="264">
        <v>2.8293235488417019</v>
      </c>
      <c r="C55" s="264">
        <v>3.3022791160566061</v>
      </c>
      <c r="D55" s="264">
        <v>2.909264763091314</v>
      </c>
      <c r="E55" s="264">
        <v>2.0014822471904701</v>
      </c>
      <c r="F55" s="264">
        <v>3.6342619846152062</v>
      </c>
      <c r="G55" s="264">
        <v>3.0046581502690328</v>
      </c>
      <c r="H55" s="264">
        <v>3.1521693335674241</v>
      </c>
      <c r="I55" s="264">
        <v>3.0359612772412898</v>
      </c>
      <c r="J55" s="264">
        <v>3.039555675731878</v>
      </c>
      <c r="K55" s="264">
        <v>2.386810032969521</v>
      </c>
      <c r="L55" s="264">
        <v>2.2007859890754848</v>
      </c>
      <c r="M55" s="264">
        <v>2.1874182204231469</v>
      </c>
      <c r="N55" s="264">
        <v>2.4545341148588702</v>
      </c>
      <c r="O55" s="264">
        <v>2.5008711135117481</v>
      </c>
      <c r="P55" s="264">
        <v>3.30016163856265</v>
      </c>
      <c r="Q55" s="264">
        <v>3.8497893111090762</v>
      </c>
      <c r="R55" s="264">
        <v>4.1542176340128076</v>
      </c>
      <c r="S55" s="264">
        <v>4.5007250931366327</v>
      </c>
      <c r="T55" s="264">
        <v>5.0550329244942871</v>
      </c>
      <c r="U55" s="264">
        <v>4.1215940395997013</v>
      </c>
      <c r="V55" s="264">
        <v>3.7291031537220438</v>
      </c>
      <c r="W55" s="264">
        <v>3.829201269278435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96.328977675456457</v>
      </c>
      <c r="C56" s="263">
        <f t="shared" si="2"/>
        <v>104.93511612549261</v>
      </c>
      <c r="D56" s="263">
        <f t="shared" si="2"/>
        <v>120.99943713232706</v>
      </c>
      <c r="E56" s="263">
        <f t="shared" si="2"/>
        <v>80.257704115261774</v>
      </c>
      <c r="F56" s="263">
        <f t="shared" si="2"/>
        <v>83.503879423815746</v>
      </c>
      <c r="G56" s="263">
        <f t="shared" si="2"/>
        <v>124.10215282519596</v>
      </c>
      <c r="H56" s="263">
        <f t="shared" si="2"/>
        <v>127.11564109477985</v>
      </c>
      <c r="I56" s="263">
        <f t="shared" si="2"/>
        <v>133.02389141617459</v>
      </c>
      <c r="J56" s="263">
        <f t="shared" si="2"/>
        <v>124.79285466009853</v>
      </c>
      <c r="K56" s="263">
        <f t="shared" si="2"/>
        <v>107.8804541450443</v>
      </c>
      <c r="L56" s="263">
        <f t="shared" si="2"/>
        <v>106.77177675751516</v>
      </c>
      <c r="M56" s="263">
        <f t="shared" si="2"/>
        <v>107.70765589602097</v>
      </c>
      <c r="N56" s="263">
        <f t="shared" si="2"/>
        <v>113.81029473462823</v>
      </c>
      <c r="O56" s="263">
        <f t="shared" si="2"/>
        <v>123.97136046411148</v>
      </c>
      <c r="P56" s="263">
        <f t="shared" si="2"/>
        <v>138.97150864126411</v>
      </c>
      <c r="Q56" s="263">
        <f t="shared" si="2"/>
        <v>150.60405008004423</v>
      </c>
      <c r="R56" s="263">
        <f t="shared" si="2"/>
        <v>147.91321340218568</v>
      </c>
      <c r="S56" s="263">
        <f t="shared" si="2"/>
        <v>155.61494788400231</v>
      </c>
      <c r="T56" s="263">
        <f t="shared" si="2"/>
        <v>164.48187610967568</v>
      </c>
      <c r="U56" s="263">
        <f t="shared" si="2"/>
        <v>164.32040038445487</v>
      </c>
      <c r="V56" s="263">
        <f t="shared" si="2"/>
        <v>160.81948609419641</v>
      </c>
      <c r="W56" s="263">
        <f t="shared" si="2"/>
        <v>172.29150405489409</v>
      </c>
      <c r="DA56" s="70"/>
    </row>
    <row r="57" spans="1:105" ht="12" customHeight="1" x14ac:dyDescent="0.25">
      <c r="A57" s="60" t="s">
        <v>1901</v>
      </c>
      <c r="B57" s="264">
        <v>90.474449264395815</v>
      </c>
      <c r="C57" s="264">
        <v>98.101932655146683</v>
      </c>
      <c r="D57" s="264">
        <v>114.9794917578263</v>
      </c>
      <c r="E57" s="264">
        <v>76.116171880389871</v>
      </c>
      <c r="F57" s="264">
        <v>75.983746192366169</v>
      </c>
      <c r="G57" s="264">
        <v>117.88481634790389</v>
      </c>
      <c r="H57" s="264">
        <v>120.59306967398931</v>
      </c>
      <c r="I57" s="264">
        <v>126.7417814893104</v>
      </c>
      <c r="J57" s="264">
        <v>118.5033070868427</v>
      </c>
      <c r="K57" s="264">
        <v>102.9415891094264</v>
      </c>
      <c r="L57" s="264">
        <v>102.2178387305329</v>
      </c>
      <c r="M57" s="264">
        <v>103.1813788911935</v>
      </c>
      <c r="N57" s="264">
        <v>108.7312928236443</v>
      </c>
      <c r="O57" s="264">
        <v>118.7964765267656</v>
      </c>
      <c r="P57" s="264">
        <v>132.1427067242945</v>
      </c>
      <c r="Q57" s="264">
        <v>142.63794068696589</v>
      </c>
      <c r="R57" s="264">
        <v>139.31717101105869</v>
      </c>
      <c r="S57" s="264">
        <v>146.30190097604819</v>
      </c>
      <c r="T57" s="264">
        <v>154.02183738861299</v>
      </c>
      <c r="U57" s="264">
        <v>155.79186379712351</v>
      </c>
      <c r="V57" s="264">
        <v>153.10310442756821</v>
      </c>
      <c r="W57" s="264">
        <v>164.3679961083258</v>
      </c>
      <c r="DA57" s="72" t="s">
        <v>1991</v>
      </c>
    </row>
    <row r="58" spans="1:105" ht="12" customHeight="1" x14ac:dyDescent="0.25">
      <c r="A58" s="64" t="s">
        <v>30</v>
      </c>
      <c r="B58" s="231">
        <v>19.649629942870199</v>
      </c>
      <c r="C58" s="231">
        <v>15.379988768255989</v>
      </c>
      <c r="D58" s="231">
        <v>14.24778528169673</v>
      </c>
      <c r="E58" s="231">
        <v>14.946168178528749</v>
      </c>
      <c r="F58" s="231">
        <v>7.1737837378009992</v>
      </c>
      <c r="G58" s="231">
        <v>17.545113584276319</v>
      </c>
      <c r="H58" s="231">
        <v>16.383982258491379</v>
      </c>
      <c r="I58" s="231">
        <v>18.76032143066179</v>
      </c>
      <c r="J58" s="231">
        <v>14.809369549185559</v>
      </c>
      <c r="K58" s="231">
        <v>16.915894122856312</v>
      </c>
      <c r="L58" s="231">
        <v>13.68316103143543</v>
      </c>
      <c r="M58" s="231">
        <v>11.47425246587208</v>
      </c>
      <c r="N58" s="231">
        <v>12.47916492635267</v>
      </c>
      <c r="O58" s="231">
        <v>10.76783916165034</v>
      </c>
      <c r="P58" s="231">
        <v>10.05855961659446</v>
      </c>
      <c r="Q58" s="231">
        <v>9.7655414178086417</v>
      </c>
      <c r="R58" s="231">
        <v>10.255777637121311</v>
      </c>
      <c r="S58" s="231">
        <v>9.5971430504533757</v>
      </c>
      <c r="T58" s="231">
        <v>11.08855144982736</v>
      </c>
      <c r="U58" s="231">
        <v>11.326595649852811</v>
      </c>
      <c r="V58" s="231">
        <v>11.08308429574179</v>
      </c>
      <c r="W58" s="231">
        <v>10.831685613144129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0.31780460417796719</v>
      </c>
      <c r="C60" s="231">
        <v>0.30526834857247531</v>
      </c>
      <c r="D60" s="231">
        <v>0.29579019719245009</v>
      </c>
      <c r="E60" s="231">
        <v>0</v>
      </c>
      <c r="F60" s="231">
        <v>0</v>
      </c>
      <c r="G60" s="231">
        <v>0</v>
      </c>
      <c r="H60" s="231">
        <v>0.31923207845447538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0.36118392083462419</v>
      </c>
      <c r="R60" s="231">
        <v>0</v>
      </c>
      <c r="S60" s="231">
        <v>0</v>
      </c>
      <c r="T60" s="231">
        <v>0.41643690189727128</v>
      </c>
      <c r="U60" s="231">
        <v>0.35885617962173511</v>
      </c>
      <c r="V60" s="231">
        <v>0.68079938962852993</v>
      </c>
      <c r="W60" s="231">
        <v>0.67970166717514247</v>
      </c>
      <c r="DA60" s="73" t="s">
        <v>1994</v>
      </c>
    </row>
    <row r="61" spans="1:105" ht="12" customHeight="1" x14ac:dyDescent="0.25">
      <c r="A61" s="64" t="s">
        <v>160</v>
      </c>
      <c r="B61" s="231">
        <v>1.30455625278904</v>
      </c>
      <c r="C61" s="231">
        <v>1.021566764126002</v>
      </c>
      <c r="D61" s="231">
        <v>0.23524101541671669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0.62754884674002609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1995</v>
      </c>
    </row>
    <row r="62" spans="1:105" ht="12" customHeight="1" x14ac:dyDescent="0.25">
      <c r="A62" s="64" t="s">
        <v>70</v>
      </c>
      <c r="B62" s="231">
        <v>2.4728425401620191</v>
      </c>
      <c r="C62" s="231">
        <v>13.655972275485301</v>
      </c>
      <c r="D62" s="231">
        <v>10.949144177861401</v>
      </c>
      <c r="E62" s="231">
        <v>2.144224370430615</v>
      </c>
      <c r="F62" s="231">
        <v>3.2546742026632169</v>
      </c>
      <c r="G62" s="231">
        <v>5.9249454657287659</v>
      </c>
      <c r="H62" s="231">
        <v>4.8628537969409438</v>
      </c>
      <c r="I62" s="231">
        <v>4.1996547421827852</v>
      </c>
      <c r="J62" s="231">
        <v>4.4133244113201684</v>
      </c>
      <c r="K62" s="231">
        <v>2.638282905365152</v>
      </c>
      <c r="L62" s="231">
        <v>3.0338416640265158</v>
      </c>
      <c r="M62" s="231">
        <v>1.097361229651203</v>
      </c>
      <c r="N62" s="231">
        <v>1.1533113591365809</v>
      </c>
      <c r="O62" s="231">
        <v>1.2710414839264721</v>
      </c>
      <c r="P62" s="231">
        <v>0.27290439921663162</v>
      </c>
      <c r="Q62" s="231">
        <v>0.286730827008992</v>
      </c>
      <c r="R62" s="231">
        <v>0.29246812479677881</v>
      </c>
      <c r="S62" s="231">
        <v>0.61099523742096429</v>
      </c>
      <c r="T62" s="231">
        <v>0.66118833309160141</v>
      </c>
      <c r="U62" s="231">
        <v>0</v>
      </c>
      <c r="V62" s="231">
        <v>0.27026671879434627</v>
      </c>
      <c r="W62" s="231">
        <v>0.26980634969068928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23.114073042172439</v>
      </c>
      <c r="C64" s="231">
        <v>21.169437057791431</v>
      </c>
      <c r="D64" s="231">
        <v>20.44249650944095</v>
      </c>
      <c r="E64" s="231">
        <v>18.964218574361851</v>
      </c>
      <c r="F64" s="231">
        <v>16.06860433221712</v>
      </c>
      <c r="G64" s="231">
        <v>25.04896301707258</v>
      </c>
      <c r="H64" s="231">
        <v>23.48774564262456</v>
      </c>
      <c r="I64" s="231">
        <v>23.235935980261921</v>
      </c>
      <c r="J64" s="231">
        <v>25.673194399980261</v>
      </c>
      <c r="K64" s="231">
        <v>20.073147634645249</v>
      </c>
      <c r="L64" s="231">
        <v>22.5845956280106</v>
      </c>
      <c r="M64" s="231">
        <v>25.163392859734099</v>
      </c>
      <c r="N64" s="231">
        <v>26.334938908267649</v>
      </c>
      <c r="O64" s="231">
        <v>28.34197965123338</v>
      </c>
      <c r="P64" s="231">
        <v>31.232203661349349</v>
      </c>
      <c r="Q64" s="231">
        <v>36.368607063024321</v>
      </c>
      <c r="R64" s="231">
        <v>32.280887951942837</v>
      </c>
      <c r="S64" s="231">
        <v>36.966177684439067</v>
      </c>
      <c r="T64" s="231">
        <v>39.098095616317337</v>
      </c>
      <c r="U64" s="231">
        <v>35.124517954813889</v>
      </c>
      <c r="V64" s="231">
        <v>32.131206879607063</v>
      </c>
      <c r="W64" s="231">
        <v>41.592065682690681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31.839605344054949</v>
      </c>
      <c r="C66" s="231">
        <v>30.067074171014681</v>
      </c>
      <c r="D66" s="231">
        <v>55.373730185603151</v>
      </c>
      <c r="E66" s="231">
        <v>23.451470110653322</v>
      </c>
      <c r="F66" s="231">
        <v>29.721557822383499</v>
      </c>
      <c r="G66" s="231">
        <v>57.519755561330989</v>
      </c>
      <c r="H66" s="231">
        <v>63.332833735153521</v>
      </c>
      <c r="I66" s="231">
        <v>68.910577311822792</v>
      </c>
      <c r="J66" s="231">
        <v>62.245157901334998</v>
      </c>
      <c r="K66" s="231">
        <v>57.139088423244871</v>
      </c>
      <c r="L66" s="231">
        <v>58.378315722586997</v>
      </c>
      <c r="M66" s="231">
        <v>60.167673335612477</v>
      </c>
      <c r="N66" s="231">
        <v>63.854658067376349</v>
      </c>
      <c r="O66" s="231">
        <v>76.069320405273359</v>
      </c>
      <c r="P66" s="231">
        <v>84.137953822869562</v>
      </c>
      <c r="Q66" s="231">
        <v>87.411382224562843</v>
      </c>
      <c r="R66" s="231">
        <v>87.529767437512305</v>
      </c>
      <c r="S66" s="231">
        <v>88.276832869032134</v>
      </c>
      <c r="T66" s="231">
        <v>91.413258845669674</v>
      </c>
      <c r="U66" s="231">
        <v>98.392812039527115</v>
      </c>
      <c r="V66" s="231">
        <v>98.540376429993174</v>
      </c>
      <c r="W66" s="231">
        <v>100.8387411263236</v>
      </c>
      <c r="DA66" s="73" t="s">
        <v>2000</v>
      </c>
    </row>
    <row r="67" spans="1:105" ht="12" customHeight="1" x14ac:dyDescent="0.25">
      <c r="A67" s="64" t="s">
        <v>79</v>
      </c>
      <c r="B67" s="231">
        <v>11.775937538169201</v>
      </c>
      <c r="C67" s="231">
        <v>16.5026252699008</v>
      </c>
      <c r="D67" s="231">
        <v>13.43530439061491</v>
      </c>
      <c r="E67" s="231">
        <v>16.61009064641533</v>
      </c>
      <c r="F67" s="231">
        <v>19.76512609730133</v>
      </c>
      <c r="G67" s="231">
        <v>11.846038719495271</v>
      </c>
      <c r="H67" s="231">
        <v>12.20642216232446</v>
      </c>
      <c r="I67" s="231">
        <v>11.63529202438114</v>
      </c>
      <c r="J67" s="231">
        <v>11.362260825021711</v>
      </c>
      <c r="K67" s="231">
        <v>6.1751760233148181</v>
      </c>
      <c r="L67" s="231">
        <v>4.5379246844733307</v>
      </c>
      <c r="M67" s="231">
        <v>5.2786990003236554</v>
      </c>
      <c r="N67" s="231">
        <v>4.9092195625110699</v>
      </c>
      <c r="O67" s="231">
        <v>2.3462958246820729</v>
      </c>
      <c r="P67" s="231">
        <v>6.4410852242644836</v>
      </c>
      <c r="Q67" s="231">
        <v>7.8169463869864986</v>
      </c>
      <c r="R67" s="231">
        <v>8.958269859685517</v>
      </c>
      <c r="S67" s="231">
        <v>10.85075213470269</v>
      </c>
      <c r="T67" s="231">
        <v>11.344306241809781</v>
      </c>
      <c r="U67" s="231">
        <v>10.58908197330793</v>
      </c>
      <c r="V67" s="231">
        <v>10.39737071380333</v>
      </c>
      <c r="W67" s="231">
        <v>10.1559956693016</v>
      </c>
      <c r="DA67" s="73" t="s">
        <v>2001</v>
      </c>
    </row>
    <row r="68" spans="1:105" ht="12" customHeight="1" x14ac:dyDescent="0.25">
      <c r="A68" s="60" t="s">
        <v>1913</v>
      </c>
      <c r="B68" s="264">
        <v>5.8545284110606417</v>
      </c>
      <c r="C68" s="264">
        <v>6.8331834703459347</v>
      </c>
      <c r="D68" s="264">
        <v>6.0199453745007672</v>
      </c>
      <c r="E68" s="264">
        <v>4.1415322348719084</v>
      </c>
      <c r="F68" s="264">
        <v>7.5201332314495817</v>
      </c>
      <c r="G68" s="264">
        <v>6.2173364772920694</v>
      </c>
      <c r="H68" s="264">
        <v>6.5225714207905456</v>
      </c>
      <c r="I68" s="264">
        <v>6.2821099268641873</v>
      </c>
      <c r="J68" s="264">
        <v>6.2895475732558284</v>
      </c>
      <c r="K68" s="264">
        <v>4.9388650356178996</v>
      </c>
      <c r="L68" s="264">
        <v>4.553938026982256</v>
      </c>
      <c r="M68" s="264">
        <v>4.5262770048274614</v>
      </c>
      <c r="N68" s="264">
        <v>5.0790019109839273</v>
      </c>
      <c r="O68" s="264">
        <v>5.1748839373458857</v>
      </c>
      <c r="P68" s="264">
        <v>6.8288019169696073</v>
      </c>
      <c r="Q68" s="264">
        <v>7.9661093930783462</v>
      </c>
      <c r="R68" s="264">
        <v>8.5960423911269785</v>
      </c>
      <c r="S68" s="264">
        <v>9.3130469079541047</v>
      </c>
      <c r="T68" s="264">
        <v>10.4600387210627</v>
      </c>
      <c r="U68" s="264">
        <v>8.5285365873313488</v>
      </c>
      <c r="V68" s="264">
        <v>7.7163816666281946</v>
      </c>
      <c r="W68" s="264">
        <v>7.9235079465683036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12.45957827525746</v>
      </c>
      <c r="C69" s="263">
        <f t="shared" si="3"/>
        <v>13.522241544637787</v>
      </c>
      <c r="D69" s="263">
        <f t="shared" si="3"/>
        <v>15.820871797630074</v>
      </c>
      <c r="E69" s="263">
        <f t="shared" si="3"/>
        <v>10.437991333517518</v>
      </c>
      <c r="F69" s="263">
        <f t="shared" si="3"/>
        <v>10.528251362885264</v>
      </c>
      <c r="G69" s="263">
        <f t="shared" si="3"/>
        <v>16.218958046562136</v>
      </c>
      <c r="H69" s="263">
        <f t="shared" si="3"/>
        <v>16.602724406892868</v>
      </c>
      <c r="I69" s="263">
        <f t="shared" si="3"/>
        <v>17.441542581890413</v>
      </c>
      <c r="J69" s="263">
        <f t="shared" si="3"/>
        <v>16.304695467593309</v>
      </c>
      <c r="K69" s="263">
        <f t="shared" si="3"/>
        <v>14.168999845289781</v>
      </c>
      <c r="L69" s="263">
        <f t="shared" si="3"/>
        <v>14.052919158220485</v>
      </c>
      <c r="M69" s="263">
        <f t="shared" si="3"/>
        <v>14.172146381759934</v>
      </c>
      <c r="N69" s="263">
        <f t="shared" si="3"/>
        <v>14.947586046067022</v>
      </c>
      <c r="O69" s="263">
        <f t="shared" si="3"/>
        <v>16.330119833429102</v>
      </c>
      <c r="P69" s="263">
        <f t="shared" si="3"/>
        <v>18.186956074173878</v>
      </c>
      <c r="Q69" s="263">
        <f t="shared" si="3"/>
        <v>19.636331111202416</v>
      </c>
      <c r="R69" s="263">
        <f t="shared" si="3"/>
        <v>19.215732945248465</v>
      </c>
      <c r="S69" s="263">
        <f t="shared" si="3"/>
        <v>20.150789695907815</v>
      </c>
      <c r="T69" s="263">
        <f t="shared" si="3"/>
        <v>21.257066072995116</v>
      </c>
      <c r="U69" s="263">
        <f t="shared" si="3"/>
        <v>21.453507932560207</v>
      </c>
      <c r="V69" s="263">
        <f t="shared" si="3"/>
        <v>21.06851175076536</v>
      </c>
      <c r="W69" s="263">
        <f t="shared" si="3"/>
        <v>22.585606188176548</v>
      </c>
      <c r="DA69" s="70"/>
    </row>
    <row r="70" spans="1:105" ht="12" customHeight="1" x14ac:dyDescent="0.25">
      <c r="A70" s="60" t="s">
        <v>1916</v>
      </c>
      <c r="B70" s="264">
        <v>10.26214818045228</v>
      </c>
      <c r="C70" s="264">
        <v>11.12730254653281</v>
      </c>
      <c r="D70" s="264">
        <v>13.04165531512378</v>
      </c>
      <c r="E70" s="264">
        <v>8.6335472734701231</v>
      </c>
      <c r="F70" s="264">
        <v>8.6185267671896586</v>
      </c>
      <c r="G70" s="264">
        <v>13.371194446868699</v>
      </c>
      <c r="H70" s="264">
        <v>13.6783805880219</v>
      </c>
      <c r="I70" s="264">
        <v>14.37580391892638</v>
      </c>
      <c r="J70" s="264">
        <v>13.441347331609441</v>
      </c>
      <c r="K70" s="264">
        <v>11.67624506102287</v>
      </c>
      <c r="L70" s="264">
        <v>11.594153004157629</v>
      </c>
      <c r="M70" s="264">
        <v>11.70344343904738</v>
      </c>
      <c r="N70" s="264">
        <v>12.33294756564481</v>
      </c>
      <c r="O70" s="264">
        <v>13.474600346785889</v>
      </c>
      <c r="P70" s="264">
        <v>14.988408864561141</v>
      </c>
      <c r="Q70" s="264">
        <v>16.178840494586371</v>
      </c>
      <c r="R70" s="264">
        <v>15.802179119309869</v>
      </c>
      <c r="S70" s="264">
        <v>16.59442858293135</v>
      </c>
      <c r="T70" s="264">
        <v>17.47006951861578</v>
      </c>
      <c r="U70" s="264">
        <v>17.670836402914421</v>
      </c>
      <c r="V70" s="264">
        <v>17.365861381830609</v>
      </c>
      <c r="W70" s="264">
        <v>18.643592151175799</v>
      </c>
      <c r="DA70" s="72" t="s">
        <v>2003</v>
      </c>
    </row>
    <row r="71" spans="1:105" ht="12" customHeight="1" x14ac:dyDescent="0.25">
      <c r="A71" s="64" t="s">
        <v>30</v>
      </c>
      <c r="B71" s="231">
        <v>2.228777470371845</v>
      </c>
      <c r="C71" s="231">
        <v>1.7444894667697719</v>
      </c>
      <c r="D71" s="231">
        <v>1.6160682379702269</v>
      </c>
      <c r="E71" s="231">
        <v>1.6952829646942289</v>
      </c>
      <c r="F71" s="231">
        <v>0.81369306285242593</v>
      </c>
      <c r="G71" s="231">
        <v>1.990070753772077</v>
      </c>
      <c r="H71" s="231">
        <v>1.858368358023323</v>
      </c>
      <c r="I71" s="231">
        <v>2.127906828940799</v>
      </c>
      <c r="J71" s="231">
        <v>1.6797664534955801</v>
      </c>
      <c r="K71" s="231">
        <v>1.9187009537499009</v>
      </c>
      <c r="L71" s="231">
        <v>1.5520252095841069</v>
      </c>
      <c r="M71" s="231">
        <v>1.301477710249376</v>
      </c>
      <c r="N71" s="231">
        <v>1.4154608365538881</v>
      </c>
      <c r="O71" s="231">
        <v>1.221352127131633</v>
      </c>
      <c r="P71" s="231">
        <v>1.1409014379933511</v>
      </c>
      <c r="Q71" s="231">
        <v>1.107665577482922</v>
      </c>
      <c r="R71" s="231">
        <v>1.1632710745808861</v>
      </c>
      <c r="S71" s="231">
        <v>1.0885648367412359</v>
      </c>
      <c r="T71" s="231">
        <v>1.257729215373933</v>
      </c>
      <c r="U71" s="231">
        <v>1.284729599173116</v>
      </c>
      <c r="V71" s="231">
        <v>1.2571090983595981</v>
      </c>
      <c r="W71" s="231">
        <v>1.2285939700094011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3.604728149240824E-2</v>
      </c>
      <c r="C73" s="231">
        <v>3.4625345092711229E-2</v>
      </c>
      <c r="D73" s="231">
        <v>3.3550276996365792E-2</v>
      </c>
      <c r="E73" s="231">
        <v>0</v>
      </c>
      <c r="F73" s="231">
        <v>0</v>
      </c>
      <c r="G73" s="231">
        <v>0</v>
      </c>
      <c r="H73" s="231">
        <v>3.6209194083956613E-2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4.0967620650223469E-2</v>
      </c>
      <c r="R73" s="231">
        <v>0</v>
      </c>
      <c r="S73" s="231">
        <v>0</v>
      </c>
      <c r="T73" s="231">
        <v>4.723474118742186E-2</v>
      </c>
      <c r="U73" s="231">
        <v>4.0703594447835591E-2</v>
      </c>
      <c r="V73" s="231">
        <v>7.722030113842103E-2</v>
      </c>
      <c r="W73" s="231">
        <v>7.7095790952735901E-2</v>
      </c>
      <c r="DA73" s="73" t="s">
        <v>2006</v>
      </c>
    </row>
    <row r="74" spans="1:105" ht="12" customHeight="1" x14ac:dyDescent="0.25">
      <c r="A74" s="64" t="s">
        <v>160</v>
      </c>
      <c r="B74" s="231">
        <v>0.14797050089505279</v>
      </c>
      <c r="C74" s="231">
        <v>0.1158721561161434</v>
      </c>
      <c r="D74" s="231">
        <v>2.6682429989396041E-2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7.1180309005234227E-2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2007</v>
      </c>
    </row>
    <row r="75" spans="1:105" ht="12" customHeight="1" x14ac:dyDescent="0.25">
      <c r="A75" s="64" t="s">
        <v>70</v>
      </c>
      <c r="B75" s="231">
        <v>0.28048445478689499</v>
      </c>
      <c r="C75" s="231">
        <v>1.5489412997656891</v>
      </c>
      <c r="D75" s="231">
        <v>1.241916816470388</v>
      </c>
      <c r="E75" s="231">
        <v>0.2432106346090275</v>
      </c>
      <c r="F75" s="231">
        <v>0.36916443502429908</v>
      </c>
      <c r="G75" s="231">
        <v>0.67204242551089977</v>
      </c>
      <c r="H75" s="231">
        <v>0.55157369456042982</v>
      </c>
      <c r="I75" s="231">
        <v>0.47634972770128692</v>
      </c>
      <c r="J75" s="231">
        <v>0.50058540776548066</v>
      </c>
      <c r="K75" s="231">
        <v>0.29924968139558372</v>
      </c>
      <c r="L75" s="231">
        <v>0.34411629985485848</v>
      </c>
      <c r="M75" s="231">
        <v>0.1244692135483999</v>
      </c>
      <c r="N75" s="231">
        <v>0.13081540879095441</v>
      </c>
      <c r="O75" s="231">
        <v>0.14416905720462261</v>
      </c>
      <c r="P75" s="231">
        <v>3.0954434170404891E-2</v>
      </c>
      <c r="Q75" s="231">
        <v>3.2522709545001312E-2</v>
      </c>
      <c r="R75" s="231">
        <v>3.3173467858893822E-2</v>
      </c>
      <c r="S75" s="231">
        <v>6.9302700540803647E-2</v>
      </c>
      <c r="T75" s="231">
        <v>7.4995898892334212E-2</v>
      </c>
      <c r="U75" s="231">
        <v>0</v>
      </c>
      <c r="V75" s="231">
        <v>3.065525282621049E-2</v>
      </c>
      <c r="W75" s="231">
        <v>3.0603035034360519E-2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2.6217351367278861</v>
      </c>
      <c r="C77" s="231">
        <v>2.4011629996105959</v>
      </c>
      <c r="D77" s="231">
        <v>2.318709094820842</v>
      </c>
      <c r="E77" s="231">
        <v>2.151034051258629</v>
      </c>
      <c r="F77" s="231">
        <v>1.8225963247190671</v>
      </c>
      <c r="G77" s="231">
        <v>2.8412018236957262</v>
      </c>
      <c r="H77" s="231">
        <v>2.664119297427316</v>
      </c>
      <c r="I77" s="231">
        <v>2.635557553316739</v>
      </c>
      <c r="J77" s="231">
        <v>2.9120058462940488</v>
      </c>
      <c r="K77" s="231">
        <v>2.276815356707441</v>
      </c>
      <c r="L77" s="231">
        <v>2.561678670769715</v>
      </c>
      <c r="M77" s="231">
        <v>2.8541811345531638</v>
      </c>
      <c r="N77" s="231">
        <v>2.987064829872943</v>
      </c>
      <c r="O77" s="231">
        <v>3.2147152845148899</v>
      </c>
      <c r="P77" s="231">
        <v>3.542541618995636</v>
      </c>
      <c r="Q77" s="231">
        <v>4.1251429307596927</v>
      </c>
      <c r="R77" s="231">
        <v>3.661489605660174</v>
      </c>
      <c r="S77" s="231">
        <v>4.1929229317997914</v>
      </c>
      <c r="T77" s="231">
        <v>4.4347376972211681</v>
      </c>
      <c r="U77" s="231">
        <v>3.984030971726563</v>
      </c>
      <c r="V77" s="231">
        <v>3.644511891436903</v>
      </c>
      <c r="W77" s="231">
        <v>4.7176185612311068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3.611436717265482</v>
      </c>
      <c r="C79" s="231">
        <v>3.4103857277308229</v>
      </c>
      <c r="D79" s="231">
        <v>6.2808166182744154</v>
      </c>
      <c r="E79" s="231">
        <v>2.6600047116250232</v>
      </c>
      <c r="F79" s="231">
        <v>3.3711952159647871</v>
      </c>
      <c r="G79" s="231">
        <v>6.5242315335768772</v>
      </c>
      <c r="H79" s="231">
        <v>7.1835853079224856</v>
      </c>
      <c r="I79" s="231">
        <v>7.8162460376835829</v>
      </c>
      <c r="J79" s="231">
        <v>7.0602146693643704</v>
      </c>
      <c r="K79" s="231">
        <v>6.4810540109698902</v>
      </c>
      <c r="L79" s="231">
        <v>6.6216145148304522</v>
      </c>
      <c r="M79" s="231">
        <v>6.8245740589004704</v>
      </c>
      <c r="N79" s="231">
        <v>7.242773715975539</v>
      </c>
      <c r="O79" s="231">
        <v>8.6282331015240441</v>
      </c>
      <c r="P79" s="231">
        <v>9.5434253178717547</v>
      </c>
      <c r="Q79" s="231">
        <v>9.9147169652860381</v>
      </c>
      <c r="R79" s="231">
        <v>9.9281449176807701</v>
      </c>
      <c r="S79" s="231">
        <v>10.012881505978161</v>
      </c>
      <c r="T79" s="231">
        <v>10.36863352647639</v>
      </c>
      <c r="U79" s="231">
        <v>11.160295810038919</v>
      </c>
      <c r="V79" s="231">
        <v>11.17703343766124</v>
      </c>
      <c r="W79" s="231">
        <v>11.43772758145797</v>
      </c>
      <c r="DA79" s="73" t="s">
        <v>2012</v>
      </c>
    </row>
    <row r="80" spans="1:105" ht="12" customHeight="1" x14ac:dyDescent="0.25">
      <c r="A80" s="64" t="s">
        <v>79</v>
      </c>
      <c r="B80" s="231">
        <v>1.3356966189127071</v>
      </c>
      <c r="C80" s="231">
        <v>1.871825551447077</v>
      </c>
      <c r="D80" s="231">
        <v>1.5239118406021499</v>
      </c>
      <c r="E80" s="231">
        <v>1.884014911283215</v>
      </c>
      <c r="F80" s="231">
        <v>2.241877728629079</v>
      </c>
      <c r="G80" s="231">
        <v>1.3436479103131169</v>
      </c>
      <c r="H80" s="231">
        <v>1.38452473600439</v>
      </c>
      <c r="I80" s="231">
        <v>1.3197437712839679</v>
      </c>
      <c r="J80" s="231">
        <v>1.288774954689959</v>
      </c>
      <c r="K80" s="231">
        <v>0.70042505820005863</v>
      </c>
      <c r="L80" s="231">
        <v>0.51471830911850147</v>
      </c>
      <c r="M80" s="231">
        <v>0.5987413217959684</v>
      </c>
      <c r="N80" s="231">
        <v>0.55683277445148582</v>
      </c>
      <c r="O80" s="231">
        <v>0.26613077641069738</v>
      </c>
      <c r="P80" s="231">
        <v>0.73058605552999745</v>
      </c>
      <c r="Q80" s="231">
        <v>0.88664438185726246</v>
      </c>
      <c r="R80" s="231">
        <v>1.016100053529142</v>
      </c>
      <c r="S80" s="231">
        <v>1.230756607871367</v>
      </c>
      <c r="T80" s="231">
        <v>1.2867384394645309</v>
      </c>
      <c r="U80" s="231">
        <v>1.2010764275279791</v>
      </c>
      <c r="V80" s="231">
        <v>1.1793314004082449</v>
      </c>
      <c r="W80" s="231">
        <v>1.151953212490225</v>
      </c>
      <c r="DA80" s="73" t="s">
        <v>2013</v>
      </c>
    </row>
    <row r="81" spans="1:105" ht="12" customHeight="1" x14ac:dyDescent="0.25">
      <c r="A81" s="61" t="s">
        <v>1928</v>
      </c>
      <c r="B81" s="265">
        <v>2.197430094805179</v>
      </c>
      <c r="C81" s="265">
        <v>2.3949389981049758</v>
      </c>
      <c r="D81" s="265">
        <v>2.7792164825062948</v>
      </c>
      <c r="E81" s="265">
        <v>1.8044440600473941</v>
      </c>
      <c r="F81" s="265">
        <v>1.9097245956956059</v>
      </c>
      <c r="G81" s="265">
        <v>2.847763599693435</v>
      </c>
      <c r="H81" s="265">
        <v>2.9243438188709661</v>
      </c>
      <c r="I81" s="265">
        <v>3.0657386629640349</v>
      </c>
      <c r="J81" s="265">
        <v>2.8633481359838679</v>
      </c>
      <c r="K81" s="265">
        <v>2.4927547842669111</v>
      </c>
      <c r="L81" s="265">
        <v>2.458766154062856</v>
      </c>
      <c r="M81" s="265">
        <v>2.4687029427125529</v>
      </c>
      <c r="N81" s="265">
        <v>2.614638480422212</v>
      </c>
      <c r="O81" s="265">
        <v>2.855519486643213</v>
      </c>
      <c r="P81" s="265">
        <v>3.1985472096127392</v>
      </c>
      <c r="Q81" s="265">
        <v>3.457490616616044</v>
      </c>
      <c r="R81" s="265">
        <v>3.413553825938596</v>
      </c>
      <c r="S81" s="265">
        <v>3.556361112976465</v>
      </c>
      <c r="T81" s="265">
        <v>3.7869965543793338</v>
      </c>
      <c r="U81" s="265">
        <v>3.7826715296457838</v>
      </c>
      <c r="V81" s="265">
        <v>3.702650368934751</v>
      </c>
      <c r="W81" s="265">
        <v>3.9420140370007508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19.893116259502779</v>
      </c>
      <c r="C83" s="225">
        <v>22.023787658357818</v>
      </c>
      <c r="D83" s="225">
        <v>25.78419157180419</v>
      </c>
      <c r="E83" s="225">
        <v>16.628199473031</v>
      </c>
      <c r="F83" s="225">
        <v>17.945514598660971</v>
      </c>
      <c r="G83" s="225">
        <v>26.251139441736239</v>
      </c>
      <c r="H83" s="225">
        <v>26.718383587339009</v>
      </c>
      <c r="I83" s="225">
        <v>28.161746602365611</v>
      </c>
      <c r="J83" s="225">
        <v>26.038135545118919</v>
      </c>
      <c r="K83" s="225">
        <v>25.267457984519741</v>
      </c>
      <c r="L83" s="225">
        <v>25.297804953195929</v>
      </c>
      <c r="M83" s="225">
        <v>24.963205816113589</v>
      </c>
      <c r="N83" s="225">
        <v>25.744775357204009</v>
      </c>
      <c r="O83" s="225">
        <v>25.365949420738541</v>
      </c>
      <c r="P83" s="225">
        <v>26.936229524523231</v>
      </c>
      <c r="Q83" s="225">
        <v>20.252668525161191</v>
      </c>
      <c r="R83" s="225">
        <v>20.873363123924609</v>
      </c>
      <c r="S83" s="225">
        <v>21.886852358228669</v>
      </c>
      <c r="T83" s="225">
        <v>25.77535981808057</v>
      </c>
      <c r="U83" s="225">
        <v>25.358527830393651</v>
      </c>
      <c r="V83" s="225">
        <v>32.153776923176522</v>
      </c>
      <c r="W83" s="225">
        <v>34.606290428923828</v>
      </c>
      <c r="DA83" s="89" t="s">
        <v>2015</v>
      </c>
    </row>
    <row r="84" spans="1:105" ht="12" customHeight="1" x14ac:dyDescent="0.25">
      <c r="A84" s="55" t="s">
        <v>92</v>
      </c>
      <c r="B84" s="261">
        <v>0.55316795904216509</v>
      </c>
      <c r="C84" s="261">
        <v>0.61019249359420047</v>
      </c>
      <c r="D84" s="261">
        <v>0.71598957118918161</v>
      </c>
      <c r="E84" s="261">
        <v>0.46261569136709157</v>
      </c>
      <c r="F84" s="261">
        <v>0.49287928969242328</v>
      </c>
      <c r="G84" s="261">
        <v>0.72953428578275137</v>
      </c>
      <c r="H84" s="261">
        <v>0.74153683975628604</v>
      </c>
      <c r="I84" s="261">
        <v>0.78270915540355646</v>
      </c>
      <c r="J84" s="261">
        <v>0.72388270662748877</v>
      </c>
      <c r="K84" s="261">
        <v>0.70228718288199554</v>
      </c>
      <c r="L84" s="261">
        <v>0.70383834189811945</v>
      </c>
      <c r="M84" s="261">
        <v>0.69438706174423048</v>
      </c>
      <c r="N84" s="261">
        <v>0.712223719559962</v>
      </c>
      <c r="O84" s="261">
        <v>0.70437436614507232</v>
      </c>
      <c r="P84" s="261">
        <v>0.74652290615764805</v>
      </c>
      <c r="Q84" s="261">
        <v>0.56068681613236138</v>
      </c>
      <c r="R84" s="261">
        <v>0.57575225360910443</v>
      </c>
      <c r="S84" s="261">
        <v>0.60361895876696559</v>
      </c>
      <c r="T84" s="261">
        <v>0.70407855385767282</v>
      </c>
      <c r="U84" s="261">
        <v>0.69334322904798928</v>
      </c>
      <c r="V84" s="261">
        <v>0.86675967410657895</v>
      </c>
      <c r="W84" s="261">
        <v>0.93165670421853708</v>
      </c>
      <c r="DA84" s="67" t="s">
        <v>2016</v>
      </c>
    </row>
    <row r="85" spans="1:105" ht="12" customHeight="1" x14ac:dyDescent="0.25">
      <c r="A85" s="202" t="s">
        <v>93</v>
      </c>
      <c r="B85" s="226">
        <v>6.127185880911766E-2</v>
      </c>
      <c r="C85" s="226">
        <v>6.7588203009128822E-2</v>
      </c>
      <c r="D85" s="226">
        <v>7.9306856439528992E-2</v>
      </c>
      <c r="E85" s="226">
        <v>5.1241802532106147E-2</v>
      </c>
      <c r="F85" s="226">
        <v>5.4593961480097979E-2</v>
      </c>
      <c r="G85" s="226">
        <v>8.0807141889221432E-2</v>
      </c>
      <c r="H85" s="226">
        <v>8.213660933286844E-2</v>
      </c>
      <c r="I85" s="226">
        <v>8.6697076492882788E-2</v>
      </c>
      <c r="J85" s="226">
        <v>8.0181142580350709E-2</v>
      </c>
      <c r="K85" s="226">
        <v>7.7789106201139629E-2</v>
      </c>
      <c r="L85" s="226">
        <v>7.7960920917941004E-2</v>
      </c>
      <c r="M85" s="226">
        <v>7.6914046286667689E-2</v>
      </c>
      <c r="N85" s="226">
        <v>7.9784265776591617E-2</v>
      </c>
      <c r="O85" s="226">
        <v>7.8020293846977701E-2</v>
      </c>
      <c r="P85" s="226">
        <v>8.2688892869113226E-2</v>
      </c>
      <c r="Q85" s="226">
        <v>6.2104687866740893E-2</v>
      </c>
      <c r="R85" s="226">
        <v>6.3773416763423477E-2</v>
      </c>
      <c r="S85" s="226">
        <v>6.686008293053898E-2</v>
      </c>
      <c r="T85" s="226">
        <v>7.9831886512111316E-2</v>
      </c>
      <c r="U85" s="226">
        <v>7.7912167297597479E-2</v>
      </c>
      <c r="V85" s="226">
        <v>9.9474948711129454E-2</v>
      </c>
      <c r="W85" s="226">
        <v>0.1086450098556762</v>
      </c>
      <c r="DA85" s="174" t="s">
        <v>2017</v>
      </c>
    </row>
    <row r="86" spans="1:105" ht="12" customHeight="1" x14ac:dyDescent="0.25">
      <c r="A86" s="202" t="s">
        <v>94</v>
      </c>
      <c r="B86" s="226">
        <v>2.6660103340614709</v>
      </c>
      <c r="C86" s="226">
        <v>2.940841867460505</v>
      </c>
      <c r="D86" s="226">
        <v>3.4507342022770691</v>
      </c>
      <c r="E86" s="226">
        <v>2.2295908389546608</v>
      </c>
      <c r="F86" s="226">
        <v>2.3754472005937659</v>
      </c>
      <c r="G86" s="226">
        <v>3.5160133792216222</v>
      </c>
      <c r="H86" s="226">
        <v>3.573860064673144</v>
      </c>
      <c r="I86" s="226">
        <v>3.7722913317026521</v>
      </c>
      <c r="J86" s="226">
        <v>3.4887754161664462</v>
      </c>
      <c r="K86" s="226">
        <v>3.3846951119227828</v>
      </c>
      <c r="L86" s="226">
        <v>3.3921709714680821</v>
      </c>
      <c r="M86" s="226">
        <v>3.3466202302356929</v>
      </c>
      <c r="N86" s="226">
        <v>3.4281057823758032</v>
      </c>
      <c r="O86" s="226">
        <v>3.3947543571438521</v>
      </c>
      <c r="P86" s="226">
        <v>3.5978905681306572</v>
      </c>
      <c r="Q86" s="226">
        <v>2.7022477017092719</v>
      </c>
      <c r="R86" s="226">
        <v>2.7748560503014441</v>
      </c>
      <c r="S86" s="226">
        <v>2.9091605101182121</v>
      </c>
      <c r="T86" s="226">
        <v>3.3890415439223172</v>
      </c>
      <c r="U86" s="226">
        <v>3.3336507996454681</v>
      </c>
      <c r="V86" s="226">
        <v>4.1633505172975136</v>
      </c>
      <c r="W86" s="226">
        <v>4.4711754834250117</v>
      </c>
      <c r="DA86" s="174" t="s">
        <v>2018</v>
      </c>
    </row>
    <row r="87" spans="1:105" ht="12" customHeight="1" x14ac:dyDescent="0.25">
      <c r="A87" s="202" t="s">
        <v>95</v>
      </c>
      <c r="B87" s="226">
        <v>0.83567809013947891</v>
      </c>
      <c r="C87" s="226">
        <v>0.92182580232449574</v>
      </c>
      <c r="D87" s="226">
        <v>1.081654834902597</v>
      </c>
      <c r="E87" s="226">
        <v>0.69887959183250048</v>
      </c>
      <c r="F87" s="226">
        <v>0.74459920670870083</v>
      </c>
      <c r="G87" s="226">
        <v>1.1021170128686499</v>
      </c>
      <c r="H87" s="226">
        <v>1.120249428561646</v>
      </c>
      <c r="I87" s="226">
        <v>1.1824489857563689</v>
      </c>
      <c r="J87" s="226">
        <v>1.09357909812225</v>
      </c>
      <c r="K87" s="226">
        <v>1.060954457189603</v>
      </c>
      <c r="L87" s="226">
        <v>1.063297813457637</v>
      </c>
      <c r="M87" s="226">
        <v>1.049019640582167</v>
      </c>
      <c r="N87" s="226">
        <v>1.0881661523453099</v>
      </c>
      <c r="O87" s="226">
        <v>1.064107592317096</v>
      </c>
      <c r="P87" s="226">
        <v>1.1277819444629911</v>
      </c>
      <c r="Q87" s="226">
        <v>0.84703692615023918</v>
      </c>
      <c r="R87" s="226">
        <v>0.86979648011912836</v>
      </c>
      <c r="S87" s="226">
        <v>0.91189507705363759</v>
      </c>
      <c r="T87" s="226">
        <v>1.085293299946529</v>
      </c>
      <c r="U87" s="226">
        <v>1.062632869825634</v>
      </c>
      <c r="V87" s="226">
        <v>1.3524725261050159</v>
      </c>
      <c r="W87" s="226">
        <v>1.4766063610422311</v>
      </c>
      <c r="DA87" s="174" t="s">
        <v>2019</v>
      </c>
    </row>
    <row r="88" spans="1:105" ht="12" customHeight="1" x14ac:dyDescent="0.25">
      <c r="A88" s="56" t="s">
        <v>96</v>
      </c>
      <c r="B88" s="262">
        <v>5.461864282512642</v>
      </c>
      <c r="C88" s="262">
        <v>5.8400922097111501</v>
      </c>
      <c r="D88" s="262">
        <v>7.5248812377426244</v>
      </c>
      <c r="E88" s="262">
        <v>4.8763339168180986</v>
      </c>
      <c r="F88" s="262">
        <v>4.404400329465691</v>
      </c>
      <c r="G88" s="262">
        <v>7.7697976405159634</v>
      </c>
      <c r="H88" s="262">
        <v>7.7823842294176711</v>
      </c>
      <c r="I88" s="262">
        <v>8.4499526969878591</v>
      </c>
      <c r="J88" s="262">
        <v>7.6955073809244086</v>
      </c>
      <c r="K88" s="262">
        <v>7.7572718760519148</v>
      </c>
      <c r="L88" s="262">
        <v>8.1664842759895873</v>
      </c>
      <c r="M88" s="262">
        <v>8.2291968535412838</v>
      </c>
      <c r="N88" s="262">
        <v>8.3209515007291124</v>
      </c>
      <c r="O88" s="262">
        <v>8.4871654765698921</v>
      </c>
      <c r="P88" s="262">
        <v>8.33338066991295</v>
      </c>
      <c r="Q88" s="262">
        <v>6.1856086870512037</v>
      </c>
      <c r="R88" s="262">
        <v>6.1089782221074618</v>
      </c>
      <c r="S88" s="262">
        <v>6.3444381056379466</v>
      </c>
      <c r="T88" s="262">
        <v>7.458267957625436</v>
      </c>
      <c r="U88" s="262">
        <v>7.9865825886746453</v>
      </c>
      <c r="V88" s="262">
        <v>10.67267316952244</v>
      </c>
      <c r="W88" s="262">
        <v>11.927700642242479</v>
      </c>
      <c r="DA88" s="68" t="s">
        <v>2020</v>
      </c>
    </row>
    <row r="89" spans="1:105" ht="12" customHeight="1" x14ac:dyDescent="0.25">
      <c r="A89" s="37" t="s">
        <v>160</v>
      </c>
      <c r="B89" s="228">
        <v>0.1695853401339214</v>
      </c>
      <c r="C89" s="228">
        <v>0.13165320812544509</v>
      </c>
      <c r="D89" s="228">
        <v>5.2667259663447888E-2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6.6332436701694586E-2</v>
      </c>
      <c r="R89" s="228">
        <v>0</v>
      </c>
      <c r="S89" s="228">
        <v>0</v>
      </c>
      <c r="T89" s="228">
        <v>0</v>
      </c>
      <c r="U89" s="228">
        <v>0</v>
      </c>
      <c r="V89" s="228">
        <v>0</v>
      </c>
      <c r="W89" s="228">
        <v>0</v>
      </c>
      <c r="DA89" s="69" t="s">
        <v>2021</v>
      </c>
    </row>
    <row r="90" spans="1:105" ht="12" customHeight="1" x14ac:dyDescent="0.25">
      <c r="A90" s="37" t="s">
        <v>162</v>
      </c>
      <c r="B90" s="228">
        <v>3.1445151394116651</v>
      </c>
      <c r="C90" s="228">
        <v>2.8551288557252961</v>
      </c>
      <c r="D90" s="228">
        <v>4.78975524425526</v>
      </c>
      <c r="E90" s="228">
        <v>3.344382053627982</v>
      </c>
      <c r="F90" s="228">
        <v>1.180592790268292</v>
      </c>
      <c r="G90" s="228">
        <v>5.2416034817496007</v>
      </c>
      <c r="H90" s="228">
        <v>4.9811092155163461</v>
      </c>
      <c r="I90" s="228">
        <v>5.7801152869916663</v>
      </c>
      <c r="J90" s="228">
        <v>5.2240893205754064</v>
      </c>
      <c r="K90" s="228">
        <v>5.4707606393291313</v>
      </c>
      <c r="L90" s="228">
        <v>6.2090499740762164</v>
      </c>
      <c r="M90" s="228">
        <v>6.3835551037688472</v>
      </c>
      <c r="N90" s="228">
        <v>6.1848827219534108</v>
      </c>
      <c r="O90" s="228">
        <v>6.5162980753002744</v>
      </c>
      <c r="P90" s="228">
        <v>5.705641213623049</v>
      </c>
      <c r="Q90" s="228">
        <v>4.0230626494629247</v>
      </c>
      <c r="R90" s="228">
        <v>3.5122446928766</v>
      </c>
      <c r="S90" s="228">
        <v>3.5912135206966012</v>
      </c>
      <c r="T90" s="228">
        <v>3.9482272535917051</v>
      </c>
      <c r="U90" s="228">
        <v>4.7685248843474506</v>
      </c>
      <c r="V90" s="228">
        <v>6.5011627437317818</v>
      </c>
      <c r="W90" s="228">
        <v>7.7648988955126752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4.1753554194198942E-3</v>
      </c>
      <c r="C92" s="228">
        <v>8.386043662547615E-3</v>
      </c>
      <c r="D92" s="228">
        <v>2.2473944010332741E-2</v>
      </c>
      <c r="E92" s="228">
        <v>2.1568908800484451E-2</v>
      </c>
      <c r="F92" s="228">
        <v>2.655604129649352E-2</v>
      </c>
      <c r="G92" s="228">
        <v>5.880940806648325E-2</v>
      </c>
      <c r="H92" s="228">
        <v>8.2404649843311417E-2</v>
      </c>
      <c r="I92" s="228">
        <v>2.083436971866711E-2</v>
      </c>
      <c r="J92" s="228">
        <v>3.8559790489040117E-2</v>
      </c>
      <c r="K92" s="228">
        <v>8.1463147244053846E-2</v>
      </c>
      <c r="L92" s="228">
        <v>0.14019340800856109</v>
      </c>
      <c r="M92" s="228">
        <v>0.22095490988037131</v>
      </c>
      <c r="N92" s="228">
        <v>0.29191106397544542</v>
      </c>
      <c r="O92" s="228">
        <v>0.39082494157817221</v>
      </c>
      <c r="P92" s="228">
        <v>0.47124415644266598</v>
      </c>
      <c r="Q92" s="228">
        <v>0.48551272969004361</v>
      </c>
      <c r="R92" s="228">
        <v>0.58059159753529188</v>
      </c>
      <c r="S92" s="228">
        <v>0.63348788382151011</v>
      </c>
      <c r="T92" s="228">
        <v>0.81870403010275816</v>
      </c>
      <c r="U92" s="228">
        <v>1.0990587272118719</v>
      </c>
      <c r="V92" s="228">
        <v>1.54736647662518</v>
      </c>
      <c r="W92" s="228">
        <v>1.8217788387524441</v>
      </c>
      <c r="DA92" s="69" t="s">
        <v>2024</v>
      </c>
    </row>
    <row r="93" spans="1:105" ht="12" customHeight="1" x14ac:dyDescent="0.25">
      <c r="A93" s="37" t="s">
        <v>38</v>
      </c>
      <c r="B93" s="228">
        <v>2.1435884475476348</v>
      </c>
      <c r="C93" s="228">
        <v>2.844924102197862</v>
      </c>
      <c r="D93" s="228">
        <v>2.659984789813584</v>
      </c>
      <c r="E93" s="228">
        <v>1.510382954389631</v>
      </c>
      <c r="F93" s="228">
        <v>3.1972514979009059</v>
      </c>
      <c r="G93" s="228">
        <v>2.4693847506998789</v>
      </c>
      <c r="H93" s="228">
        <v>2.718870364058013</v>
      </c>
      <c r="I93" s="228">
        <v>2.6490030402775262</v>
      </c>
      <c r="J93" s="228">
        <v>2.4328582698599641</v>
      </c>
      <c r="K93" s="228">
        <v>2.2050480894787299</v>
      </c>
      <c r="L93" s="228">
        <v>1.817240893904811</v>
      </c>
      <c r="M93" s="228">
        <v>1.624686839892066</v>
      </c>
      <c r="N93" s="228">
        <v>1.844157714800257</v>
      </c>
      <c r="O93" s="228">
        <v>1.580042459691446</v>
      </c>
      <c r="P93" s="228">
        <v>2.1564952998472342</v>
      </c>
      <c r="Q93" s="228">
        <v>1.610700871196542</v>
      </c>
      <c r="R93" s="228">
        <v>2.0161419316955689</v>
      </c>
      <c r="S93" s="228">
        <v>2.119736701119836</v>
      </c>
      <c r="T93" s="228">
        <v>2.691336673930973</v>
      </c>
      <c r="U93" s="228">
        <v>2.1189989771153219</v>
      </c>
      <c r="V93" s="228">
        <v>2.6241439491654752</v>
      </c>
      <c r="W93" s="228">
        <v>2.3410229079773628</v>
      </c>
      <c r="DA93" s="69" t="s">
        <v>2025</v>
      </c>
    </row>
    <row r="94" spans="1:105" ht="12" customHeight="1" x14ac:dyDescent="0.25">
      <c r="A94" s="132" t="s">
        <v>1941</v>
      </c>
      <c r="B94" s="318">
        <v>10.315123734937909</v>
      </c>
      <c r="C94" s="318">
        <v>11.643247082258339</v>
      </c>
      <c r="D94" s="318">
        <v>12.93162486925319</v>
      </c>
      <c r="E94" s="318">
        <v>8.3095376315265472</v>
      </c>
      <c r="F94" s="318">
        <v>9.873594610720291</v>
      </c>
      <c r="G94" s="318">
        <v>13.05286998145804</v>
      </c>
      <c r="H94" s="318">
        <v>13.41821641559739</v>
      </c>
      <c r="I94" s="318">
        <v>13.88764735602229</v>
      </c>
      <c r="J94" s="318">
        <v>12.95620980069797</v>
      </c>
      <c r="K94" s="318">
        <v>12.284460250272311</v>
      </c>
      <c r="L94" s="318">
        <v>11.894052629464561</v>
      </c>
      <c r="M94" s="318">
        <v>11.56706798372355</v>
      </c>
      <c r="N94" s="318">
        <v>12.115543936417231</v>
      </c>
      <c r="O94" s="318">
        <v>11.637527334715649</v>
      </c>
      <c r="P94" s="318">
        <v>13.04796454298987</v>
      </c>
      <c r="Q94" s="318">
        <v>9.8949837062513772</v>
      </c>
      <c r="R94" s="318">
        <v>10.48020670102404</v>
      </c>
      <c r="S94" s="318">
        <v>11.05087962372137</v>
      </c>
      <c r="T94" s="318">
        <v>13.058846576216499</v>
      </c>
      <c r="U94" s="318">
        <v>12.204406175902321</v>
      </c>
      <c r="V94" s="318">
        <v>14.99904608743385</v>
      </c>
      <c r="W94" s="318">
        <v>15.690506228139879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0.99999999999999978</v>
      </c>
      <c r="C98" s="234">
        <f t="shared" si="4"/>
        <v>0.99999999999999967</v>
      </c>
      <c r="D98" s="234">
        <f t="shared" si="4"/>
        <v>1.0000000000000002</v>
      </c>
      <c r="E98" s="234">
        <f t="shared" si="4"/>
        <v>0.99999999999999989</v>
      </c>
      <c r="F98" s="234">
        <f t="shared" si="4"/>
        <v>0.99999999999999989</v>
      </c>
      <c r="G98" s="234">
        <f t="shared" si="4"/>
        <v>0.99999999999999956</v>
      </c>
      <c r="H98" s="234">
        <f t="shared" si="4"/>
        <v>0.99999999999999989</v>
      </c>
      <c r="I98" s="234">
        <f t="shared" si="4"/>
        <v>0.99999999999999978</v>
      </c>
      <c r="J98" s="234">
        <f t="shared" si="4"/>
        <v>1</v>
      </c>
      <c r="K98" s="234">
        <f t="shared" si="4"/>
        <v>1.0000000000000002</v>
      </c>
      <c r="L98" s="234">
        <f t="shared" si="4"/>
        <v>1.0000000000000002</v>
      </c>
      <c r="M98" s="234">
        <f t="shared" si="4"/>
        <v>1</v>
      </c>
      <c r="N98" s="234">
        <f t="shared" si="4"/>
        <v>0.99999999999999956</v>
      </c>
      <c r="O98" s="234">
        <f t="shared" si="4"/>
        <v>0.99999999999999967</v>
      </c>
      <c r="P98" s="234">
        <f t="shared" si="4"/>
        <v>1.0000000000000002</v>
      </c>
      <c r="Q98" s="234">
        <f t="shared" si="4"/>
        <v>1.0000000000000002</v>
      </c>
      <c r="R98" s="234">
        <f t="shared" si="4"/>
        <v>0.99999999999999956</v>
      </c>
      <c r="S98" s="234">
        <f t="shared" si="4"/>
        <v>0.99999999999999989</v>
      </c>
      <c r="T98" s="234">
        <f t="shared" si="4"/>
        <v>1</v>
      </c>
      <c r="U98" s="234">
        <f t="shared" si="4"/>
        <v>1.0000000000000002</v>
      </c>
      <c r="V98" s="234">
        <f t="shared" si="4"/>
        <v>1.0000000000000007</v>
      </c>
      <c r="W98" s="234">
        <f t="shared" si="4"/>
        <v>0.99999999999999944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3.74490251651025E-3</v>
      </c>
      <c r="C99" s="268">
        <f t="shared" si="5"/>
        <v>3.7385563521078347E-3</v>
      </c>
      <c r="D99" s="268">
        <f t="shared" si="5"/>
        <v>3.7845745028047082E-3</v>
      </c>
      <c r="E99" s="268">
        <f t="shared" si="5"/>
        <v>3.7137639674538004E-3</v>
      </c>
      <c r="F99" s="268">
        <f t="shared" si="5"/>
        <v>3.7035745648405032E-3</v>
      </c>
      <c r="G99" s="268">
        <f t="shared" si="5"/>
        <v>3.780895514682605E-3</v>
      </c>
      <c r="H99" s="268">
        <f t="shared" si="5"/>
        <v>3.7866047899857225E-3</v>
      </c>
      <c r="I99" s="268">
        <f t="shared" si="5"/>
        <v>3.7999046718143587E-3</v>
      </c>
      <c r="J99" s="268">
        <f t="shared" si="5"/>
        <v>3.7802381047422015E-3</v>
      </c>
      <c r="K99" s="268">
        <f t="shared" si="5"/>
        <v>3.8112221947110537E-3</v>
      </c>
      <c r="L99" s="268">
        <f t="shared" si="5"/>
        <v>3.8062215565730188E-3</v>
      </c>
      <c r="M99" s="268">
        <f t="shared" si="5"/>
        <v>3.79185120607454E-3</v>
      </c>
      <c r="N99" s="268">
        <f t="shared" si="5"/>
        <v>3.7944862513261532E-3</v>
      </c>
      <c r="O99" s="268">
        <f t="shared" si="5"/>
        <v>3.808022490735545E-3</v>
      </c>
      <c r="P99" s="268">
        <f t="shared" si="5"/>
        <v>3.7914713475377319E-3</v>
      </c>
      <c r="Q99" s="268">
        <f t="shared" si="5"/>
        <v>3.7760515810946493E-3</v>
      </c>
      <c r="R99" s="268">
        <f t="shared" si="5"/>
        <v>3.7822347410927191E-3</v>
      </c>
      <c r="S99" s="268">
        <f t="shared" si="5"/>
        <v>3.7671762771930078E-3</v>
      </c>
      <c r="T99" s="268">
        <f t="shared" si="5"/>
        <v>3.7655070188369368E-3</v>
      </c>
      <c r="U99" s="268">
        <f t="shared" si="5"/>
        <v>3.7842256210406529E-3</v>
      </c>
      <c r="V99" s="268">
        <f t="shared" si="5"/>
        <v>3.7918257861417337E-3</v>
      </c>
      <c r="W99" s="268">
        <f t="shared" si="5"/>
        <v>3.7753539867962605E-3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1.3625173914584112E-3</v>
      </c>
      <c r="C100" s="269">
        <f t="shared" si="6"/>
        <v>1.3602084503500048E-3</v>
      </c>
      <c r="D100" s="269">
        <f t="shared" si="6"/>
        <v>1.3769513509651254E-3</v>
      </c>
      <c r="E100" s="269">
        <f t="shared" si="6"/>
        <v>1.3511881740896959E-3</v>
      </c>
      <c r="F100" s="269">
        <f t="shared" si="6"/>
        <v>1.3474809378644587E-3</v>
      </c>
      <c r="G100" s="269">
        <f t="shared" si="6"/>
        <v>1.3756128153751502E-3</v>
      </c>
      <c r="H100" s="269">
        <f t="shared" si="6"/>
        <v>1.3776900355054011E-3</v>
      </c>
      <c r="I100" s="269">
        <f t="shared" si="6"/>
        <v>1.3825289652815351E-3</v>
      </c>
      <c r="J100" s="269">
        <f t="shared" si="6"/>
        <v>1.3753736282472698E-3</v>
      </c>
      <c r="K100" s="269">
        <f t="shared" si="6"/>
        <v>1.3866466483739496E-3</v>
      </c>
      <c r="L100" s="269">
        <f t="shared" si="6"/>
        <v>1.3848272535028081E-3</v>
      </c>
      <c r="M100" s="269">
        <f t="shared" si="6"/>
        <v>1.3795988523924423E-3</v>
      </c>
      <c r="N100" s="269">
        <f t="shared" si="6"/>
        <v>1.3805575675971183E-3</v>
      </c>
      <c r="O100" s="269">
        <f t="shared" si="6"/>
        <v>1.3854824919520049E-3</v>
      </c>
      <c r="P100" s="269">
        <f t="shared" si="6"/>
        <v>1.3794606474964775E-3</v>
      </c>
      <c r="Q100" s="269">
        <f t="shared" si="6"/>
        <v>1.3738504347183616E-3</v>
      </c>
      <c r="R100" s="269">
        <f t="shared" si="6"/>
        <v>1.3761000695204418E-3</v>
      </c>
      <c r="S100" s="269">
        <f t="shared" si="6"/>
        <v>1.3706213103640828E-3</v>
      </c>
      <c r="T100" s="269">
        <f t="shared" si="6"/>
        <v>1.3700139798578912E-3</v>
      </c>
      <c r="U100" s="269">
        <f t="shared" si="6"/>
        <v>1.376824416427045E-3</v>
      </c>
      <c r="V100" s="269">
        <f t="shared" si="6"/>
        <v>1.3795896037937458E-3</v>
      </c>
      <c r="W100" s="269">
        <f t="shared" si="6"/>
        <v>1.3735966272134812E-3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4.2823574619173896E-2</v>
      </c>
      <c r="C101" s="269">
        <f t="shared" si="7"/>
        <v>4.2751005188158185E-2</v>
      </c>
      <c r="D101" s="269">
        <f t="shared" si="7"/>
        <v>4.327723029055161E-2</v>
      </c>
      <c r="E101" s="269">
        <f t="shared" si="7"/>
        <v>4.2467500202504081E-2</v>
      </c>
      <c r="F101" s="269">
        <f t="shared" si="7"/>
        <v>4.2350982712072327E-2</v>
      </c>
      <c r="G101" s="269">
        <f t="shared" si="7"/>
        <v>4.3235160457845583E-2</v>
      </c>
      <c r="H101" s="269">
        <f t="shared" si="7"/>
        <v>4.3300446957530568E-2</v>
      </c>
      <c r="I101" s="269">
        <f t="shared" si="7"/>
        <v>4.3452533288056878E-2</v>
      </c>
      <c r="J101" s="269">
        <f t="shared" si="7"/>
        <v>4.3227642867330433E-2</v>
      </c>
      <c r="K101" s="269">
        <f t="shared" si="7"/>
        <v>4.3581951018994897E-2</v>
      </c>
      <c r="L101" s="269">
        <f t="shared" si="7"/>
        <v>4.3524767901542964E-2</v>
      </c>
      <c r="M101" s="269">
        <f t="shared" si="7"/>
        <v>4.3360440586169016E-2</v>
      </c>
      <c r="N101" s="269">
        <f t="shared" si="7"/>
        <v>4.3390572760894495E-2</v>
      </c>
      <c r="O101" s="269">
        <f t="shared" si="7"/>
        <v>4.3545361879130676E-2</v>
      </c>
      <c r="P101" s="269">
        <f t="shared" si="7"/>
        <v>4.3356096841485676E-2</v>
      </c>
      <c r="Q101" s="269">
        <f t="shared" si="7"/>
        <v>4.3179769282630856E-2</v>
      </c>
      <c r="R101" s="269">
        <f t="shared" si="7"/>
        <v>4.3250474731542338E-2</v>
      </c>
      <c r="S101" s="269">
        <f t="shared" si="7"/>
        <v>4.3078278726541817E-2</v>
      </c>
      <c r="T101" s="269">
        <f t="shared" si="7"/>
        <v>4.3059190483402052E-2</v>
      </c>
      <c r="U101" s="269">
        <f t="shared" si="7"/>
        <v>4.3273240770346354E-2</v>
      </c>
      <c r="V101" s="269">
        <f t="shared" si="7"/>
        <v>4.3360149905067299E-2</v>
      </c>
      <c r="W101" s="269">
        <f t="shared" si="7"/>
        <v>4.3171792177389978E-2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1.5031665257430665E-2</v>
      </c>
      <c r="C102" s="269">
        <f t="shared" si="8"/>
        <v>1.5006192386362546E-2</v>
      </c>
      <c r="D102" s="269">
        <f t="shared" si="8"/>
        <v>1.5190904654303242E-2</v>
      </c>
      <c r="E102" s="269">
        <f t="shared" si="8"/>
        <v>1.4906678226672162E-2</v>
      </c>
      <c r="F102" s="269">
        <f t="shared" si="8"/>
        <v>1.4865778980675504E-2</v>
      </c>
      <c r="G102" s="269">
        <f t="shared" si="8"/>
        <v>1.5176137562851933E-2</v>
      </c>
      <c r="H102" s="269">
        <f t="shared" si="8"/>
        <v>1.519905402458642E-2</v>
      </c>
      <c r="I102" s="269">
        <f t="shared" si="8"/>
        <v>1.525243842397467E-2</v>
      </c>
      <c r="J102" s="269">
        <f t="shared" si="8"/>
        <v>1.5173498784908456E-2</v>
      </c>
      <c r="K102" s="269">
        <f t="shared" si="8"/>
        <v>1.5297865832292087E-2</v>
      </c>
      <c r="L102" s="269">
        <f t="shared" si="8"/>
        <v>1.5277793769472537E-2</v>
      </c>
      <c r="M102" s="269">
        <f t="shared" si="8"/>
        <v>1.5220112615591289E-2</v>
      </c>
      <c r="N102" s="269">
        <f t="shared" si="8"/>
        <v>1.5230689424463029E-2</v>
      </c>
      <c r="O102" s="269">
        <f t="shared" si="8"/>
        <v>1.5285022539610714E-2</v>
      </c>
      <c r="P102" s="269">
        <f t="shared" si="8"/>
        <v>1.5218587901304259E-2</v>
      </c>
      <c r="Q102" s="269">
        <f t="shared" si="8"/>
        <v>1.5156694496469733E-2</v>
      </c>
      <c r="R102" s="269">
        <f t="shared" si="8"/>
        <v>1.5181513084113699E-2</v>
      </c>
      <c r="S102" s="269">
        <f t="shared" si="8"/>
        <v>1.5121069911658975E-2</v>
      </c>
      <c r="T102" s="269">
        <f t="shared" si="8"/>
        <v>1.5114369675077108E-2</v>
      </c>
      <c r="U102" s="269">
        <f t="shared" si="8"/>
        <v>1.518950427769301E-2</v>
      </c>
      <c r="V102" s="269">
        <f t="shared" si="8"/>
        <v>1.5220010582515896E-2</v>
      </c>
      <c r="W102" s="269">
        <f t="shared" si="8"/>
        <v>1.5153894422520514E-2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1.2401942509794749E-2</v>
      </c>
      <c r="C103" s="270">
        <f t="shared" si="9"/>
        <v>1.2394881017981278E-2</v>
      </c>
      <c r="D103" s="270">
        <f t="shared" si="9"/>
        <v>1.1609288589010154E-2</v>
      </c>
      <c r="E103" s="270">
        <f t="shared" si="9"/>
        <v>1.2057387023549108E-2</v>
      </c>
      <c r="F103" s="270">
        <f t="shared" si="9"/>
        <v>1.4007555617451343E-2</v>
      </c>
      <c r="G103" s="270">
        <f t="shared" si="9"/>
        <v>1.1942217894379286E-2</v>
      </c>
      <c r="H103" s="270">
        <f t="shared" si="9"/>
        <v>1.1864882289236954E-2</v>
      </c>
      <c r="I103" s="270">
        <f t="shared" si="9"/>
        <v>1.1629850059529195E-2</v>
      </c>
      <c r="J103" s="270">
        <f t="shared" si="9"/>
        <v>1.1975156382298447E-2</v>
      </c>
      <c r="K103" s="270">
        <f t="shared" si="9"/>
        <v>1.1763634574762151E-2</v>
      </c>
      <c r="L103" s="270">
        <f t="shared" si="9"/>
        <v>1.2055742544963631E-2</v>
      </c>
      <c r="M103" s="270">
        <f t="shared" si="9"/>
        <v>1.2335500814569448E-2</v>
      </c>
      <c r="N103" s="270">
        <f t="shared" si="9"/>
        <v>1.2392108846039824E-2</v>
      </c>
      <c r="O103" s="270">
        <f t="shared" si="9"/>
        <v>1.2571755150333484E-2</v>
      </c>
      <c r="P103" s="270">
        <f t="shared" si="9"/>
        <v>1.2607965220560178E-2</v>
      </c>
      <c r="Q103" s="270">
        <f t="shared" si="9"/>
        <v>1.3099369616734614E-2</v>
      </c>
      <c r="R103" s="270">
        <f t="shared" si="9"/>
        <v>1.31680058360367E-2</v>
      </c>
      <c r="S103" s="270">
        <f t="shared" si="9"/>
        <v>1.3336838781650519E-2</v>
      </c>
      <c r="T103" s="270">
        <f t="shared" si="9"/>
        <v>1.3518086705482747E-2</v>
      </c>
      <c r="U103" s="270">
        <f t="shared" si="9"/>
        <v>1.3322344063746931E-2</v>
      </c>
      <c r="V103" s="270">
        <f t="shared" si="9"/>
        <v>1.3107989739752796E-2</v>
      </c>
      <c r="W103" s="270">
        <f t="shared" si="9"/>
        <v>1.3518000877699698E-2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1.9183686129252427E-2</v>
      </c>
      <c r="C104" s="271">
        <f t="shared" si="10"/>
        <v>2.0239770357040429E-2</v>
      </c>
      <c r="D104" s="271">
        <f t="shared" si="10"/>
        <v>1.63405949149549E-2</v>
      </c>
      <c r="E104" s="271">
        <f t="shared" si="10"/>
        <v>1.6828500968797462E-2</v>
      </c>
      <c r="F104" s="271">
        <f t="shared" si="10"/>
        <v>2.5719331137668888E-2</v>
      </c>
      <c r="G104" s="271">
        <f t="shared" si="10"/>
        <v>1.6431987804527821E-2</v>
      </c>
      <c r="H104" s="271">
        <f t="shared" si="10"/>
        <v>1.675538325675531E-2</v>
      </c>
      <c r="I104" s="271">
        <f t="shared" si="10"/>
        <v>1.5655153375186494E-2</v>
      </c>
      <c r="J104" s="271">
        <f t="shared" si="10"/>
        <v>1.6513180018127828E-2</v>
      </c>
      <c r="K104" s="271">
        <f t="shared" si="10"/>
        <v>1.525799262510861E-2</v>
      </c>
      <c r="L104" s="271">
        <f t="shared" si="10"/>
        <v>1.438127859336449E-2</v>
      </c>
      <c r="M104" s="271">
        <f t="shared" si="10"/>
        <v>1.4201408892653512E-2</v>
      </c>
      <c r="N104" s="271">
        <f t="shared" si="10"/>
        <v>1.4934352838535708E-2</v>
      </c>
      <c r="O104" s="271">
        <f t="shared" si="10"/>
        <v>1.4118961931390834E-2</v>
      </c>
      <c r="P104" s="271">
        <f t="shared" si="10"/>
        <v>1.616870949336198E-2</v>
      </c>
      <c r="Q104" s="271">
        <f t="shared" si="10"/>
        <v>1.7162946417143717E-2</v>
      </c>
      <c r="R104" s="271">
        <f t="shared" si="10"/>
        <v>1.8502486273947665E-2</v>
      </c>
      <c r="S104" s="271">
        <f t="shared" si="10"/>
        <v>1.902678425024577E-2</v>
      </c>
      <c r="T104" s="271">
        <f t="shared" si="10"/>
        <v>1.985737126465301E-2</v>
      </c>
      <c r="U104" s="271">
        <f t="shared" si="10"/>
        <v>1.6892329623961751E-2</v>
      </c>
      <c r="V104" s="271">
        <f t="shared" si="10"/>
        <v>1.584305822089015E-2</v>
      </c>
      <c r="W104" s="271">
        <f t="shared" si="10"/>
        <v>1.5295706865397361E-2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0.86307370092159574</v>
      </c>
      <c r="C105" s="271">
        <f t="shared" si="11"/>
        <v>0.85979841683044156</v>
      </c>
      <c r="D105" s="271">
        <f t="shared" si="11"/>
        <v>0.87232301849239258</v>
      </c>
      <c r="E105" s="271">
        <f t="shared" si="11"/>
        <v>0.87149972801823483</v>
      </c>
      <c r="F105" s="271">
        <f t="shared" si="11"/>
        <v>0.8411896203944732</v>
      </c>
      <c r="G105" s="271">
        <f t="shared" si="11"/>
        <v>0.87175865790668561</v>
      </c>
      <c r="H105" s="271">
        <f t="shared" si="11"/>
        <v>0.87070220701027667</v>
      </c>
      <c r="I105" s="271">
        <f t="shared" si="11"/>
        <v>0.87424433896390652</v>
      </c>
      <c r="J105" s="271">
        <f t="shared" si="11"/>
        <v>0.87147622128888957</v>
      </c>
      <c r="K105" s="271">
        <f t="shared" si="11"/>
        <v>0.87519478878773382</v>
      </c>
      <c r="L105" s="271">
        <f t="shared" si="11"/>
        <v>0.87780018839333696</v>
      </c>
      <c r="M105" s="271">
        <f t="shared" si="11"/>
        <v>0.87833925091560516</v>
      </c>
      <c r="N105" s="271">
        <f t="shared" si="11"/>
        <v>0.87588627533605512</v>
      </c>
      <c r="O105" s="271">
        <f t="shared" si="11"/>
        <v>0.87809568810092065</v>
      </c>
      <c r="P105" s="271">
        <f t="shared" si="11"/>
        <v>0.87175997742154598</v>
      </c>
      <c r="Q105" s="271">
        <f t="shared" si="11"/>
        <v>0.86833725299975417</v>
      </c>
      <c r="R105" s="271">
        <f t="shared" si="11"/>
        <v>0.86386598940480719</v>
      </c>
      <c r="S105" s="271">
        <f t="shared" si="11"/>
        <v>0.86226782654554401</v>
      </c>
      <c r="T105" s="271">
        <f t="shared" si="11"/>
        <v>0.85944923592720057</v>
      </c>
      <c r="U105" s="271">
        <f t="shared" si="11"/>
        <v>0.86884527615645279</v>
      </c>
      <c r="V105" s="271">
        <f t="shared" si="11"/>
        <v>0.87229902988127439</v>
      </c>
      <c r="W105" s="271">
        <f t="shared" si="11"/>
        <v>0.87392244351465975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0.68322664345985507</v>
      </c>
      <c r="C106" s="320">
        <f t="shared" si="12"/>
        <v>0.67005056973318833</v>
      </c>
      <c r="D106" s="320">
        <f t="shared" si="12"/>
        <v>0.71912994116469098</v>
      </c>
      <c r="E106" s="320">
        <f t="shared" si="12"/>
        <v>0.71373253143575932</v>
      </c>
      <c r="F106" s="320">
        <f t="shared" si="12"/>
        <v>0.60007089097882838</v>
      </c>
      <c r="G106" s="320">
        <f t="shared" si="12"/>
        <v>0.7177087722392379</v>
      </c>
      <c r="H106" s="320">
        <f t="shared" si="12"/>
        <v>0.71362048897819641</v>
      </c>
      <c r="I106" s="320">
        <f t="shared" si="12"/>
        <v>0.72747727607153378</v>
      </c>
      <c r="J106" s="320">
        <f t="shared" si="12"/>
        <v>0.71666515861894187</v>
      </c>
      <c r="K106" s="320">
        <f t="shared" si="12"/>
        <v>0.73215110792734106</v>
      </c>
      <c r="L106" s="320">
        <f t="shared" si="12"/>
        <v>0.74297570158054549</v>
      </c>
      <c r="M106" s="320">
        <f t="shared" si="12"/>
        <v>0.74520104254697905</v>
      </c>
      <c r="N106" s="320">
        <f t="shared" si="12"/>
        <v>0.73587671747478334</v>
      </c>
      <c r="O106" s="320">
        <f t="shared" si="12"/>
        <v>0.74573041999413214</v>
      </c>
      <c r="P106" s="320">
        <f t="shared" si="12"/>
        <v>0.72017832592127806</v>
      </c>
      <c r="Q106" s="320">
        <f t="shared" si="12"/>
        <v>0.70743463033903231</v>
      </c>
      <c r="R106" s="320">
        <f t="shared" si="12"/>
        <v>0.69040518058654854</v>
      </c>
      <c r="S106" s="320">
        <f t="shared" si="12"/>
        <v>0.68389172419949074</v>
      </c>
      <c r="T106" s="320">
        <f t="shared" si="12"/>
        <v>0.67328638032107935</v>
      </c>
      <c r="U106" s="320">
        <f t="shared" si="12"/>
        <v>0.71047968593181199</v>
      </c>
      <c r="V106" s="320">
        <f t="shared" si="12"/>
        <v>0.72377035906042997</v>
      </c>
      <c r="W106" s="320">
        <f t="shared" si="12"/>
        <v>0.73052519165155994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0.17984705746174071</v>
      </c>
      <c r="C107" s="320">
        <f t="shared" si="13"/>
        <v>0.18974784709725323</v>
      </c>
      <c r="D107" s="320">
        <f t="shared" si="13"/>
        <v>0.15319307732770157</v>
      </c>
      <c r="E107" s="320">
        <f t="shared" si="13"/>
        <v>0.15776719658247554</v>
      </c>
      <c r="F107" s="320">
        <f t="shared" si="13"/>
        <v>0.24111872941564486</v>
      </c>
      <c r="G107" s="320">
        <f t="shared" si="13"/>
        <v>0.15404988566744773</v>
      </c>
      <c r="H107" s="320">
        <f t="shared" si="13"/>
        <v>0.15708171803208035</v>
      </c>
      <c r="I107" s="320">
        <f t="shared" si="13"/>
        <v>0.14676706289237279</v>
      </c>
      <c r="J107" s="320">
        <f t="shared" si="13"/>
        <v>0.15481106266994776</v>
      </c>
      <c r="K107" s="320">
        <f t="shared" si="13"/>
        <v>0.14304368086039271</v>
      </c>
      <c r="L107" s="320">
        <f t="shared" si="13"/>
        <v>0.13482448681279149</v>
      </c>
      <c r="M107" s="320">
        <f t="shared" si="13"/>
        <v>0.13313820836862605</v>
      </c>
      <c r="N107" s="320">
        <f t="shared" si="13"/>
        <v>0.14000955786127167</v>
      </c>
      <c r="O107" s="320">
        <f t="shared" si="13"/>
        <v>0.13236526810678853</v>
      </c>
      <c r="P107" s="320">
        <f t="shared" si="13"/>
        <v>0.15158165150026787</v>
      </c>
      <c r="Q107" s="320">
        <f t="shared" si="13"/>
        <v>0.16090262266072175</v>
      </c>
      <c r="R107" s="320">
        <f t="shared" si="13"/>
        <v>0.17346080881825862</v>
      </c>
      <c r="S107" s="320">
        <f t="shared" si="13"/>
        <v>0.17837610234605336</v>
      </c>
      <c r="T107" s="320">
        <f t="shared" si="13"/>
        <v>0.18616285560612117</v>
      </c>
      <c r="U107" s="320">
        <f t="shared" si="13"/>
        <v>0.15836559022464075</v>
      </c>
      <c r="V107" s="320">
        <f t="shared" si="13"/>
        <v>0.14852867082084456</v>
      </c>
      <c r="W107" s="320">
        <f t="shared" si="13"/>
        <v>0.14339725186309971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4.2378010654783645E-2</v>
      </c>
      <c r="C108" s="321">
        <f t="shared" si="14"/>
        <v>4.4710969417557832E-2</v>
      </c>
      <c r="D108" s="321">
        <f t="shared" si="14"/>
        <v>3.6097437205017895E-2</v>
      </c>
      <c r="E108" s="321">
        <f t="shared" si="14"/>
        <v>3.7175253418698768E-2</v>
      </c>
      <c r="F108" s="321">
        <f t="shared" si="14"/>
        <v>5.6815675654953754E-2</v>
      </c>
      <c r="G108" s="321">
        <f t="shared" si="14"/>
        <v>3.6299330043651587E-2</v>
      </c>
      <c r="H108" s="321">
        <f t="shared" si="14"/>
        <v>3.7013731636122753E-2</v>
      </c>
      <c r="I108" s="321">
        <f t="shared" si="14"/>
        <v>3.4583252252249959E-2</v>
      </c>
      <c r="J108" s="321">
        <f t="shared" si="14"/>
        <v>3.6478688925455853E-2</v>
      </c>
      <c r="K108" s="321">
        <f t="shared" si="14"/>
        <v>3.3705898318023654E-2</v>
      </c>
      <c r="L108" s="321">
        <f t="shared" si="14"/>
        <v>3.1769179987243774E-2</v>
      </c>
      <c r="M108" s="321">
        <f t="shared" si="14"/>
        <v>3.1371836116944565E-2</v>
      </c>
      <c r="N108" s="321">
        <f t="shared" si="14"/>
        <v>3.2990956975088269E-2</v>
      </c>
      <c r="O108" s="321">
        <f t="shared" si="14"/>
        <v>3.118970541592583E-2</v>
      </c>
      <c r="P108" s="321">
        <f t="shared" si="14"/>
        <v>3.571773112670798E-2</v>
      </c>
      <c r="Q108" s="321">
        <f t="shared" si="14"/>
        <v>3.7914065171454139E-2</v>
      </c>
      <c r="R108" s="321">
        <f t="shared" si="14"/>
        <v>4.0873195858938817E-2</v>
      </c>
      <c r="S108" s="321">
        <f t="shared" si="14"/>
        <v>4.203140419680159E-2</v>
      </c>
      <c r="T108" s="321">
        <f t="shared" si="14"/>
        <v>4.3866224945489835E-2</v>
      </c>
      <c r="U108" s="321">
        <f t="shared" si="14"/>
        <v>3.731625507033174E-2</v>
      </c>
      <c r="V108" s="321">
        <f t="shared" si="14"/>
        <v>3.4998346280564606E-2</v>
      </c>
      <c r="W108" s="321">
        <f t="shared" si="14"/>
        <v>3.3789211528322524E-2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1.0000000000000002</v>
      </c>
      <c r="D110" s="234">
        <f t="shared" si="15"/>
        <v>0.99999999999999967</v>
      </c>
      <c r="E110" s="234">
        <f t="shared" si="15"/>
        <v>0.99999999999999978</v>
      </c>
      <c r="F110" s="234">
        <f t="shared" si="15"/>
        <v>1</v>
      </c>
      <c r="G110" s="234">
        <f t="shared" si="15"/>
        <v>0.99999999999999989</v>
      </c>
      <c r="H110" s="234">
        <f t="shared" si="15"/>
        <v>0.99999999999999956</v>
      </c>
      <c r="I110" s="234">
        <f t="shared" si="15"/>
        <v>0.99999999999999967</v>
      </c>
      <c r="J110" s="234">
        <f t="shared" si="15"/>
        <v>0.99999999999999978</v>
      </c>
      <c r="K110" s="234">
        <f t="shared" si="15"/>
        <v>0.99999999999999989</v>
      </c>
      <c r="L110" s="234">
        <f t="shared" si="15"/>
        <v>1.0000000000000004</v>
      </c>
      <c r="M110" s="234">
        <f t="shared" si="15"/>
        <v>1</v>
      </c>
      <c r="N110" s="234">
        <f t="shared" si="15"/>
        <v>0.99999999999999956</v>
      </c>
      <c r="O110" s="234">
        <f t="shared" si="15"/>
        <v>0.99999999999999956</v>
      </c>
      <c r="P110" s="234">
        <f t="shared" si="15"/>
        <v>1</v>
      </c>
      <c r="Q110" s="234">
        <f t="shared" si="15"/>
        <v>0.99999999999999956</v>
      </c>
      <c r="R110" s="234">
        <f t="shared" si="15"/>
        <v>0.99999999999999978</v>
      </c>
      <c r="S110" s="234">
        <f t="shared" si="15"/>
        <v>0.99999999999999967</v>
      </c>
      <c r="T110" s="234">
        <f t="shared" si="15"/>
        <v>0.99999999999999989</v>
      </c>
      <c r="U110" s="234">
        <f t="shared" si="15"/>
        <v>1.0000000000000002</v>
      </c>
      <c r="V110" s="234">
        <f t="shared" si="15"/>
        <v>0.99999999999999989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3.5505567240911675E-3</v>
      </c>
      <c r="C111" s="301">
        <f t="shared" si="16"/>
        <v>3.5475101266292208E-3</v>
      </c>
      <c r="D111" s="301">
        <f t="shared" si="16"/>
        <v>3.5878630114282361E-3</v>
      </c>
      <c r="E111" s="301">
        <f t="shared" si="16"/>
        <v>3.5134270299169192E-3</v>
      </c>
      <c r="F111" s="301">
        <f t="shared" si="16"/>
        <v>3.5221628135401906E-3</v>
      </c>
      <c r="G111" s="301">
        <f t="shared" si="16"/>
        <v>3.5833060246265292E-3</v>
      </c>
      <c r="H111" s="301">
        <f t="shared" si="16"/>
        <v>3.5907487786073062E-3</v>
      </c>
      <c r="I111" s="301">
        <f t="shared" si="16"/>
        <v>3.6019359601484522E-3</v>
      </c>
      <c r="J111" s="301">
        <f t="shared" si="16"/>
        <v>3.5825708200688121E-3</v>
      </c>
      <c r="K111" s="301">
        <f t="shared" si="16"/>
        <v>3.6119344501125837E-3</v>
      </c>
      <c r="L111" s="301">
        <f t="shared" si="16"/>
        <v>3.6030671518341318E-3</v>
      </c>
      <c r="M111" s="301">
        <f t="shared" si="16"/>
        <v>3.587156994710339E-3</v>
      </c>
      <c r="N111" s="301">
        <f t="shared" si="16"/>
        <v>3.5919251333128479E-3</v>
      </c>
      <c r="O111" s="301">
        <f t="shared" si="16"/>
        <v>3.6033913040471911E-3</v>
      </c>
      <c r="P111" s="301">
        <f t="shared" si="16"/>
        <v>3.592488520318331E-3</v>
      </c>
      <c r="Q111" s="301">
        <f t="shared" si="16"/>
        <v>3.5783696123009197E-3</v>
      </c>
      <c r="R111" s="301">
        <f t="shared" si="16"/>
        <v>3.5899778419117823E-3</v>
      </c>
      <c r="S111" s="301">
        <f t="shared" si="16"/>
        <v>3.5530814377938836E-3</v>
      </c>
      <c r="T111" s="301">
        <f t="shared" si="16"/>
        <v>3.5749647559148463E-3</v>
      </c>
      <c r="U111" s="301">
        <f t="shared" si="16"/>
        <v>3.5879316851572902E-3</v>
      </c>
      <c r="V111" s="301">
        <f t="shared" si="16"/>
        <v>3.5934256602397686E-3</v>
      </c>
      <c r="W111" s="301">
        <f t="shared" si="16"/>
        <v>3.5734309018522125E-3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1.3095436280845239E-3</v>
      </c>
      <c r="C112" s="235">
        <f t="shared" si="17"/>
        <v>1.3084199585860026E-3</v>
      </c>
      <c r="D112" s="235">
        <f t="shared" si="17"/>
        <v>1.3233032197953849E-3</v>
      </c>
      <c r="E112" s="235">
        <f t="shared" si="17"/>
        <v>1.295849168821643E-3</v>
      </c>
      <c r="F112" s="235">
        <f t="shared" si="17"/>
        <v>1.2990711676993283E-3</v>
      </c>
      <c r="G112" s="235">
        <f t="shared" si="17"/>
        <v>1.3216224768885191E-3</v>
      </c>
      <c r="H112" s="235">
        <f t="shared" si="17"/>
        <v>1.3243675706324926E-3</v>
      </c>
      <c r="I112" s="235">
        <f t="shared" si="17"/>
        <v>1.3284937129368895E-3</v>
      </c>
      <c r="J112" s="235">
        <f t="shared" si="17"/>
        <v>1.3213513130912017E-3</v>
      </c>
      <c r="K112" s="235">
        <f t="shared" si="17"/>
        <v>1.3321814328750494E-3</v>
      </c>
      <c r="L112" s="235">
        <f t="shared" si="17"/>
        <v>1.3289109277511385E-3</v>
      </c>
      <c r="M112" s="235">
        <f t="shared" si="17"/>
        <v>1.3230428212815488E-3</v>
      </c>
      <c r="N112" s="235">
        <f t="shared" si="17"/>
        <v>1.3248014428189469E-3</v>
      </c>
      <c r="O112" s="235">
        <f t="shared" si="17"/>
        <v>1.3290304840624814E-3</v>
      </c>
      <c r="P112" s="235">
        <f t="shared" si="17"/>
        <v>1.3250092355456961E-3</v>
      </c>
      <c r="Q112" s="235">
        <f t="shared" si="17"/>
        <v>1.3198017913428589E-3</v>
      </c>
      <c r="R112" s="235">
        <f t="shared" si="17"/>
        <v>1.3240832278333965E-3</v>
      </c>
      <c r="S112" s="235">
        <f t="shared" si="17"/>
        <v>1.3213599820390161E-3</v>
      </c>
      <c r="T112" s="235">
        <f t="shared" si="17"/>
        <v>1.3185459860336035E-3</v>
      </c>
      <c r="U112" s="235">
        <f t="shared" si="17"/>
        <v>1.3233285485681064E-3</v>
      </c>
      <c r="V112" s="235">
        <f t="shared" si="17"/>
        <v>1.3253548786963641E-3</v>
      </c>
      <c r="W112" s="235">
        <f t="shared" si="17"/>
        <v>1.3179802581857693E-3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2.5545289323422798E-2</v>
      </c>
      <c r="C113" s="235">
        <f t="shared" si="18"/>
        <v>2.5523369883834808E-2</v>
      </c>
      <c r="D113" s="235">
        <f t="shared" si="18"/>
        <v>2.5813697907671528E-2</v>
      </c>
      <c r="E113" s="235">
        <f t="shared" si="18"/>
        <v>2.5278151278919591E-2</v>
      </c>
      <c r="F113" s="235">
        <f t="shared" si="18"/>
        <v>2.5341002864590397E-2</v>
      </c>
      <c r="G113" s="235">
        <f t="shared" si="18"/>
        <v>2.5780911627845952E-2</v>
      </c>
      <c r="H113" s="235">
        <f t="shared" si="18"/>
        <v>2.5834460217145198E-2</v>
      </c>
      <c r="I113" s="235">
        <f t="shared" si="18"/>
        <v>2.5914948943671714E-2</v>
      </c>
      <c r="J113" s="235">
        <f t="shared" si="18"/>
        <v>2.5775622031143752E-2</v>
      </c>
      <c r="K113" s="235">
        <f t="shared" si="18"/>
        <v>2.5986885357811511E-2</v>
      </c>
      <c r="L113" s="235">
        <f t="shared" si="18"/>
        <v>2.5923087559989205E-2</v>
      </c>
      <c r="M113" s="235">
        <f t="shared" si="18"/>
        <v>2.5808618309533158E-2</v>
      </c>
      <c r="N113" s="235">
        <f t="shared" si="18"/>
        <v>2.5842923769099208E-2</v>
      </c>
      <c r="O113" s="235">
        <f t="shared" si="18"/>
        <v>2.59254197469421E-2</v>
      </c>
      <c r="P113" s="235">
        <f t="shared" si="18"/>
        <v>2.5846977185274338E-2</v>
      </c>
      <c r="Q113" s="235">
        <f t="shared" si="18"/>
        <v>2.5745395484638965E-2</v>
      </c>
      <c r="R113" s="235">
        <f t="shared" si="18"/>
        <v>2.5828913537436188E-2</v>
      </c>
      <c r="S113" s="235">
        <f t="shared" si="18"/>
        <v>2.5487699465121035E-2</v>
      </c>
      <c r="T113" s="235">
        <f t="shared" si="18"/>
        <v>2.5720898469594296E-2</v>
      </c>
      <c r="U113" s="235">
        <f t="shared" si="18"/>
        <v>2.5814191996462083E-2</v>
      </c>
      <c r="V113" s="235">
        <f t="shared" si="18"/>
        <v>2.5853719651960538E-2</v>
      </c>
      <c r="W113" s="235">
        <f t="shared" si="18"/>
        <v>2.5709862807061716E-2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1.4262108468196491E-2</v>
      </c>
      <c r="C114" s="235">
        <f t="shared" si="19"/>
        <v>1.4249870696253183E-2</v>
      </c>
      <c r="D114" s="235">
        <f t="shared" si="19"/>
        <v>1.4411962803134106E-2</v>
      </c>
      <c r="E114" s="235">
        <f t="shared" si="19"/>
        <v>1.4112963484225097E-2</v>
      </c>
      <c r="F114" s="235">
        <f t="shared" si="19"/>
        <v>1.4148053951233945E-2</v>
      </c>
      <c r="G114" s="235">
        <f t="shared" si="19"/>
        <v>1.4393658000506088E-2</v>
      </c>
      <c r="H114" s="235">
        <f t="shared" si="19"/>
        <v>1.4423554541478293E-2</v>
      </c>
      <c r="I114" s="235">
        <f t="shared" si="19"/>
        <v>1.4468491943973698E-2</v>
      </c>
      <c r="J114" s="235">
        <f t="shared" si="19"/>
        <v>1.4390704782753691E-2</v>
      </c>
      <c r="K114" s="235">
        <f t="shared" si="19"/>
        <v>1.4508654532397941E-2</v>
      </c>
      <c r="L114" s="235">
        <f t="shared" si="19"/>
        <v>1.4473035788720634E-2</v>
      </c>
      <c r="M114" s="235">
        <f t="shared" si="19"/>
        <v>1.4409126829005683E-2</v>
      </c>
      <c r="N114" s="235">
        <f t="shared" si="19"/>
        <v>1.4428279799997237E-2</v>
      </c>
      <c r="O114" s="235">
        <f t="shared" si="19"/>
        <v>1.4474337864530755E-2</v>
      </c>
      <c r="P114" s="235">
        <f t="shared" si="19"/>
        <v>1.4430542849768356E-2</v>
      </c>
      <c r="Q114" s="235">
        <f t="shared" si="19"/>
        <v>1.4373829096617897E-2</v>
      </c>
      <c r="R114" s="235">
        <f t="shared" si="19"/>
        <v>1.4420457792537752E-2</v>
      </c>
      <c r="S114" s="235">
        <f t="shared" si="19"/>
        <v>1.4390799195395911E-2</v>
      </c>
      <c r="T114" s="235">
        <f t="shared" si="19"/>
        <v>1.4360152246796756E-2</v>
      </c>
      <c r="U114" s="235">
        <f t="shared" si="19"/>
        <v>1.4412238656260477E-2</v>
      </c>
      <c r="V114" s="235">
        <f t="shared" si="19"/>
        <v>1.4434307214697023E-2</v>
      </c>
      <c r="W114" s="235">
        <f t="shared" si="19"/>
        <v>1.4353990961478543E-2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1.0443911531040247E-2</v>
      </c>
      <c r="C115" s="302">
        <f t="shared" si="20"/>
        <v>1.0585741309513539E-2</v>
      </c>
      <c r="D115" s="302">
        <f t="shared" si="20"/>
        <v>9.4292249205789012E-3</v>
      </c>
      <c r="E115" s="302">
        <f t="shared" si="20"/>
        <v>9.8670778757244029E-3</v>
      </c>
      <c r="F115" s="302">
        <f t="shared" si="20"/>
        <v>1.2900279856648194E-2</v>
      </c>
      <c r="G115" s="302">
        <f t="shared" si="20"/>
        <v>9.7098260435328904E-3</v>
      </c>
      <c r="H115" s="302">
        <f t="shared" si="20"/>
        <v>9.685381369341696E-3</v>
      </c>
      <c r="I115" s="302">
        <f t="shared" si="20"/>
        <v>9.3638705666863019E-3</v>
      </c>
      <c r="J115" s="302">
        <f t="shared" si="20"/>
        <v>9.7459177087552383E-3</v>
      </c>
      <c r="K115" s="302">
        <f t="shared" si="20"/>
        <v>9.4224493142853055E-3</v>
      </c>
      <c r="L115" s="302">
        <f t="shared" si="20"/>
        <v>9.5536854242511092E-3</v>
      </c>
      <c r="M115" s="302">
        <f t="shared" si="20"/>
        <v>9.7561901978707698E-3</v>
      </c>
      <c r="N115" s="302">
        <f t="shared" si="20"/>
        <v>9.88746686060063E-3</v>
      </c>
      <c r="O115" s="302">
        <f t="shared" si="20"/>
        <v>9.930069406893699E-3</v>
      </c>
      <c r="P115" s="302">
        <f t="shared" si="20"/>
        <v>1.0213839022311214E-2</v>
      </c>
      <c r="Q115" s="302">
        <f t="shared" si="20"/>
        <v>1.0746356118856165E-2</v>
      </c>
      <c r="R115" s="302">
        <f t="shared" si="20"/>
        <v>1.0987672501686651E-2</v>
      </c>
      <c r="S115" s="302">
        <f t="shared" si="20"/>
        <v>1.1230608923679952E-2</v>
      </c>
      <c r="T115" s="302">
        <f t="shared" si="20"/>
        <v>1.1479840243482685E-2</v>
      </c>
      <c r="U115" s="302">
        <f t="shared" si="20"/>
        <v>1.0895404925226679E-2</v>
      </c>
      <c r="V115" s="302">
        <f t="shared" si="20"/>
        <v>1.0581298365777127E-2</v>
      </c>
      <c r="W115" s="302">
        <f t="shared" si="20"/>
        <v>1.084076334787713E-2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4.6867070465914352E-2</v>
      </c>
      <c r="C116" s="303">
        <f t="shared" si="21"/>
        <v>4.8361297990886364E-2</v>
      </c>
      <c r="D116" s="303">
        <f t="shared" si="21"/>
        <v>4.306075014808098E-2</v>
      </c>
      <c r="E116" s="303">
        <f t="shared" si="21"/>
        <v>4.3746008177219964E-2</v>
      </c>
      <c r="F116" s="303">
        <f t="shared" si="21"/>
        <v>5.6782520855730267E-2</v>
      </c>
      <c r="G116" s="303">
        <f t="shared" si="21"/>
        <v>4.3172071871478174E-2</v>
      </c>
      <c r="H116" s="303">
        <f t="shared" si="21"/>
        <v>4.3589025550339985E-2</v>
      </c>
      <c r="I116" s="303">
        <f t="shared" si="21"/>
        <v>4.2172556639883778E-2</v>
      </c>
      <c r="J116" s="303">
        <f t="shared" si="21"/>
        <v>4.3275815187616445E-2</v>
      </c>
      <c r="K116" s="303">
        <f t="shared" si="21"/>
        <v>4.1658427359265476E-2</v>
      </c>
      <c r="L116" s="303">
        <f t="shared" si="21"/>
        <v>4.0567364036746836E-2</v>
      </c>
      <c r="M116" s="303">
        <f t="shared" si="21"/>
        <v>4.0351607734011682E-2</v>
      </c>
      <c r="N116" s="303">
        <f t="shared" si="21"/>
        <v>4.1251008430423619E-2</v>
      </c>
      <c r="O116" s="303">
        <f t="shared" si="21"/>
        <v>4.0233326086999296E-2</v>
      </c>
      <c r="P116" s="303">
        <f t="shared" si="21"/>
        <v>4.2807100324773216E-2</v>
      </c>
      <c r="Q116" s="303">
        <f t="shared" si="21"/>
        <v>4.4098623756020187E-2</v>
      </c>
      <c r="R116" s="303">
        <f t="shared" si="21"/>
        <v>4.5885087750938622E-2</v>
      </c>
      <c r="S116" s="303">
        <f t="shared" si="21"/>
        <v>4.6500810349956838E-2</v>
      </c>
      <c r="T116" s="303">
        <f t="shared" si="21"/>
        <v>4.7764349417627618E-2</v>
      </c>
      <c r="U116" s="303">
        <f t="shared" si="21"/>
        <v>4.3739151772822678E-2</v>
      </c>
      <c r="V116" s="303">
        <f t="shared" si="21"/>
        <v>4.2387150260822078E-2</v>
      </c>
      <c r="W116" s="303">
        <f t="shared" si="21"/>
        <v>4.1697763409096304E-2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2.3511733028992347E-2</v>
      </c>
      <c r="C117" s="304">
        <f t="shared" si="22"/>
        <v>2.3371363898231769E-2</v>
      </c>
      <c r="D117" s="304">
        <f t="shared" si="22"/>
        <v>2.3873229168192886E-2</v>
      </c>
      <c r="E117" s="304">
        <f t="shared" si="22"/>
        <v>2.3836460094763288E-2</v>
      </c>
      <c r="F117" s="304">
        <f t="shared" si="22"/>
        <v>2.2539106411174469E-2</v>
      </c>
      <c r="G117" s="304">
        <f t="shared" si="22"/>
        <v>2.3856962217678013E-2</v>
      </c>
      <c r="H117" s="304">
        <f t="shared" si="22"/>
        <v>2.3815310386576121E-2</v>
      </c>
      <c r="I117" s="304">
        <f t="shared" si="22"/>
        <v>2.3949583757183444E-2</v>
      </c>
      <c r="J117" s="304">
        <f t="shared" si="22"/>
        <v>2.3846706510003299E-2</v>
      </c>
      <c r="K117" s="304">
        <f t="shared" si="22"/>
        <v>2.3989902124332059E-2</v>
      </c>
      <c r="L117" s="304">
        <f t="shared" si="22"/>
        <v>2.4091238688022366E-2</v>
      </c>
      <c r="M117" s="304">
        <f t="shared" si="22"/>
        <v>2.411349621585189E-2</v>
      </c>
      <c r="N117" s="304">
        <f t="shared" si="22"/>
        <v>2.4024119846168344E-2</v>
      </c>
      <c r="O117" s="304">
        <f t="shared" si="22"/>
        <v>2.4110552585285151E-2</v>
      </c>
      <c r="P117" s="304">
        <f t="shared" si="22"/>
        <v>2.387058863315196E-2</v>
      </c>
      <c r="Q117" s="304">
        <f t="shared" si="22"/>
        <v>2.3743052535528074E-2</v>
      </c>
      <c r="R117" s="304">
        <f t="shared" si="22"/>
        <v>2.3564974061990093E-2</v>
      </c>
      <c r="S117" s="304">
        <f t="shared" si="22"/>
        <v>2.3518679583421031E-2</v>
      </c>
      <c r="T117" s="304">
        <f t="shared" si="22"/>
        <v>2.3384950821815728E-2</v>
      </c>
      <c r="U117" s="304">
        <f t="shared" si="22"/>
        <v>2.3766630484707323E-2</v>
      </c>
      <c r="V117" s="304">
        <f t="shared" si="22"/>
        <v>2.3897763733507139E-2</v>
      </c>
      <c r="W117" s="304">
        <f t="shared" si="22"/>
        <v>2.3964136745098518E-2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2.3355337436922006E-2</v>
      </c>
      <c r="C118" s="304">
        <f t="shared" si="23"/>
        <v>2.4989934092654594E-2</v>
      </c>
      <c r="D118" s="304">
        <f t="shared" si="23"/>
        <v>1.9187520979888094E-2</v>
      </c>
      <c r="E118" s="304">
        <f t="shared" si="23"/>
        <v>1.990954808245668E-2</v>
      </c>
      <c r="F118" s="304">
        <f t="shared" si="23"/>
        <v>3.4243414444555795E-2</v>
      </c>
      <c r="G118" s="304">
        <f t="shared" si="23"/>
        <v>1.9315109653800157E-2</v>
      </c>
      <c r="H118" s="304">
        <f t="shared" si="23"/>
        <v>1.9773715163763864E-2</v>
      </c>
      <c r="I118" s="304">
        <f t="shared" si="23"/>
        <v>1.822297288270033E-2</v>
      </c>
      <c r="J118" s="304">
        <f t="shared" si="23"/>
        <v>1.942910867761315E-2</v>
      </c>
      <c r="K118" s="304">
        <f t="shared" si="23"/>
        <v>1.7668525234933417E-2</v>
      </c>
      <c r="L118" s="304">
        <f t="shared" si="23"/>
        <v>1.6476125348724467E-2</v>
      </c>
      <c r="M118" s="304">
        <f t="shared" si="23"/>
        <v>1.6238111518159796E-2</v>
      </c>
      <c r="N118" s="304">
        <f t="shared" si="23"/>
        <v>1.7226888584255272E-2</v>
      </c>
      <c r="O118" s="304">
        <f t="shared" si="23"/>
        <v>1.6122773501714146E-2</v>
      </c>
      <c r="P118" s="304">
        <f t="shared" si="23"/>
        <v>1.8936511691621256E-2</v>
      </c>
      <c r="Q118" s="304">
        <f t="shared" si="23"/>
        <v>2.0355571220492117E-2</v>
      </c>
      <c r="R118" s="304">
        <f t="shared" si="23"/>
        <v>2.2320113688948533E-2</v>
      </c>
      <c r="S118" s="304">
        <f t="shared" si="23"/>
        <v>2.298213076653581E-2</v>
      </c>
      <c r="T118" s="304">
        <f t="shared" si="23"/>
        <v>2.4379398595811896E-2</v>
      </c>
      <c r="U118" s="304">
        <f t="shared" si="23"/>
        <v>1.9972521288115348E-2</v>
      </c>
      <c r="V118" s="304">
        <f t="shared" si="23"/>
        <v>1.8489386527314935E-2</v>
      </c>
      <c r="W118" s="304">
        <f t="shared" si="23"/>
        <v>1.7733626663997783E-2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0.79517090913305311</v>
      </c>
      <c r="C119" s="303">
        <f t="shared" si="24"/>
        <v>0.79409448560258111</v>
      </c>
      <c r="D119" s="303">
        <f t="shared" si="24"/>
        <v>0.79802954615385913</v>
      </c>
      <c r="E119" s="303">
        <f t="shared" si="24"/>
        <v>0.79835562934089954</v>
      </c>
      <c r="F119" s="303">
        <f t="shared" si="24"/>
        <v>0.78680567414863889</v>
      </c>
      <c r="G119" s="303">
        <f t="shared" si="24"/>
        <v>0.79777684189354348</v>
      </c>
      <c r="H119" s="303">
        <f t="shared" si="24"/>
        <v>0.79740274518270871</v>
      </c>
      <c r="I119" s="303">
        <f t="shared" si="24"/>
        <v>0.79845905288717645</v>
      </c>
      <c r="J119" s="303">
        <f t="shared" si="24"/>
        <v>0.79768696284756402</v>
      </c>
      <c r="K119" s="303">
        <f t="shared" si="24"/>
        <v>0.79859247283553414</v>
      </c>
      <c r="L119" s="303">
        <f t="shared" si="24"/>
        <v>0.79934404630677025</v>
      </c>
      <c r="M119" s="303">
        <f t="shared" si="24"/>
        <v>0.79955854416392269</v>
      </c>
      <c r="N119" s="303">
        <f t="shared" si="24"/>
        <v>0.79876553976819531</v>
      </c>
      <c r="O119" s="303">
        <f t="shared" si="24"/>
        <v>0.79922637942566643</v>
      </c>
      <c r="P119" s="303">
        <f t="shared" si="24"/>
        <v>0.79742627374267727</v>
      </c>
      <c r="Q119" s="303">
        <f t="shared" si="24"/>
        <v>0.79631149129450196</v>
      </c>
      <c r="R119" s="303">
        <f t="shared" si="24"/>
        <v>0.79471997620053236</v>
      </c>
      <c r="S119" s="303">
        <f t="shared" si="24"/>
        <v>0.79461931299726807</v>
      </c>
      <c r="T119" s="303">
        <f t="shared" si="24"/>
        <v>0.79326273030474803</v>
      </c>
      <c r="U119" s="303">
        <f t="shared" si="24"/>
        <v>0.79626781852317197</v>
      </c>
      <c r="V119" s="303">
        <f t="shared" si="24"/>
        <v>0.79736427686424338</v>
      </c>
      <c r="W119" s="303">
        <f t="shared" si="24"/>
        <v>0.79790875313897913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0.74684328445034553</v>
      </c>
      <c r="C120" s="304">
        <f t="shared" si="25"/>
        <v>0.74238450029677372</v>
      </c>
      <c r="D120" s="304">
        <f t="shared" si="25"/>
        <v>0.75832610298965641</v>
      </c>
      <c r="E120" s="304">
        <f t="shared" si="25"/>
        <v>0.75715814418659855</v>
      </c>
      <c r="F120" s="304">
        <f t="shared" si="25"/>
        <v>0.71594808600201276</v>
      </c>
      <c r="G120" s="304">
        <f t="shared" si="25"/>
        <v>0.75780938809094855</v>
      </c>
      <c r="H120" s="304">
        <f t="shared" si="25"/>
        <v>0.75648632992653564</v>
      </c>
      <c r="I120" s="304">
        <f t="shared" si="25"/>
        <v>0.76075148405170934</v>
      </c>
      <c r="J120" s="304">
        <f t="shared" si="25"/>
        <v>0.7574836185530458</v>
      </c>
      <c r="K120" s="304">
        <f t="shared" si="25"/>
        <v>0.76203218512584214</v>
      </c>
      <c r="L120" s="304">
        <f t="shared" si="25"/>
        <v>0.76525111126659306</v>
      </c>
      <c r="M120" s="304">
        <f t="shared" si="25"/>
        <v>0.76595811509176626</v>
      </c>
      <c r="N120" s="304">
        <f t="shared" si="25"/>
        <v>0.7631191009959355</v>
      </c>
      <c r="O120" s="304">
        <f t="shared" si="25"/>
        <v>0.76586461153258678</v>
      </c>
      <c r="P120" s="304">
        <f t="shared" si="25"/>
        <v>0.75824222717070944</v>
      </c>
      <c r="Q120" s="304">
        <f t="shared" si="25"/>
        <v>0.75419108054030348</v>
      </c>
      <c r="R120" s="304">
        <f t="shared" si="25"/>
        <v>0.74853447020439079</v>
      </c>
      <c r="S120" s="304">
        <f t="shared" si="25"/>
        <v>0.74706393970866758</v>
      </c>
      <c r="T120" s="304">
        <f t="shared" si="25"/>
        <v>0.74281608492826412</v>
      </c>
      <c r="U120" s="304">
        <f t="shared" si="25"/>
        <v>0.7549400271612916</v>
      </c>
      <c r="V120" s="304">
        <f t="shared" si="25"/>
        <v>0.75910543624081506</v>
      </c>
      <c r="W120" s="304">
        <f t="shared" si="25"/>
        <v>0.76121375543254099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4.8327624682707605E-2</v>
      </c>
      <c r="C121" s="304">
        <f t="shared" si="26"/>
        <v>5.1709985305807386E-2</v>
      </c>
      <c r="D121" s="304">
        <f t="shared" si="26"/>
        <v>3.9703443164202747E-2</v>
      </c>
      <c r="E121" s="304">
        <f t="shared" si="26"/>
        <v>4.1197485154301071E-2</v>
      </c>
      <c r="F121" s="304">
        <f t="shared" si="26"/>
        <v>7.085758814662621E-2</v>
      </c>
      <c r="G121" s="304">
        <f t="shared" si="26"/>
        <v>3.9967453802594935E-2</v>
      </c>
      <c r="H121" s="304">
        <f t="shared" si="26"/>
        <v>4.0916415256172997E-2</v>
      </c>
      <c r="I121" s="304">
        <f t="shared" si="26"/>
        <v>3.770756883546713E-2</v>
      </c>
      <c r="J121" s="304">
        <f t="shared" si="26"/>
        <v>4.0203344294518176E-2</v>
      </c>
      <c r="K121" s="304">
        <f t="shared" si="26"/>
        <v>3.6560287709692024E-2</v>
      </c>
      <c r="L121" s="304">
        <f t="shared" si="26"/>
        <v>3.4092935040177207E-2</v>
      </c>
      <c r="M121" s="304">
        <f t="shared" si="26"/>
        <v>3.3600429072156449E-2</v>
      </c>
      <c r="N121" s="304">
        <f t="shared" si="26"/>
        <v>3.5646438772259849E-2</v>
      </c>
      <c r="O121" s="304">
        <f t="shared" si="26"/>
        <v>3.3361767893079576E-2</v>
      </c>
      <c r="P121" s="304">
        <f t="shared" si="26"/>
        <v>3.9184046571967848E-2</v>
      </c>
      <c r="Q121" s="304">
        <f t="shared" si="26"/>
        <v>4.2120410754198589E-2</v>
      </c>
      <c r="R121" s="304">
        <f t="shared" si="26"/>
        <v>4.618550599614147E-2</v>
      </c>
      <c r="S121" s="304">
        <f t="shared" si="26"/>
        <v>4.7555373288600371E-2</v>
      </c>
      <c r="T121" s="304">
        <f t="shared" si="26"/>
        <v>5.0446645376483988E-2</v>
      </c>
      <c r="U121" s="304">
        <f t="shared" si="26"/>
        <v>4.1327791361880327E-2</v>
      </c>
      <c r="V121" s="304">
        <f t="shared" si="26"/>
        <v>3.8258840623428242E-2</v>
      </c>
      <c r="W121" s="304">
        <f t="shared" si="26"/>
        <v>3.6694997706438089E-2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0.10285061072619719</v>
      </c>
      <c r="C122" s="303">
        <f t="shared" si="27"/>
        <v>0.10232930443171591</v>
      </c>
      <c r="D122" s="303">
        <f t="shared" si="27"/>
        <v>0.10434365183545134</v>
      </c>
      <c r="E122" s="303">
        <f t="shared" si="27"/>
        <v>0.10383089364427246</v>
      </c>
      <c r="F122" s="303">
        <f t="shared" si="27"/>
        <v>9.9201234341918673E-2</v>
      </c>
      <c r="G122" s="303">
        <f t="shared" si="27"/>
        <v>0.10426176206157836</v>
      </c>
      <c r="H122" s="303">
        <f t="shared" si="27"/>
        <v>0.10414971678974609</v>
      </c>
      <c r="I122" s="303">
        <f t="shared" si="27"/>
        <v>0.10469064934552237</v>
      </c>
      <c r="J122" s="303">
        <f t="shared" si="27"/>
        <v>0.10422105530900659</v>
      </c>
      <c r="K122" s="303">
        <f t="shared" si="27"/>
        <v>0.10488699471771787</v>
      </c>
      <c r="L122" s="303">
        <f t="shared" si="27"/>
        <v>0.10520680280393713</v>
      </c>
      <c r="M122" s="303">
        <f t="shared" si="27"/>
        <v>0.1052057129496641</v>
      </c>
      <c r="N122" s="303">
        <f t="shared" si="27"/>
        <v>0.10490805479555172</v>
      </c>
      <c r="O122" s="303">
        <f t="shared" si="27"/>
        <v>0.10527804568085772</v>
      </c>
      <c r="P122" s="303">
        <f t="shared" si="27"/>
        <v>0.10435776911933153</v>
      </c>
      <c r="Q122" s="303">
        <f t="shared" si="27"/>
        <v>0.10382613284572054</v>
      </c>
      <c r="R122" s="303">
        <f t="shared" si="27"/>
        <v>0.10324383114712311</v>
      </c>
      <c r="S122" s="303">
        <f t="shared" si="27"/>
        <v>0.10289632764874511</v>
      </c>
      <c r="T122" s="303">
        <f t="shared" si="27"/>
        <v>0.10251851857580191</v>
      </c>
      <c r="U122" s="303">
        <f t="shared" si="27"/>
        <v>0.10395993389233095</v>
      </c>
      <c r="V122" s="303">
        <f t="shared" si="27"/>
        <v>0.10446046710356377</v>
      </c>
      <c r="W122" s="303">
        <f t="shared" si="27"/>
        <v>0.10459745517546923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8.4711391060339924E-2</v>
      </c>
      <c r="C123" s="304">
        <f t="shared" si="28"/>
        <v>8.4205649339217162E-2</v>
      </c>
      <c r="D123" s="304">
        <f t="shared" si="28"/>
        <v>8.6013840385400608E-2</v>
      </c>
      <c r="E123" s="304">
        <f t="shared" si="28"/>
        <v>8.5881363576720424E-2</v>
      </c>
      <c r="F123" s="304">
        <f t="shared" si="28"/>
        <v>8.1207074569672522E-2</v>
      </c>
      <c r="G123" s="304">
        <f t="shared" si="28"/>
        <v>8.5955231519575001E-2</v>
      </c>
      <c r="H123" s="304">
        <f t="shared" si="28"/>
        <v>8.5805162422222581E-2</v>
      </c>
      <c r="I123" s="304">
        <f t="shared" si="28"/>
        <v>8.6288941478087217E-2</v>
      </c>
      <c r="J123" s="304">
        <f t="shared" si="28"/>
        <v>8.5918280808099906E-2</v>
      </c>
      <c r="K123" s="304">
        <f t="shared" si="28"/>
        <v>8.6434206183255008E-2</v>
      </c>
      <c r="L123" s="304">
        <f t="shared" si="28"/>
        <v>8.6799315861256804E-2</v>
      </c>
      <c r="M123" s="304">
        <f t="shared" si="28"/>
        <v>8.6879508424760291E-2</v>
      </c>
      <c r="N123" s="304">
        <f t="shared" si="28"/>
        <v>8.6557490622223954E-2</v>
      </c>
      <c r="O123" s="304">
        <f t="shared" si="28"/>
        <v>8.686890269698308E-2</v>
      </c>
      <c r="P123" s="304">
        <f t="shared" si="28"/>
        <v>8.6004326692973754E-2</v>
      </c>
      <c r="Q123" s="304">
        <f t="shared" si="28"/>
        <v>8.5544821635358287E-2</v>
      </c>
      <c r="R123" s="304">
        <f t="shared" si="28"/>
        <v>8.4903215370405294E-2</v>
      </c>
      <c r="S123" s="304">
        <f t="shared" si="28"/>
        <v>8.4736419087325515E-2</v>
      </c>
      <c r="T123" s="304">
        <f t="shared" si="28"/>
        <v>8.4254602225659364E-2</v>
      </c>
      <c r="U123" s="304">
        <f t="shared" si="28"/>
        <v>8.5629771599312926E-2</v>
      </c>
      <c r="V123" s="304">
        <f t="shared" si="28"/>
        <v>8.6102236981018154E-2</v>
      </c>
      <c r="W123" s="304">
        <f t="shared" si="28"/>
        <v>8.6341375037487095E-2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1.8139219665857267E-2</v>
      </c>
      <c r="C124" s="305">
        <f t="shared" si="29"/>
        <v>1.8123655092498747E-2</v>
      </c>
      <c r="D124" s="305">
        <f t="shared" si="29"/>
        <v>1.8329811450050741E-2</v>
      </c>
      <c r="E124" s="305">
        <f t="shared" si="29"/>
        <v>1.7949530067552028E-2</v>
      </c>
      <c r="F124" s="305">
        <f t="shared" si="29"/>
        <v>1.7994159772246148E-2</v>
      </c>
      <c r="G124" s="305">
        <f t="shared" si="29"/>
        <v>1.8306530542003353E-2</v>
      </c>
      <c r="H124" s="305">
        <f t="shared" si="29"/>
        <v>1.8344554367523507E-2</v>
      </c>
      <c r="I124" s="305">
        <f t="shared" si="29"/>
        <v>1.8401707867435172E-2</v>
      </c>
      <c r="J124" s="305">
        <f t="shared" si="29"/>
        <v>1.8302774500906685E-2</v>
      </c>
      <c r="K124" s="305">
        <f t="shared" si="29"/>
        <v>1.8452788534462871E-2</v>
      </c>
      <c r="L124" s="305">
        <f t="shared" si="29"/>
        <v>1.8407486942680327E-2</v>
      </c>
      <c r="M124" s="305">
        <f t="shared" si="29"/>
        <v>1.83262045249038E-2</v>
      </c>
      <c r="N124" s="305">
        <f t="shared" si="29"/>
        <v>1.8350564173327765E-2</v>
      </c>
      <c r="O124" s="305">
        <f t="shared" si="29"/>
        <v>1.8409142983874645E-2</v>
      </c>
      <c r="P124" s="305">
        <f t="shared" si="29"/>
        <v>1.835344242635779E-2</v>
      </c>
      <c r="Q124" s="305">
        <f t="shared" si="29"/>
        <v>1.8281311210362243E-2</v>
      </c>
      <c r="R124" s="305">
        <f t="shared" si="29"/>
        <v>1.8340615776717827E-2</v>
      </c>
      <c r="S124" s="305">
        <f t="shared" si="29"/>
        <v>1.8159908561419601E-2</v>
      </c>
      <c r="T124" s="305">
        <f t="shared" si="29"/>
        <v>1.8263916350142531E-2</v>
      </c>
      <c r="U124" s="305">
        <f t="shared" si="29"/>
        <v>1.833016229301802E-2</v>
      </c>
      <c r="V124" s="305">
        <f t="shared" si="29"/>
        <v>1.8358230122545612E-2</v>
      </c>
      <c r="W124" s="305">
        <f t="shared" si="29"/>
        <v>1.8256080137982147E-2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1.0000000000000002</v>
      </c>
      <c r="C126" s="234">
        <f t="shared" si="30"/>
        <v>1</v>
      </c>
      <c r="D126" s="234">
        <f t="shared" si="30"/>
        <v>1</v>
      </c>
      <c r="E126" s="234">
        <f t="shared" si="30"/>
        <v>1.0000000000000004</v>
      </c>
      <c r="F126" s="234">
        <f t="shared" si="30"/>
        <v>1</v>
      </c>
      <c r="G126" s="234">
        <f t="shared" si="30"/>
        <v>1.0000000000000002</v>
      </c>
      <c r="H126" s="234">
        <f t="shared" si="30"/>
        <v>0.99999999999999989</v>
      </c>
      <c r="I126" s="234">
        <f t="shared" si="30"/>
        <v>1</v>
      </c>
      <c r="J126" s="234">
        <f t="shared" si="30"/>
        <v>0.99999999999999978</v>
      </c>
      <c r="K126" s="234">
        <f t="shared" si="30"/>
        <v>1.0000000000000002</v>
      </c>
      <c r="L126" s="234">
        <f t="shared" si="30"/>
        <v>1</v>
      </c>
      <c r="M126" s="234">
        <f t="shared" si="30"/>
        <v>1.0000000000000002</v>
      </c>
      <c r="N126" s="234">
        <f t="shared" si="30"/>
        <v>1</v>
      </c>
      <c r="O126" s="234">
        <f t="shared" si="30"/>
        <v>0.99999999999999989</v>
      </c>
      <c r="P126" s="234">
        <f t="shared" si="30"/>
        <v>1</v>
      </c>
      <c r="Q126" s="234">
        <f t="shared" si="30"/>
        <v>1</v>
      </c>
      <c r="R126" s="234">
        <f t="shared" si="30"/>
        <v>0.99999999999999967</v>
      </c>
      <c r="S126" s="234">
        <f t="shared" si="30"/>
        <v>1</v>
      </c>
      <c r="T126" s="234">
        <f t="shared" si="30"/>
        <v>0.99999999999999978</v>
      </c>
      <c r="U126" s="234">
        <f t="shared" si="30"/>
        <v>1.0000000000000002</v>
      </c>
      <c r="V126" s="234">
        <f t="shared" si="30"/>
        <v>1.0000000000000002</v>
      </c>
      <c r="W126" s="234">
        <f t="shared" si="30"/>
        <v>0.99999999999999956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2.7807003780914479E-2</v>
      </c>
      <c r="C127" s="301">
        <f t="shared" si="31"/>
        <v>2.7706065053830022E-2</v>
      </c>
      <c r="D127" s="301">
        <f t="shared" si="31"/>
        <v>2.7768548383426468E-2</v>
      </c>
      <c r="E127" s="301">
        <f t="shared" si="31"/>
        <v>2.7821153584150844E-2</v>
      </c>
      <c r="F127" s="301">
        <f t="shared" si="31"/>
        <v>2.7465319368952516E-2</v>
      </c>
      <c r="G127" s="301">
        <f t="shared" si="31"/>
        <v>2.7790576001545945E-2</v>
      </c>
      <c r="H127" s="301">
        <f t="shared" si="31"/>
        <v>2.7753806188622755E-2</v>
      </c>
      <c r="I127" s="301">
        <f t="shared" si="31"/>
        <v>2.7793345578139967E-2</v>
      </c>
      <c r="J127" s="301">
        <f t="shared" si="31"/>
        <v>2.7800865594740598E-2</v>
      </c>
      <c r="K127" s="301">
        <f t="shared" si="31"/>
        <v>2.779413676327298E-2</v>
      </c>
      <c r="L127" s="301">
        <f t="shared" si="31"/>
        <v>2.7822111175270246E-2</v>
      </c>
      <c r="M127" s="301">
        <f t="shared" si="31"/>
        <v>2.7816421771277793E-2</v>
      </c>
      <c r="N127" s="301">
        <f t="shared" si="31"/>
        <v>2.7664786725772095E-2</v>
      </c>
      <c r="O127" s="301">
        <f t="shared" si="31"/>
        <v>2.7768499986410684E-2</v>
      </c>
      <c r="P127" s="301">
        <f t="shared" si="31"/>
        <v>2.7714454447976843E-2</v>
      </c>
      <c r="Q127" s="301">
        <f t="shared" si="31"/>
        <v>2.76845895856037E-2</v>
      </c>
      <c r="R127" s="301">
        <f t="shared" si="31"/>
        <v>2.7583109161225167E-2</v>
      </c>
      <c r="S127" s="301">
        <f t="shared" si="31"/>
        <v>2.757906659611685E-2</v>
      </c>
      <c r="T127" s="301">
        <f t="shared" si="31"/>
        <v>2.7315954416426216E-2</v>
      </c>
      <c r="U127" s="301">
        <f t="shared" si="31"/>
        <v>2.7341619895496362E-2</v>
      </c>
      <c r="V127" s="301">
        <f t="shared" si="31"/>
        <v>2.6956698622917184E-2</v>
      </c>
      <c r="W127" s="301">
        <f t="shared" si="31"/>
        <v>2.6921599878843454E-2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3.0800533214522681E-3</v>
      </c>
      <c r="C128" s="235">
        <f t="shared" si="32"/>
        <v>3.0688728050590219E-3</v>
      </c>
      <c r="D128" s="235">
        <f t="shared" si="32"/>
        <v>3.0757937947627372E-3</v>
      </c>
      <c r="E128" s="235">
        <f t="shared" si="32"/>
        <v>3.0816206297750019E-3</v>
      </c>
      <c r="F128" s="235">
        <f t="shared" si="32"/>
        <v>3.0422065179547195E-3</v>
      </c>
      <c r="G128" s="235">
        <f t="shared" si="32"/>
        <v>3.0782336922391845E-3</v>
      </c>
      <c r="H128" s="235">
        <f t="shared" si="32"/>
        <v>3.0741608699633447E-3</v>
      </c>
      <c r="I128" s="235">
        <f t="shared" si="32"/>
        <v>3.0785404654411655E-3</v>
      </c>
      <c r="J128" s="235">
        <f t="shared" si="32"/>
        <v>3.0793734229324025E-3</v>
      </c>
      <c r="K128" s="235">
        <f t="shared" si="32"/>
        <v>3.0786281013625346E-3</v>
      </c>
      <c r="L128" s="235">
        <f t="shared" si="32"/>
        <v>3.0817266977185712E-3</v>
      </c>
      <c r="M128" s="235">
        <f t="shared" si="32"/>
        <v>3.0810965087272632E-3</v>
      </c>
      <c r="N128" s="235">
        <f t="shared" si="32"/>
        <v>3.0990468811477145E-3</v>
      </c>
      <c r="O128" s="235">
        <f t="shared" si="32"/>
        <v>3.0757884340489277E-3</v>
      </c>
      <c r="P128" s="235">
        <f t="shared" si="32"/>
        <v>3.069802059483929E-3</v>
      </c>
      <c r="Q128" s="235">
        <f t="shared" si="32"/>
        <v>3.0664940666749298E-3</v>
      </c>
      <c r="R128" s="235">
        <f t="shared" si="32"/>
        <v>3.0552535489754276E-3</v>
      </c>
      <c r="S128" s="235">
        <f t="shared" si="32"/>
        <v>3.0548057727177932E-3</v>
      </c>
      <c r="T128" s="235">
        <f t="shared" si="32"/>
        <v>3.0972171514017763E-3</v>
      </c>
      <c r="U128" s="235">
        <f t="shared" si="32"/>
        <v>3.0724247014140651E-3</v>
      </c>
      <c r="V128" s="235">
        <f t="shared" si="32"/>
        <v>3.0937251617065135E-3</v>
      </c>
      <c r="W128" s="235">
        <f t="shared" si="32"/>
        <v>3.1394584195268455E-3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0.13401672715746279</v>
      </c>
      <c r="C129" s="235">
        <f t="shared" si="33"/>
        <v>0.13353024979536085</v>
      </c>
      <c r="D129" s="235">
        <f t="shared" si="33"/>
        <v>0.13383139016274428</v>
      </c>
      <c r="E129" s="235">
        <f t="shared" si="33"/>
        <v>0.13408492257810578</v>
      </c>
      <c r="F129" s="235">
        <f t="shared" si="33"/>
        <v>0.13236996841377918</v>
      </c>
      <c r="G129" s="235">
        <f t="shared" si="33"/>
        <v>0.1339375529593802</v>
      </c>
      <c r="H129" s="235">
        <f t="shared" si="33"/>
        <v>0.13376033969235634</v>
      </c>
      <c r="I129" s="235">
        <f t="shared" si="33"/>
        <v>0.13395090102066953</v>
      </c>
      <c r="J129" s="235">
        <f t="shared" si="33"/>
        <v>0.13398714397661426</v>
      </c>
      <c r="K129" s="235">
        <f t="shared" si="33"/>
        <v>0.13395471416224128</v>
      </c>
      <c r="L129" s="235">
        <f t="shared" si="33"/>
        <v>0.13408953771854984</v>
      </c>
      <c r="M129" s="235">
        <f t="shared" si="33"/>
        <v>0.13406211745750504</v>
      </c>
      <c r="N129" s="235">
        <f t="shared" si="33"/>
        <v>0.13315733910323427</v>
      </c>
      <c r="O129" s="235">
        <f t="shared" si="33"/>
        <v>0.13383115691180827</v>
      </c>
      <c r="P129" s="235">
        <f t="shared" si="33"/>
        <v>0.13357068274366582</v>
      </c>
      <c r="Q129" s="235">
        <f t="shared" si="33"/>
        <v>0.1334267481024585</v>
      </c>
      <c r="R129" s="235">
        <f t="shared" si="33"/>
        <v>0.13293766001325213</v>
      </c>
      <c r="S129" s="235">
        <f t="shared" si="33"/>
        <v>0.13291817674387849</v>
      </c>
      <c r="T129" s="235">
        <f t="shared" si="33"/>
        <v>0.13148377240285955</v>
      </c>
      <c r="U129" s="235">
        <f t="shared" si="33"/>
        <v>0.13146073864942176</v>
      </c>
      <c r="V129" s="235">
        <f t="shared" si="33"/>
        <v>0.12948247191130322</v>
      </c>
      <c r="W129" s="235">
        <f t="shared" si="33"/>
        <v>0.12920123561374314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4.2008405281413981E-2</v>
      </c>
      <c r="C130" s="235">
        <f t="shared" si="34"/>
        <v>4.1855915822666026E-2</v>
      </c>
      <c r="D130" s="235">
        <f t="shared" si="34"/>
        <v>4.1950310208112941E-2</v>
      </c>
      <c r="E130" s="235">
        <f t="shared" si="34"/>
        <v>4.2029781574728017E-2</v>
      </c>
      <c r="F130" s="235">
        <f t="shared" si="34"/>
        <v>4.1492218159308737E-2</v>
      </c>
      <c r="G130" s="235">
        <f t="shared" si="34"/>
        <v>4.1983587619683009E-2</v>
      </c>
      <c r="H130" s="235">
        <f t="shared" si="34"/>
        <v>4.192803898108928E-2</v>
      </c>
      <c r="I130" s="235">
        <f t="shared" si="34"/>
        <v>4.1987771655364665E-2</v>
      </c>
      <c r="J130" s="235">
        <f t="shared" si="34"/>
        <v>4.1999132243063043E-2</v>
      </c>
      <c r="K130" s="235">
        <f t="shared" si="34"/>
        <v>4.1988966909120941E-2</v>
      </c>
      <c r="L130" s="235">
        <f t="shared" si="34"/>
        <v>4.2031228220190231E-2</v>
      </c>
      <c r="M130" s="235">
        <f t="shared" si="34"/>
        <v>4.2022633162966255E-2</v>
      </c>
      <c r="N130" s="235">
        <f t="shared" si="34"/>
        <v>4.226745571663397E-2</v>
      </c>
      <c r="O130" s="235">
        <f t="shared" si="34"/>
        <v>4.1950237094106529E-2</v>
      </c>
      <c r="P130" s="235">
        <f t="shared" si="34"/>
        <v>4.1868589790424751E-2</v>
      </c>
      <c r="Q130" s="235">
        <f t="shared" si="34"/>
        <v>4.1823472551180643E-2</v>
      </c>
      <c r="R130" s="235">
        <f t="shared" si="34"/>
        <v>4.1670164743226545E-2</v>
      </c>
      <c r="S130" s="235">
        <f t="shared" si="34"/>
        <v>4.1664057587101962E-2</v>
      </c>
      <c r="T130" s="235">
        <f t="shared" si="34"/>
        <v>4.2105844791552875E-2</v>
      </c>
      <c r="U130" s="235">
        <f t="shared" si="34"/>
        <v>4.1904359627375827E-2</v>
      </c>
      <c r="V130" s="235">
        <f t="shared" si="34"/>
        <v>4.2062633243255175E-2</v>
      </c>
      <c r="W130" s="235">
        <f t="shared" si="34"/>
        <v>4.2668727064952568E-2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0.2745605168774678</v>
      </c>
      <c r="C131" s="302">
        <f t="shared" si="35"/>
        <v>0.26517201765223569</v>
      </c>
      <c r="D131" s="302">
        <f t="shared" si="35"/>
        <v>0.29184088307702905</v>
      </c>
      <c r="E131" s="302">
        <f t="shared" si="35"/>
        <v>0.29325688116304738</v>
      </c>
      <c r="F131" s="302">
        <f t="shared" si="35"/>
        <v>0.2454318211523637</v>
      </c>
      <c r="G131" s="302">
        <f t="shared" si="35"/>
        <v>0.29597944339752713</v>
      </c>
      <c r="H131" s="302">
        <f t="shared" si="35"/>
        <v>0.2912745153155708</v>
      </c>
      <c r="I131" s="302">
        <f t="shared" si="35"/>
        <v>0.3000507325166421</v>
      </c>
      <c r="J131" s="302">
        <f t="shared" si="35"/>
        <v>0.29554755821858375</v>
      </c>
      <c r="K131" s="302">
        <f t="shared" si="35"/>
        <v>0.30700642228452318</v>
      </c>
      <c r="L131" s="302">
        <f t="shared" si="35"/>
        <v>0.32281394734043506</v>
      </c>
      <c r="M131" s="302">
        <f t="shared" si="35"/>
        <v>0.32965304673446189</v>
      </c>
      <c r="N131" s="302">
        <f t="shared" si="35"/>
        <v>0.323209326369232</v>
      </c>
      <c r="O131" s="302">
        <f t="shared" si="35"/>
        <v>0.33458891428802606</v>
      </c>
      <c r="P131" s="302">
        <f t="shared" si="35"/>
        <v>0.30937443053513075</v>
      </c>
      <c r="Q131" s="302">
        <f t="shared" si="35"/>
        <v>0.30542190918527229</v>
      </c>
      <c r="R131" s="302">
        <f t="shared" si="35"/>
        <v>0.29266861242429493</v>
      </c>
      <c r="S131" s="302">
        <f t="shared" si="35"/>
        <v>0.28987439590657565</v>
      </c>
      <c r="T131" s="302">
        <f t="shared" si="35"/>
        <v>0.28935650211151293</v>
      </c>
      <c r="U131" s="302">
        <f t="shared" si="35"/>
        <v>0.31494661843509181</v>
      </c>
      <c r="V131" s="302">
        <f t="shared" si="35"/>
        <v>0.33192595678641879</v>
      </c>
      <c r="W131" s="302">
        <f t="shared" si="35"/>
        <v>0.34466857020518282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0.51852729358128891</v>
      </c>
      <c r="C132" s="237">
        <f t="shared" si="36"/>
        <v>0.5286668788708484</v>
      </c>
      <c r="D132" s="237">
        <f t="shared" si="36"/>
        <v>0.50153307437392458</v>
      </c>
      <c r="E132" s="237">
        <f t="shared" si="36"/>
        <v>0.4997256404701933</v>
      </c>
      <c r="F132" s="237">
        <f t="shared" si="36"/>
        <v>0.55019846638764114</v>
      </c>
      <c r="G132" s="237">
        <f t="shared" si="36"/>
        <v>0.49723060632962485</v>
      </c>
      <c r="H132" s="237">
        <f t="shared" si="36"/>
        <v>0.50220913895239738</v>
      </c>
      <c r="I132" s="237">
        <f t="shared" si="36"/>
        <v>0.49313870876374249</v>
      </c>
      <c r="J132" s="237">
        <f t="shared" si="36"/>
        <v>0.49758592654406575</v>
      </c>
      <c r="K132" s="237">
        <f t="shared" si="36"/>
        <v>0.4861771317794793</v>
      </c>
      <c r="L132" s="237">
        <f t="shared" si="36"/>
        <v>0.47016144884783606</v>
      </c>
      <c r="M132" s="237">
        <f t="shared" si="36"/>
        <v>0.4633646843650619</v>
      </c>
      <c r="N132" s="237">
        <f t="shared" si="36"/>
        <v>0.47060204520397997</v>
      </c>
      <c r="O132" s="237">
        <f t="shared" si="36"/>
        <v>0.45878540328559947</v>
      </c>
      <c r="P132" s="237">
        <f t="shared" si="36"/>
        <v>0.48440204042331786</v>
      </c>
      <c r="Q132" s="237">
        <f t="shared" si="36"/>
        <v>0.48857678650881009</v>
      </c>
      <c r="R132" s="237">
        <f t="shared" si="36"/>
        <v>0.50208520010902546</v>
      </c>
      <c r="S132" s="237">
        <f t="shared" si="36"/>
        <v>0.50490949739360935</v>
      </c>
      <c r="T132" s="237">
        <f t="shared" si="36"/>
        <v>0.50664070912624648</v>
      </c>
      <c r="U132" s="237">
        <f t="shared" si="36"/>
        <v>0.48127423869120034</v>
      </c>
      <c r="V132" s="237">
        <f t="shared" si="36"/>
        <v>0.46647851427439929</v>
      </c>
      <c r="W132" s="237">
        <f t="shared" si="36"/>
        <v>0.45340040881775079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0.437810079703076</v>
      </c>
      <c r="C136" s="324">
        <f>IF(C$5=0,0,C$5/PPA_fec!C$5)</f>
        <v>0.43855325821402513</v>
      </c>
      <c r="D136" s="324">
        <f>IF(D$5=0,0,D$5/PPA_fec!D$5)</f>
        <v>0.43434066782830671</v>
      </c>
      <c r="E136" s="324">
        <f>IF(E$5=0,0,E$5/PPA_fec!E$5)</f>
        <v>0.44262226447339054</v>
      </c>
      <c r="F136" s="324">
        <f>IF(F$5=0,0,F$5/PPA_fec!F$5)</f>
        <v>0.4460676326975519</v>
      </c>
      <c r="G136" s="324">
        <f>IF(G$5=0,0,G$5/PPA_fec!G$5)</f>
        <v>0.43933338689923435</v>
      </c>
      <c r="H136" s="324">
        <f>IF(H$5=0,0,H$5/PPA_fec!H$5)</f>
        <v>0.43867097944063638</v>
      </c>
      <c r="I136" s="324">
        <f>IF(I$5=0,0,I$5/PPA_fec!I$5)</f>
        <v>0.44043661136562468</v>
      </c>
      <c r="J136" s="324">
        <f>IF(J$5=0,0,J$5/PPA_fec!J$5)</f>
        <v>0.44272796866074182</v>
      </c>
      <c r="K136" s="324">
        <f>IF(K$5=0,0,K$5/PPA_fec!K$5)</f>
        <v>0.43912872345484721</v>
      </c>
      <c r="L136" s="324">
        <f>IF(L$5=0,0,L$5/PPA_fec!L$5)</f>
        <v>0.43970565357026969</v>
      </c>
      <c r="M136" s="324">
        <f>IF(M$5=0,0,M$5/PPA_fec!M$5)</f>
        <v>0.44137204922101669</v>
      </c>
      <c r="N136" s="324">
        <f>IF(N$5=0,0,N$5/PPA_fec!N$5)</f>
        <v>0.44754727945054829</v>
      </c>
      <c r="O136" s="324">
        <f>IF(O$5=0,0,O$5/PPA_fec!O$5)</f>
        <v>0.44595639937136333</v>
      </c>
      <c r="P136" s="324">
        <f>IF(P$5=0,0,P$5/PPA_fec!P$5)</f>
        <v>0.44790316028539462</v>
      </c>
      <c r="Q136" s="324">
        <f>IF(Q$5=0,0,Q$5/PPA_fec!Q$5)</f>
        <v>0.44973220365850319</v>
      </c>
      <c r="R136" s="324">
        <f>IF(R$5=0,0,R$5/PPA_fec!R$5)</f>
        <v>0.44899698589392145</v>
      </c>
      <c r="S136" s="324">
        <f>IF(S$5=0,0,S$5/PPA_fec!S$5)</f>
        <v>0.4507917532224695</v>
      </c>
      <c r="T136" s="324">
        <f>IF(T$5=0,0,T$5/PPA_fec!T$5)</f>
        <v>0.45099159029545688</v>
      </c>
      <c r="U136" s="324">
        <f>IF(U$5=0,0,U$5/PPA_fec!U$5)</f>
        <v>0.46179061942217348</v>
      </c>
      <c r="V136" s="324">
        <f>IF(V$5=0,0,V$5/PPA_fec!V$5)</f>
        <v>0.46086502706962257</v>
      </c>
      <c r="W136" s="324">
        <f>IF(W$5=0,0,W$5/PPA_fec!W$5)</f>
        <v>0.46287577262560536</v>
      </c>
      <c r="DA136" s="95"/>
    </row>
    <row r="137" spans="1:105" ht="12" customHeight="1" x14ac:dyDescent="0.25">
      <c r="A137" s="55" t="s">
        <v>92</v>
      </c>
      <c r="B137" s="307">
        <f>IF(B$6=0,0,B$6/PPA_fec!B$6)</f>
        <v>0.32791121384676081</v>
      </c>
      <c r="C137" s="307">
        <f>IF(C$6=0,0,C$6/PPA_fec!C$6)</f>
        <v>0.3279112138467607</v>
      </c>
      <c r="D137" s="307">
        <f>IF(D$6=0,0,D$6/PPA_fec!D$6)</f>
        <v>0.32875892339889384</v>
      </c>
      <c r="E137" s="307">
        <f>IF(E$6=0,0,E$6/PPA_fec!E$6)</f>
        <v>0.32875892339889401</v>
      </c>
      <c r="F137" s="307">
        <f>IF(F$6=0,0,F$6/PPA_fec!F$6)</f>
        <v>0.33040894773145191</v>
      </c>
      <c r="G137" s="307">
        <f>IF(G$6=0,0,G$6/PPA_fec!G$6)</f>
        <v>0.33221472639559607</v>
      </c>
      <c r="H137" s="307">
        <f>IF(H$6=0,0,H$6/PPA_fec!H$6)</f>
        <v>0.33221472639559613</v>
      </c>
      <c r="I137" s="307">
        <f>IF(I$6=0,0,I$6/PPA_fec!I$6)</f>
        <v>0.33472342743334033</v>
      </c>
      <c r="J137" s="307">
        <f>IF(J$6=0,0,J$6/PPA_fec!J$6)</f>
        <v>0.33472342743334049</v>
      </c>
      <c r="K137" s="307">
        <f>IF(K$6=0,0,K$6/PPA_fec!K$6)</f>
        <v>0.33472342743334027</v>
      </c>
      <c r="L137" s="307">
        <f>IF(L$6=0,0,L$6/PPA_fec!L$6)</f>
        <v>0.33472342743334044</v>
      </c>
      <c r="M137" s="307">
        <f>IF(M$6=0,0,M$6/PPA_fec!M$6)</f>
        <v>0.33472342743334038</v>
      </c>
      <c r="N137" s="307">
        <f>IF(N$6=0,0,N$6/PPA_fec!N$6)</f>
        <v>0.33964239973879079</v>
      </c>
      <c r="O137" s="307">
        <f>IF(O$6=0,0,O$6/PPA_fec!O$6)</f>
        <v>0.33964239973879073</v>
      </c>
      <c r="P137" s="307">
        <f>IF(P$6=0,0,P$6/PPA_fec!P$6)</f>
        <v>0.33964239973879068</v>
      </c>
      <c r="Q137" s="307">
        <f>IF(Q$6=0,0,Q$6/PPA_fec!Q$6)</f>
        <v>0.33964239973879062</v>
      </c>
      <c r="R137" s="307">
        <f>IF(R$6=0,0,R$6/PPA_fec!R$6)</f>
        <v>0.33964239973879062</v>
      </c>
      <c r="S137" s="307">
        <f>IF(S$6=0,0,S$6/PPA_fec!S$6)</f>
        <v>0.33964239973879073</v>
      </c>
      <c r="T137" s="307">
        <f>IF(T$6=0,0,T$6/PPA_fec!T$6)</f>
        <v>0.33964239973879079</v>
      </c>
      <c r="U137" s="307">
        <f>IF(U$6=0,0,U$6/PPA_fec!U$6)</f>
        <v>0.3495039787147568</v>
      </c>
      <c r="V137" s="307">
        <f>IF(V$6=0,0,V$6/PPA_fec!V$6)</f>
        <v>0.34950397871475675</v>
      </c>
      <c r="W137" s="307">
        <f>IF(W$6=0,0,W$6/PPA_fec!W$6)</f>
        <v>0.34950397871475675</v>
      </c>
      <c r="DA137" s="76"/>
    </row>
    <row r="138" spans="1:105" ht="12" customHeight="1" x14ac:dyDescent="0.25">
      <c r="A138" s="202" t="s">
        <v>93</v>
      </c>
      <c r="B138" s="308">
        <f>IF(B$7=0,0,B$7/PPA_fec!B$7)</f>
        <v>8.5217692535901043E-2</v>
      </c>
      <c r="C138" s="308">
        <f>IF(C$7=0,0,C$7/PPA_fec!C$7)</f>
        <v>8.5217692535901085E-2</v>
      </c>
      <c r="D138" s="308">
        <f>IF(D$7=0,0,D$7/PPA_fec!D$7)</f>
        <v>8.5437995620769647E-2</v>
      </c>
      <c r="E138" s="308">
        <f>IF(E$7=0,0,E$7/PPA_fec!E$7)</f>
        <v>8.5437995620769605E-2</v>
      </c>
      <c r="F138" s="308">
        <f>IF(F$7=0,0,F$7/PPA_fec!F$7)</f>
        <v>8.5866804579753236E-2</v>
      </c>
      <c r="G138" s="308">
        <f>IF(G$7=0,0,G$7/PPA_fec!G$7)</f>
        <v>8.6336091034411783E-2</v>
      </c>
      <c r="H138" s="308">
        <f>IF(H$7=0,0,H$7/PPA_fec!H$7)</f>
        <v>8.6336091034411824E-2</v>
      </c>
      <c r="I138" s="308">
        <f>IF(I$7=0,0,I$7/PPA_fec!I$7)</f>
        <v>8.6988053226222939E-2</v>
      </c>
      <c r="J138" s="308">
        <f>IF(J$7=0,0,J$7/PPA_fec!J$7)</f>
        <v>8.6988053226222939E-2</v>
      </c>
      <c r="K138" s="308">
        <f>IF(K$7=0,0,K$7/PPA_fec!K$7)</f>
        <v>8.6988053226222967E-2</v>
      </c>
      <c r="L138" s="308">
        <f>IF(L$7=0,0,L$7/PPA_fec!L$7)</f>
        <v>8.6988053226222953E-2</v>
      </c>
      <c r="M138" s="308">
        <f>IF(M$7=0,0,M$7/PPA_fec!M$7)</f>
        <v>8.6988053226222883E-2</v>
      </c>
      <c r="N138" s="308">
        <f>IF(N$7=0,0,N$7/PPA_fec!N$7)</f>
        <v>8.8266397643301589E-2</v>
      </c>
      <c r="O138" s="308">
        <f>IF(O$7=0,0,O$7/PPA_fec!O$7)</f>
        <v>8.8266397643301547E-2</v>
      </c>
      <c r="P138" s="308">
        <f>IF(P$7=0,0,P$7/PPA_fec!P$7)</f>
        <v>8.8266397643301547E-2</v>
      </c>
      <c r="Q138" s="308">
        <f>IF(Q$7=0,0,Q$7/PPA_fec!Q$7)</f>
        <v>8.8266397643301561E-2</v>
      </c>
      <c r="R138" s="308">
        <f>IF(R$7=0,0,R$7/PPA_fec!R$7)</f>
        <v>8.8266397643301533E-2</v>
      </c>
      <c r="S138" s="308">
        <f>IF(S$7=0,0,S$7/PPA_fec!S$7)</f>
        <v>8.8266397643301575E-2</v>
      </c>
      <c r="T138" s="308">
        <f>IF(T$7=0,0,T$7/PPA_fec!T$7)</f>
        <v>8.8266397643301492E-2</v>
      </c>
      <c r="U138" s="308">
        <f>IF(U$7=0,0,U$7/PPA_fec!U$7)</f>
        <v>9.082922858535375E-2</v>
      </c>
      <c r="V138" s="308">
        <f>IF(V$7=0,0,V$7/PPA_fec!V$7)</f>
        <v>9.0829228585353805E-2</v>
      </c>
      <c r="W138" s="308">
        <f>IF(W$7=0,0,W$7/PPA_fec!W$7)</f>
        <v>9.0829228585353805E-2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0.46871481542983612</v>
      </c>
      <c r="C139" s="308">
        <f>IF(C$8=0,0,C$8/PPA_fec!C$8)</f>
        <v>0.46871481542983584</v>
      </c>
      <c r="D139" s="308">
        <f>IF(D$8=0,0,D$8/PPA_fec!D$8)</f>
        <v>0.46992652765402321</v>
      </c>
      <c r="E139" s="308">
        <f>IF(E$8=0,0,E$8/PPA_fec!E$8)</f>
        <v>0.46992652765402337</v>
      </c>
      <c r="F139" s="308">
        <f>IF(F$8=0,0,F$8/PPA_fec!F$8)</f>
        <v>0.47228506501972345</v>
      </c>
      <c r="G139" s="308">
        <f>IF(G$8=0,0,G$8/PPA_fec!G$8)</f>
        <v>0.4748662369270284</v>
      </c>
      <c r="H139" s="308">
        <f>IF(H$8=0,0,H$8/PPA_fec!H$8)</f>
        <v>0.47486623692702823</v>
      </c>
      <c r="I139" s="308">
        <f>IF(I$8=0,0,I$8/PPA_fec!I$8)</f>
        <v>0.47845216291620296</v>
      </c>
      <c r="J139" s="308">
        <f>IF(J$8=0,0,J$8/PPA_fec!J$8)</f>
        <v>0.47845216291620313</v>
      </c>
      <c r="K139" s="308">
        <f>IF(K$8=0,0,K$8/PPA_fec!K$8)</f>
        <v>0.47845216291620307</v>
      </c>
      <c r="L139" s="308">
        <f>IF(L$8=0,0,L$8/PPA_fec!L$8)</f>
        <v>0.47845216291620279</v>
      </c>
      <c r="M139" s="308">
        <f>IF(M$8=0,0,M$8/PPA_fec!M$8)</f>
        <v>0.47845216291620324</v>
      </c>
      <c r="N139" s="308">
        <f>IF(N$8=0,0,N$8/PPA_fec!N$8)</f>
        <v>0.48548331982360599</v>
      </c>
      <c r="O139" s="308">
        <f>IF(O$8=0,0,O$8/PPA_fec!O$8)</f>
        <v>0.48548331982360604</v>
      </c>
      <c r="P139" s="308">
        <f>IF(P$8=0,0,P$8/PPA_fec!P$8)</f>
        <v>0.48548331982360587</v>
      </c>
      <c r="Q139" s="308">
        <f>IF(Q$8=0,0,Q$8/PPA_fec!Q$8)</f>
        <v>0.48548331982360626</v>
      </c>
      <c r="R139" s="308">
        <f>IF(R$8=0,0,R$8/PPA_fec!R$8)</f>
        <v>0.48548331982360621</v>
      </c>
      <c r="S139" s="308">
        <f>IF(S$8=0,0,S$8/PPA_fec!S$8)</f>
        <v>0.48548331982360604</v>
      </c>
      <c r="T139" s="308">
        <f>IF(T$8=0,0,T$8/PPA_fec!T$8)</f>
        <v>0.4854833198236061</v>
      </c>
      <c r="U139" s="308">
        <f>IF(U$8=0,0,U$8/PPA_fec!U$8)</f>
        <v>0.49957941649362347</v>
      </c>
      <c r="V139" s="308">
        <f>IF(V$8=0,0,V$8/PPA_fec!V$8)</f>
        <v>0.49957941649362375</v>
      </c>
      <c r="W139" s="308">
        <f>IF(W$8=0,0,W$8/PPA_fec!W$8)</f>
        <v>0.49957941649362347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0.32905072822132431</v>
      </c>
      <c r="C140" s="308">
        <f>IF(C$9=0,0,C$9/PPA_fec!C$9)</f>
        <v>0.32905072822132425</v>
      </c>
      <c r="D140" s="308">
        <f>IF(D$9=0,0,D$9/PPA_fec!D$9)</f>
        <v>0.32990138362336846</v>
      </c>
      <c r="E140" s="308">
        <f>IF(E$9=0,0,E$9/PPA_fec!E$9)</f>
        <v>0.32990138362336824</v>
      </c>
      <c r="F140" s="308">
        <f>IF(F$9=0,0,F$9/PPA_fec!F$9)</f>
        <v>0.33155714190574542</v>
      </c>
      <c r="G140" s="308">
        <f>IF(G$9=0,0,G$9/PPA_fec!G$9)</f>
        <v>0.3333691957768915</v>
      </c>
      <c r="H140" s="308">
        <f>IF(H$9=0,0,H$9/PPA_fec!H$9)</f>
        <v>0.3333691957768915</v>
      </c>
      <c r="I140" s="308">
        <f>IF(I$9=0,0,I$9/PPA_fec!I$9)</f>
        <v>0.33588661472598885</v>
      </c>
      <c r="J140" s="308">
        <f>IF(J$9=0,0,J$9/PPA_fec!J$9)</f>
        <v>0.3358866147259888</v>
      </c>
      <c r="K140" s="308">
        <f>IF(K$9=0,0,K$9/PPA_fec!K$9)</f>
        <v>0.33588661472598885</v>
      </c>
      <c r="L140" s="308">
        <f>IF(L$9=0,0,L$9/PPA_fec!L$9)</f>
        <v>0.33588661472598885</v>
      </c>
      <c r="M140" s="308">
        <f>IF(M$9=0,0,M$9/PPA_fec!M$9)</f>
        <v>0.3358866147259888</v>
      </c>
      <c r="N140" s="308">
        <f>IF(N$9=0,0,N$9/PPA_fec!N$9)</f>
        <v>0.34082268080381839</v>
      </c>
      <c r="O140" s="308">
        <f>IF(O$9=0,0,O$9/PPA_fec!O$9)</f>
        <v>0.34082268080381839</v>
      </c>
      <c r="P140" s="308">
        <f>IF(P$9=0,0,P$9/PPA_fec!P$9)</f>
        <v>0.3408226808038185</v>
      </c>
      <c r="Q140" s="308">
        <f>IF(Q$9=0,0,Q$9/PPA_fec!Q$9)</f>
        <v>0.34082268080381839</v>
      </c>
      <c r="R140" s="308">
        <f>IF(R$9=0,0,R$9/PPA_fec!R$9)</f>
        <v>0.34082268080381839</v>
      </c>
      <c r="S140" s="308">
        <f>IF(S$9=0,0,S$9/PPA_fec!S$9)</f>
        <v>0.34082268080381839</v>
      </c>
      <c r="T140" s="308">
        <f>IF(T$9=0,0,T$9/PPA_fec!T$9)</f>
        <v>0.34082268080381828</v>
      </c>
      <c r="U140" s="308">
        <f>IF(U$9=0,0,U$9/PPA_fec!U$9)</f>
        <v>0.35071852945561288</v>
      </c>
      <c r="V140" s="308">
        <f>IF(V$9=0,0,V$9/PPA_fec!V$9)</f>
        <v>0.35071852945561283</v>
      </c>
      <c r="W140" s="308">
        <f>IF(W$9=0,0,W$9/PPA_fec!W$9)</f>
        <v>0.35071852945561294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0.50244894897542347</v>
      </c>
      <c r="C141" s="309">
        <f>IF(C$10=0,0,C$10/PPA_fec!C$10)</f>
        <v>0.51344274363530729</v>
      </c>
      <c r="D141" s="309">
        <f>IF(D$10=0,0,D$10/PPA_fec!D$10)</f>
        <v>0.50136029984887698</v>
      </c>
      <c r="E141" s="309">
        <f>IF(E$10=0,0,E$10/PPA_fec!E$10)</f>
        <v>0.49737653551328437</v>
      </c>
      <c r="F141" s="309">
        <f>IF(F$10=0,0,F$10/PPA_fec!F$10)</f>
        <v>0.54819663723695733</v>
      </c>
      <c r="G141" s="309">
        <f>IF(G$10=0,0,G$10/PPA_fec!G$10)</f>
        <v>0.50396084680554198</v>
      </c>
      <c r="H141" s="309">
        <f>IF(H$10=0,0,H$10/PPA_fec!H$10)</f>
        <v>0.50782677753224725</v>
      </c>
      <c r="I141" s="309">
        <f>IF(I$10=0,0,I$10/PPA_fec!I$10)</f>
        <v>0.50648908322827879</v>
      </c>
      <c r="J141" s="309">
        <f>IF(J$10=0,0,J$10/PPA_fec!J$10)</f>
        <v>0.50717771721234006</v>
      </c>
      <c r="K141" s="309">
        <f>IF(K$10=0,0,K$10/PPA_fec!K$10)</f>
        <v>0.50465642567700164</v>
      </c>
      <c r="L141" s="309">
        <f>IF(L$10=0,0,L$10/PPA_fec!L$10)</f>
        <v>0.49923122091147321</v>
      </c>
      <c r="M141" s="309">
        <f>IF(M$10=0,0,M$10/PPA_fec!M$10)</f>
        <v>0.49813095860612266</v>
      </c>
      <c r="N141" s="309">
        <f>IF(N$10=0,0,N$10/PPA_fec!N$10)</f>
        <v>0.50930080889160123</v>
      </c>
      <c r="O141" s="309">
        <f>IF(O$10=0,0,O$10/PPA_fec!O$10)</f>
        <v>0.5072797934279456</v>
      </c>
      <c r="P141" s="309">
        <f>IF(P$10=0,0,P$10/PPA_fec!P$10)</f>
        <v>0.51676483932895989</v>
      </c>
      <c r="Q141" s="309">
        <f>IF(Q$10=0,0,Q$10/PPA_fec!Q$10)</f>
        <v>0.51989523568638807</v>
      </c>
      <c r="R141" s="309">
        <f>IF(R$10=0,0,R$10/PPA_fec!R$10)</f>
        <v>0.53124659238324312</v>
      </c>
      <c r="S141" s="309">
        <f>IF(S$10=0,0,S$10/PPA_fec!S$10)</f>
        <v>0.53255233083903863</v>
      </c>
      <c r="T141" s="309">
        <f>IF(T$10=0,0,T$10/PPA_fec!T$10)</f>
        <v>0.53742676340429707</v>
      </c>
      <c r="U141" s="309">
        <f>IF(U$10=0,0,U$10/PPA_fec!U$10)</f>
        <v>0.54653432348256525</v>
      </c>
      <c r="V141" s="309">
        <f>IF(V$10=0,0,V$10/PPA_fec!V$10)</f>
        <v>0.54570883910890822</v>
      </c>
      <c r="W141" s="309">
        <f>IF(W$10=0,0,W$10/PPA_fec!W$10)</f>
        <v>0.5410605629777161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0.40784985415387548</v>
      </c>
      <c r="C142" s="310">
        <f>IF(C$16=0,0,C$16/PPA_fec!C$16)</f>
        <v>0.40784985415387548</v>
      </c>
      <c r="D142" s="310">
        <f>IF(D$16=0,0,D$16/PPA_fec!D$16)</f>
        <v>0.40890421948998729</v>
      </c>
      <c r="E142" s="310">
        <f>IF(E$16=0,0,E$16/PPA_fec!E$16)</f>
        <v>0.4089042194899874</v>
      </c>
      <c r="F142" s="310">
        <f>IF(F$16=0,0,F$16/PPA_fec!F$16)</f>
        <v>0.41095648899150733</v>
      </c>
      <c r="G142" s="310">
        <f>IF(G$16=0,0,G$16/PPA_fec!G$16)</f>
        <v>0.41320248282674593</v>
      </c>
      <c r="H142" s="310">
        <f>IF(H$16=0,0,H$16/PPA_fec!H$16)</f>
        <v>0.41320248282674593</v>
      </c>
      <c r="I142" s="310">
        <f>IF(I$16=0,0,I$16/PPA_fec!I$16)</f>
        <v>0.41632275840487182</v>
      </c>
      <c r="J142" s="310">
        <f>IF(J$16=0,0,J$16/PPA_fec!J$16)</f>
        <v>0.41632275840487182</v>
      </c>
      <c r="K142" s="310">
        <f>IF(K$16=0,0,K$16/PPA_fec!K$16)</f>
        <v>0.41632275840487187</v>
      </c>
      <c r="L142" s="310">
        <f>IF(L$16=0,0,L$16/PPA_fec!L$16)</f>
        <v>0.41632275840487193</v>
      </c>
      <c r="M142" s="310">
        <f>IF(M$16=0,0,M$16/PPA_fec!M$16)</f>
        <v>0.41632275840487182</v>
      </c>
      <c r="N142" s="310">
        <f>IF(N$16=0,0,N$16/PPA_fec!N$16)</f>
        <v>0.42244088444829042</v>
      </c>
      <c r="O142" s="310">
        <f>IF(O$16=0,0,O$16/PPA_fec!O$16)</f>
        <v>0.42244088444829042</v>
      </c>
      <c r="P142" s="310">
        <f>IF(P$16=0,0,P$16/PPA_fec!P$16)</f>
        <v>0.42244088444829031</v>
      </c>
      <c r="Q142" s="310">
        <f>IF(Q$16=0,0,Q$16/PPA_fec!Q$16)</f>
        <v>0.42244088444829025</v>
      </c>
      <c r="R142" s="310">
        <f>IF(R$16=0,0,R$16/PPA_fec!R$16)</f>
        <v>0.42244088444829025</v>
      </c>
      <c r="S142" s="310">
        <f>IF(S$16=0,0,S$16/PPA_fec!S$16)</f>
        <v>0.4224408844482902</v>
      </c>
      <c r="T142" s="310">
        <f>IF(T$16=0,0,T$16/PPA_fec!T$16)</f>
        <v>0.4224408844482902</v>
      </c>
      <c r="U142" s="310">
        <f>IF(U$16=0,0,U$16/PPA_fec!U$16)</f>
        <v>0.43470653251775293</v>
      </c>
      <c r="V142" s="310">
        <f>IF(V$16=0,0,V$16/PPA_fec!V$16)</f>
        <v>0.43470653251775287</v>
      </c>
      <c r="W142" s="310">
        <f>IF(W$16=0,0,W$16/PPA_fec!W$16)</f>
        <v>0.43470653251775287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0.44410578986736615</v>
      </c>
      <c r="C143" s="310">
        <f>IF(C$17=0,0,C$17/PPA_fec!C$17)</f>
        <v>0.44502946980280023</v>
      </c>
      <c r="D143" s="310">
        <f>IF(D$17=0,0,D$17/PPA_fec!D$17)</f>
        <v>0.43953493914034147</v>
      </c>
      <c r="E143" s="310">
        <f>IF(E$17=0,0,E$17/PPA_fec!E$17)</f>
        <v>0.44928619635017308</v>
      </c>
      <c r="F143" s="310">
        <f>IF(F$17=0,0,F$17/PPA_fec!F$17)</f>
        <v>0.45391435873301444</v>
      </c>
      <c r="G143" s="310">
        <f>IF(G$17=0,0,G$17/PPA_fec!G$17)</f>
        <v>0.44467160264054661</v>
      </c>
      <c r="H143" s="310">
        <f>IF(H$17=0,0,H$17/PPA_fec!H$17)</f>
        <v>0.44390619696255507</v>
      </c>
      <c r="I143" s="310">
        <f>IF(I$17=0,0,I$17/PPA_fec!I$17)</f>
        <v>0.44539041752755404</v>
      </c>
      <c r="J143" s="310">
        <f>IF(J$17=0,0,J$17/PPA_fec!J$17)</f>
        <v>0.44813429135537336</v>
      </c>
      <c r="K143" s="310">
        <f>IF(K$17=0,0,K$17/PPA_fec!K$17)</f>
        <v>0.44383938208305579</v>
      </c>
      <c r="L143" s="310">
        <f>IF(L$17=0,0,L$17/PPA_fec!L$17)</f>
        <v>0.44444520060588333</v>
      </c>
      <c r="M143" s="310">
        <f>IF(M$17=0,0,M$17/PPA_fec!M$17)</f>
        <v>0.44634323870164599</v>
      </c>
      <c r="N143" s="310">
        <f>IF(N$17=0,0,N$17/PPA_fec!N$17)</f>
        <v>0.45258923418111996</v>
      </c>
      <c r="O143" s="310">
        <f>IF(O$17=0,0,O$17/PPA_fec!O$17)</f>
        <v>0.45066508086316487</v>
      </c>
      <c r="P143" s="310">
        <f>IF(P$17=0,0,P$17/PPA_fec!P$17)</f>
        <v>0.45306246467207589</v>
      </c>
      <c r="Q143" s="310">
        <f>IF(Q$17=0,0,Q$17/PPA_fec!Q$17)</f>
        <v>0.45526052022983943</v>
      </c>
      <c r="R143" s="310">
        <f>IF(R$17=0,0,R$17/PPA_fec!R$17)</f>
        <v>0.45444819180773882</v>
      </c>
      <c r="S143" s="310">
        <f>IF(S$17=0,0,S$17/PPA_fec!S$17)</f>
        <v>0.45660621051308009</v>
      </c>
      <c r="T143" s="310">
        <f>IF(T$17=0,0,T$17/PPA_fec!T$17)</f>
        <v>0.45689380211498498</v>
      </c>
      <c r="U143" s="310">
        <f>IF(U$17=0,0,U$17/PPA_fec!U$17)</f>
        <v>0.46712617147929419</v>
      </c>
      <c r="V143" s="310">
        <f>IF(V$17=0,0,V$17/PPA_fec!V$17)</f>
        <v>0.46593451779629219</v>
      </c>
      <c r="W143" s="310">
        <f>IF(W$17=0,0,W$17/PPA_fec!W$17)</f>
        <v>0.46821572400069639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0.40543508722957428</v>
      </c>
      <c r="C144" s="311">
        <f>IF(C$30=0,0,C$30/PPA_fec!C$30)</f>
        <v>0.40543508722957422</v>
      </c>
      <c r="D144" s="311">
        <f>IF(D$30=0,0,D$30/PPA_fec!D$30)</f>
        <v>0.40648320995823167</v>
      </c>
      <c r="E144" s="311">
        <f>IF(E$30=0,0,E$30/PPA_fec!E$30)</f>
        <v>0.40648320995823173</v>
      </c>
      <c r="F144" s="311">
        <f>IF(F$30=0,0,F$30/PPA_fec!F$30)</f>
        <v>0.4085233285359216</v>
      </c>
      <c r="G144" s="311">
        <f>IF(G$30=0,0,G$30/PPA_fec!G$30)</f>
        <v>0.41075602445877818</v>
      </c>
      <c r="H144" s="311">
        <f>IF(H$30=0,0,H$30/PPA_fec!H$30)</f>
        <v>0.41075602445877812</v>
      </c>
      <c r="I144" s="311">
        <f>IF(I$30=0,0,I$30/PPA_fec!I$30)</f>
        <v>0.41385782574254282</v>
      </c>
      <c r="J144" s="311">
        <f>IF(J$30=0,0,J$30/PPA_fec!J$30)</f>
        <v>0.41385782574254287</v>
      </c>
      <c r="K144" s="311">
        <f>IF(K$30=0,0,K$30/PPA_fec!K$30)</f>
        <v>0.4138578257425431</v>
      </c>
      <c r="L144" s="311">
        <f>IF(L$30=0,0,L$30/PPA_fec!L$30)</f>
        <v>0.41385782574254287</v>
      </c>
      <c r="M144" s="311">
        <f>IF(M$30=0,0,M$30/PPA_fec!M$30)</f>
        <v>0.41385782574254293</v>
      </c>
      <c r="N144" s="311">
        <f>IF(N$30=0,0,N$30/PPA_fec!N$30)</f>
        <v>0.41993972804269442</v>
      </c>
      <c r="O144" s="311">
        <f>IF(O$30=0,0,O$30/PPA_fec!O$30)</f>
        <v>0.41993972804269458</v>
      </c>
      <c r="P144" s="311">
        <f>IF(P$30=0,0,P$30/PPA_fec!P$30)</f>
        <v>0.41993972804269458</v>
      </c>
      <c r="Q144" s="311">
        <f>IF(Q$30=0,0,Q$30/PPA_fec!Q$30)</f>
        <v>0.41993972804269425</v>
      </c>
      <c r="R144" s="311">
        <f>IF(R$30=0,0,R$30/PPA_fec!R$30)</f>
        <v>0.41993972804269436</v>
      </c>
      <c r="S144" s="311">
        <f>IF(S$30=0,0,S$30/PPA_fec!S$30)</f>
        <v>0.41993972804269458</v>
      </c>
      <c r="T144" s="311">
        <f>IF(T$30=0,0,T$30/PPA_fec!T$30)</f>
        <v>0.41993972804269469</v>
      </c>
      <c r="U144" s="311">
        <f>IF(U$30=0,0,U$30/PPA_fec!U$30)</f>
        <v>0.43213275458008693</v>
      </c>
      <c r="V144" s="311">
        <f>IF(V$30=0,0,V$30/PPA_fec!V$30)</f>
        <v>0.43213275458008682</v>
      </c>
      <c r="W144" s="311">
        <f>IF(W$30=0,0,W$30/PPA_fec!W$30)</f>
        <v>0.43213275458008682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0.58107958836583584</v>
      </c>
      <c r="C146" s="324">
        <f>IF(C$32=0,0,C$32/PPA_fec!C$32)</f>
        <v>0.58242350159823031</v>
      </c>
      <c r="D146" s="324">
        <f>IF(D$32=0,0,D$32/PPA_fec!D$32)</f>
        <v>0.57747674344724387</v>
      </c>
      <c r="E146" s="324">
        <f>IF(E$32=0,0,E$32/PPA_fec!E$32)</f>
        <v>0.59186644175848746</v>
      </c>
      <c r="F146" s="324">
        <f>IF(F$32=0,0,F$32/PPA_fec!F$32)</f>
        <v>0.59039847521564315</v>
      </c>
      <c r="G146" s="324">
        <f>IF(G$32=0,0,G$32/PPA_fec!G$32)</f>
        <v>0.58386363020955145</v>
      </c>
      <c r="H146" s="324">
        <f>IF(H$32=0,0,H$32/PPA_fec!H$32)</f>
        <v>0.5863755011311228</v>
      </c>
      <c r="I146" s="324">
        <f>IF(I$32=0,0,I$32/PPA_fec!I$32)</f>
        <v>0.58455428907879892</v>
      </c>
      <c r="J146" s="324">
        <f>IF(J$32=0,0,J$32/PPA_fec!J$32)</f>
        <v>0.58771402443677823</v>
      </c>
      <c r="K146" s="324">
        <f>IF(K$32=0,0,K$32/PPA_fec!K$32)</f>
        <v>0.58293613673586897</v>
      </c>
      <c r="L146" s="324">
        <f>IF(L$32=0,0,L$32/PPA_fec!L$32)</f>
        <v>0.58437076683955713</v>
      </c>
      <c r="M146" s="324">
        <f>IF(M$32=0,0,M$32/PPA_fec!M$32)</f>
        <v>0.58696263297008566</v>
      </c>
      <c r="N146" s="324">
        <f>IF(N$32=0,0,N$32/PPA_fec!N$32)</f>
        <v>0.58618346328114879</v>
      </c>
      <c r="O146" s="324">
        <f>IF(O$32=0,0,O$32/PPA_fec!O$32)</f>
        <v>0.58431819828376796</v>
      </c>
      <c r="P146" s="324">
        <f>IF(P$32=0,0,P$32/PPA_fec!P$32)</f>
        <v>0.586091535876477</v>
      </c>
      <c r="Q146" s="324">
        <f>IF(Q$32=0,0,Q$32/PPA_fec!Q$32)</f>
        <v>0.58840403385229967</v>
      </c>
      <c r="R146" s="324">
        <f>IF(R$32=0,0,R$32/PPA_fec!R$32)</f>
        <v>0.58650142346576073</v>
      </c>
      <c r="S146" s="324">
        <f>IF(S$32=0,0,S$32/PPA_fec!S$32)</f>
        <v>0.61503547213549248</v>
      </c>
      <c r="T146" s="324">
        <f>IF(T$32=0,0,T$32/PPA_fec!T$32)</f>
        <v>0.61634805992537156</v>
      </c>
      <c r="U146" s="324">
        <f>IF(U$32=0,0,U$32/PPA_fec!U$32)</f>
        <v>0.614120553277267</v>
      </c>
      <c r="V146" s="324">
        <f>IF(V$32=0,0,V$32/PPA_fec!V$32)</f>
        <v>0.6131816266550566</v>
      </c>
      <c r="W146" s="324">
        <f>IF(W$32=0,0,W$32/PPA_fec!W$32)</f>
        <v>0.63344158551775487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0.39088827293043121</v>
      </c>
      <c r="C147" s="307">
        <f>IF(C$33=0,0,C$33/PPA_fec!C$33)</f>
        <v>0.39145613212999525</v>
      </c>
      <c r="D147" s="307">
        <f>IF(D$33=0,0,D$33/PPA_fec!D$33)</f>
        <v>0.39254632628180353</v>
      </c>
      <c r="E147" s="307">
        <f>IF(E$33=0,0,E$33/PPA_fec!E$33)</f>
        <v>0.39398094765466279</v>
      </c>
      <c r="F147" s="307">
        <f>IF(F$33=0,0,F$33/PPA_fec!F$33)</f>
        <v>0.39398094765466279</v>
      </c>
      <c r="G147" s="307">
        <f>IF(G$33=0,0,G$33/PPA_fec!G$33)</f>
        <v>0.39638379261105466</v>
      </c>
      <c r="H147" s="307">
        <f>IF(H$33=0,0,H$33/PPA_fec!H$33)</f>
        <v>0.39891595281850412</v>
      </c>
      <c r="I147" s="307">
        <f>IF(I$33=0,0,I$33/PPA_fec!I$33)</f>
        <v>0.398915952818504</v>
      </c>
      <c r="J147" s="307">
        <f>IF(J$33=0,0,J$33/PPA_fec!J$33)</f>
        <v>0.39891595281850395</v>
      </c>
      <c r="K147" s="307">
        <f>IF(K$33=0,0,K$33/PPA_fec!K$33)</f>
        <v>0.39891595281850417</v>
      </c>
      <c r="L147" s="307">
        <f>IF(L$33=0,0,L$33/PPA_fec!L$33)</f>
        <v>0.39891595281850417</v>
      </c>
      <c r="M147" s="307">
        <f>IF(M$33=0,0,M$33/PPA_fec!M$33)</f>
        <v>0.39891595281850434</v>
      </c>
      <c r="N147" s="307">
        <f>IF(N$33=0,0,N$33/PPA_fec!N$33)</f>
        <v>0.39891595281850423</v>
      </c>
      <c r="O147" s="307">
        <f>IF(O$33=0,0,O$33/PPA_fec!O$33)</f>
        <v>0.39891595281850423</v>
      </c>
      <c r="P147" s="307">
        <f>IF(P$33=0,0,P$33/PPA_fec!P$33)</f>
        <v>0.39891595281850395</v>
      </c>
      <c r="Q147" s="307">
        <f>IF(Q$33=0,0,Q$33/PPA_fec!Q$33)</f>
        <v>0.398915952818504</v>
      </c>
      <c r="R147" s="307">
        <f>IF(R$33=0,0,R$33/PPA_fec!R$33)</f>
        <v>0.39891595281850406</v>
      </c>
      <c r="S147" s="307">
        <f>IF(S$33=0,0,S$33/PPA_fec!S$33)</f>
        <v>0.41402435753665373</v>
      </c>
      <c r="T147" s="307">
        <f>IF(T$33=0,0,T$33/PPA_fec!T$33)</f>
        <v>0.41746335943330742</v>
      </c>
      <c r="U147" s="307">
        <f>IF(U$33=0,0,U$33/PPA_fec!U$33)</f>
        <v>0.41746335943330731</v>
      </c>
      <c r="V147" s="307">
        <f>IF(V$33=0,0,V$33/PPA_fec!V$33)</f>
        <v>0.41746335943330731</v>
      </c>
      <c r="W147" s="307">
        <f>IF(W$33=0,0,W$33/PPA_fec!W$33)</f>
        <v>0.42885702241289891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0.10159463269636786</v>
      </c>
      <c r="C148" s="308">
        <f>IF(C$34=0,0,C$34/PPA_fec!C$34)</f>
        <v>0.10174222332724167</v>
      </c>
      <c r="D148" s="308">
        <f>IF(D$34=0,0,D$34/PPA_fec!D$34)</f>
        <v>0.10202557251444121</v>
      </c>
      <c r="E148" s="308">
        <f>IF(E$34=0,0,E$34/PPA_fec!E$34)</f>
        <v>0.10239844077764426</v>
      </c>
      <c r="F148" s="308">
        <f>IF(F$34=0,0,F$34/PPA_fec!F$34)</f>
        <v>0.10239844077764429</v>
      </c>
      <c r="G148" s="308">
        <f>IF(G$34=0,0,G$34/PPA_fec!G$34)</f>
        <v>0.10302295721284156</v>
      </c>
      <c r="H148" s="308">
        <f>IF(H$34=0,0,H$34/PPA_fec!H$34)</f>
        <v>0.10368108359835723</v>
      </c>
      <c r="I148" s="308">
        <f>IF(I$34=0,0,I$34/PPA_fec!I$34)</f>
        <v>0.10368108359835722</v>
      </c>
      <c r="J148" s="308">
        <f>IF(J$34=0,0,J$34/PPA_fec!J$34)</f>
        <v>0.10368108359835725</v>
      </c>
      <c r="K148" s="308">
        <f>IF(K$34=0,0,K$34/PPA_fec!K$34)</f>
        <v>0.10368108359835725</v>
      </c>
      <c r="L148" s="308">
        <f>IF(L$34=0,0,L$34/PPA_fec!L$34)</f>
        <v>0.10368108359835722</v>
      </c>
      <c r="M148" s="308">
        <f>IF(M$34=0,0,M$34/PPA_fec!M$34)</f>
        <v>0.10368108359835727</v>
      </c>
      <c r="N148" s="308">
        <f>IF(N$34=0,0,N$34/PPA_fec!N$34)</f>
        <v>0.10368108359835729</v>
      </c>
      <c r="O148" s="308">
        <f>IF(O$34=0,0,O$34/PPA_fec!O$34)</f>
        <v>0.1036810835983573</v>
      </c>
      <c r="P148" s="308">
        <f>IF(P$34=0,0,P$34/PPA_fec!P$34)</f>
        <v>0.10368108359835726</v>
      </c>
      <c r="Q148" s="308">
        <f>IF(Q$34=0,0,Q$34/PPA_fec!Q$34)</f>
        <v>0.10368108359835726</v>
      </c>
      <c r="R148" s="308">
        <f>IF(R$34=0,0,R$34/PPA_fec!R$34)</f>
        <v>0.10368108359835727</v>
      </c>
      <c r="S148" s="308">
        <f>IF(S$34=0,0,S$34/PPA_fec!S$34)</f>
        <v>0.1085016860389848</v>
      </c>
      <c r="T148" s="308">
        <f>IF(T$34=0,0,T$34/PPA_fec!T$34)</f>
        <v>0.10850168603898479</v>
      </c>
      <c r="U148" s="308">
        <f>IF(U$34=0,0,U$34/PPA_fec!U$34)</f>
        <v>0.10850168603898479</v>
      </c>
      <c r="V148" s="308">
        <f>IF(V$34=0,0,V$34/PPA_fec!V$34)</f>
        <v>0.10850168603898475</v>
      </c>
      <c r="W148" s="308">
        <f>IF(W$34=0,0,W$34/PPA_fec!W$34)</f>
        <v>0.11146297980408018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0.55693842090137458</v>
      </c>
      <c r="C149" s="308">
        <f>IF(C$35=0,0,C$35/PPA_fec!C$35)</f>
        <v>0.55774750786509586</v>
      </c>
      <c r="D149" s="308">
        <f>IF(D$35=0,0,D$35/PPA_fec!D$35)</f>
        <v>0.55930081875066451</v>
      </c>
      <c r="E149" s="308">
        <f>IF(E$35=0,0,E$35/PPA_fec!E$35)</f>
        <v>0.56134487025418389</v>
      </c>
      <c r="F149" s="308">
        <f>IF(F$35=0,0,F$35/PPA_fec!F$35)</f>
        <v>0.56134487025418378</v>
      </c>
      <c r="G149" s="308">
        <f>IF(G$35=0,0,G$35/PPA_fec!G$35)</f>
        <v>0.56476844872496068</v>
      </c>
      <c r="H149" s="308">
        <f>IF(H$35=0,0,H$35/PPA_fec!H$35)</f>
        <v>0.56837627583328942</v>
      </c>
      <c r="I149" s="308">
        <f>IF(I$35=0,0,I$35/PPA_fec!I$35)</f>
        <v>0.56837627583328942</v>
      </c>
      <c r="J149" s="308">
        <f>IF(J$35=0,0,J$35/PPA_fec!J$35)</f>
        <v>0.56837627583328953</v>
      </c>
      <c r="K149" s="308">
        <f>IF(K$35=0,0,K$35/PPA_fec!K$35)</f>
        <v>0.56837627583328931</v>
      </c>
      <c r="L149" s="308">
        <f>IF(L$35=0,0,L$35/PPA_fec!L$35)</f>
        <v>0.56837627583328931</v>
      </c>
      <c r="M149" s="308">
        <f>IF(M$35=0,0,M$35/PPA_fec!M$35)</f>
        <v>0.56837627583328953</v>
      </c>
      <c r="N149" s="308">
        <f>IF(N$35=0,0,N$35/PPA_fec!N$35)</f>
        <v>0.56837627583328942</v>
      </c>
      <c r="O149" s="308">
        <f>IF(O$35=0,0,O$35/PPA_fec!O$35)</f>
        <v>0.5683762758332892</v>
      </c>
      <c r="P149" s="308">
        <f>IF(P$35=0,0,P$35/PPA_fec!P$35)</f>
        <v>0.56837627583328931</v>
      </c>
      <c r="Q149" s="308">
        <f>IF(Q$35=0,0,Q$35/PPA_fec!Q$35)</f>
        <v>0.56837627583328953</v>
      </c>
      <c r="R149" s="308">
        <f>IF(R$35=0,0,R$35/PPA_fec!R$35)</f>
        <v>0.56837627583328942</v>
      </c>
      <c r="S149" s="308">
        <f>IF(S$35=0,0,S$35/PPA_fec!S$35)</f>
        <v>0.58815465016569357</v>
      </c>
      <c r="T149" s="308">
        <f>IF(T$35=0,0,T$35/PPA_fec!T$35)</f>
        <v>0.59480265919450803</v>
      </c>
      <c r="U149" s="308">
        <f>IF(U$35=0,0,U$35/PPA_fec!U$35)</f>
        <v>0.59480265919450792</v>
      </c>
      <c r="V149" s="308">
        <f>IF(V$35=0,0,V$35/PPA_fec!V$35)</f>
        <v>0.59480265919450803</v>
      </c>
      <c r="W149" s="308">
        <f>IF(W$35=0,0,W$35/PPA_fec!W$35)</f>
        <v>0.6110363738070349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0.39253639504286497</v>
      </c>
      <c r="C150" s="308">
        <f>IF(C$36=0,0,C$36/PPA_fec!C$36)</f>
        <v>0.39310664853606347</v>
      </c>
      <c r="D150" s="308">
        <f>IF(D$36=0,0,D$36/PPA_fec!D$36)</f>
        <v>0.39420143932893981</v>
      </c>
      <c r="E150" s="308">
        <f>IF(E$36=0,0,E$36/PPA_fec!E$36)</f>
        <v>0.39564210956888263</v>
      </c>
      <c r="F150" s="308">
        <f>IF(F$36=0,0,F$36/PPA_fec!F$36)</f>
        <v>0.39564210956888268</v>
      </c>
      <c r="G150" s="308">
        <f>IF(G$36=0,0,G$36/PPA_fec!G$36)</f>
        <v>0.3980550857627142</v>
      </c>
      <c r="H150" s="308">
        <f>IF(H$36=0,0,H$36/PPA_fec!H$36)</f>
        <v>0.40059792244607534</v>
      </c>
      <c r="I150" s="308">
        <f>IF(I$36=0,0,I$36/PPA_fec!I$36)</f>
        <v>0.40059792244607539</v>
      </c>
      <c r="J150" s="308">
        <f>IF(J$36=0,0,J$36/PPA_fec!J$36)</f>
        <v>0.40059792244607523</v>
      </c>
      <c r="K150" s="308">
        <f>IF(K$36=0,0,K$36/PPA_fec!K$36)</f>
        <v>0.40059792244607528</v>
      </c>
      <c r="L150" s="308">
        <f>IF(L$36=0,0,L$36/PPA_fec!L$36)</f>
        <v>0.40059792244607545</v>
      </c>
      <c r="M150" s="308">
        <f>IF(M$36=0,0,M$36/PPA_fec!M$36)</f>
        <v>0.40059792244607539</v>
      </c>
      <c r="N150" s="308">
        <f>IF(N$36=0,0,N$36/PPA_fec!N$36)</f>
        <v>0.40059792244607528</v>
      </c>
      <c r="O150" s="308">
        <f>IF(O$36=0,0,O$36/PPA_fec!O$36)</f>
        <v>0.40059792244607545</v>
      </c>
      <c r="P150" s="308">
        <f>IF(P$36=0,0,P$36/PPA_fec!P$36)</f>
        <v>0.40059792244607545</v>
      </c>
      <c r="Q150" s="308">
        <f>IF(Q$36=0,0,Q$36/PPA_fec!Q$36)</f>
        <v>0.40059792244607539</v>
      </c>
      <c r="R150" s="308">
        <f>IF(R$36=0,0,R$36/PPA_fec!R$36)</f>
        <v>0.40059792244607545</v>
      </c>
      <c r="S150" s="308">
        <f>IF(S$36=0,0,S$36/PPA_fec!S$36)</f>
        <v>0.41922353143502739</v>
      </c>
      <c r="T150" s="308">
        <f>IF(T$36=0,0,T$36/PPA_fec!T$36)</f>
        <v>0.41922353143502761</v>
      </c>
      <c r="U150" s="308">
        <f>IF(U$36=0,0,U$36/PPA_fec!U$36)</f>
        <v>0.41922353143502766</v>
      </c>
      <c r="V150" s="308">
        <f>IF(V$36=0,0,V$36/PPA_fec!V$36)</f>
        <v>0.41922353143502755</v>
      </c>
      <c r="W150" s="308">
        <f>IF(W$36=0,0,W$36/PPA_fec!W$36)</f>
        <v>0.43066523409551699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0.59888370960608039</v>
      </c>
      <c r="C151" s="309">
        <f>IF(C$37=0,0,C$37/PPA_fec!C$37)</f>
        <v>0.61287659649287707</v>
      </c>
      <c r="D151" s="309">
        <f>IF(D$37=0,0,D$37/PPA_fec!D$37)</f>
        <v>0.5985735118111184</v>
      </c>
      <c r="E151" s="309">
        <f>IF(E$37=0,0,E$37/PPA_fec!E$37)</f>
        <v>0.59598749727474709</v>
      </c>
      <c r="F151" s="309">
        <f>IF(F$37=0,0,F$37/PPA_fec!F$37)</f>
        <v>0.65360290395512732</v>
      </c>
      <c r="G151" s="309">
        <f>IF(G$37=0,0,G$37/PPA_fec!G$37)</f>
        <v>0.60124017297976873</v>
      </c>
      <c r="H151" s="309">
        <f>IF(H$37=0,0,H$37/PPA_fec!H$37)</f>
        <v>0.60972261980020925</v>
      </c>
      <c r="I151" s="309">
        <f>IF(I$37=0,0,I$37/PPA_fec!I$37)</f>
        <v>0.60355877554199255</v>
      </c>
      <c r="J151" s="309">
        <f>IF(J$37=0,0,J$37/PPA_fec!J$37)</f>
        <v>0.60437938766963673</v>
      </c>
      <c r="K151" s="309">
        <f>IF(K$37=0,0,K$37/PPA_fec!K$37)</f>
        <v>0.6013748853373182</v>
      </c>
      <c r="L151" s="309">
        <f>IF(L$37=0,0,L$37/PPA_fec!L$37)</f>
        <v>0.59490992872961368</v>
      </c>
      <c r="M151" s="309">
        <f>IF(M$37=0,0,M$37/PPA_fec!M$37)</f>
        <v>0.59359879885182909</v>
      </c>
      <c r="N151" s="309">
        <f>IF(N$37=0,0,N$37/PPA_fec!N$37)</f>
        <v>0.59811962837048871</v>
      </c>
      <c r="O151" s="309">
        <f>IF(O$37=0,0,O$37/PPA_fec!O$37)</f>
        <v>0.59574616067330743</v>
      </c>
      <c r="P151" s="309">
        <f>IF(P$37=0,0,P$37/PPA_fec!P$37)</f>
        <v>0.60688533820914969</v>
      </c>
      <c r="Q151" s="309">
        <f>IF(Q$37=0,0,Q$37/PPA_fec!Q$37)</f>
        <v>0.61056165576700339</v>
      </c>
      <c r="R151" s="309">
        <f>IF(R$37=0,0,R$37/PPA_fec!R$37)</f>
        <v>0.6238926168228085</v>
      </c>
      <c r="S151" s="309">
        <f>IF(S$37=0,0,S$37/PPA_fec!S$37)</f>
        <v>0.65450495393140107</v>
      </c>
      <c r="T151" s="309">
        <f>IF(T$37=0,0,T$37/PPA_fec!T$37)</f>
        <v>0.66049561452345884</v>
      </c>
      <c r="U151" s="309">
        <f>IF(U$37=0,0,U$37/PPA_fec!U$37)</f>
        <v>0.65273645218900578</v>
      </c>
      <c r="V151" s="309">
        <f>IF(V$37=0,0,V$37/PPA_fec!V$37)</f>
        <v>0.65175056032778644</v>
      </c>
      <c r="W151" s="309">
        <f>IF(W$37=0,0,W$37/PPA_fec!W$37)</f>
        <v>0.66383549039923007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0.53933294295382928</v>
      </c>
      <c r="C152" s="310">
        <f>IF(C$43=0,0,C$43/PPA_fec!C$43)</f>
        <v>0.53953123453171403</v>
      </c>
      <c r="D152" s="310">
        <f>IF(D$43=0,0,D$43/PPA_fec!D$43)</f>
        <v>0.54036982379656284</v>
      </c>
      <c r="E152" s="310">
        <f>IF(E$43=0,0,E$43/PPA_fec!E$43)</f>
        <v>0.54895581487718748</v>
      </c>
      <c r="F152" s="310">
        <f>IF(F$43=0,0,F$43/PPA_fec!F$43)</f>
        <v>0.54095724006055323</v>
      </c>
      <c r="G152" s="310">
        <f>IF(G$43=0,0,G$43/PPA_fec!G$43)</f>
        <v>0.54602923303858131</v>
      </c>
      <c r="H152" s="310">
        <f>IF(H$43=0,0,H$43/PPA_fec!H$43)</f>
        <v>0.5485604390448191</v>
      </c>
      <c r="I152" s="310">
        <f>IF(I$43=0,0,I$43/PPA_fec!I$43)</f>
        <v>0.54830396906290702</v>
      </c>
      <c r="J152" s="310">
        <f>IF(J$43=0,0,J$43/PPA_fec!J$43)</f>
        <v>0.54953122944604949</v>
      </c>
      <c r="K152" s="310">
        <f>IF(K$43=0,0,K$43/PPA_fec!K$43)</f>
        <v>0.5476189169357204</v>
      </c>
      <c r="L152" s="310">
        <f>IF(L$43=0,0,L$43/PPA_fec!L$43)</f>
        <v>0.54914927926330703</v>
      </c>
      <c r="M152" s="310">
        <f>IF(M$43=0,0,M$43/PPA_fec!M$43)</f>
        <v>0.55090275584443293</v>
      </c>
      <c r="N152" s="310">
        <f>IF(N$43=0,0,N$43/PPA_fec!N$43)</f>
        <v>0.54983198604317018</v>
      </c>
      <c r="O152" s="310">
        <f>IF(O$43=0,0,O$43/PPA_fec!O$43)</f>
        <v>0.54930071748191167</v>
      </c>
      <c r="P152" s="310">
        <f>IF(P$43=0,0,P$43/PPA_fec!P$43)</f>
        <v>0.54881992690707027</v>
      </c>
      <c r="Q152" s="310">
        <f>IF(Q$43=0,0,Q$43/PPA_fec!Q$43)</f>
        <v>0.5494011349568817</v>
      </c>
      <c r="R152" s="310">
        <f>IF(R$43=0,0,R$43/PPA_fec!R$43)</f>
        <v>0.54734328007106026</v>
      </c>
      <c r="S152" s="310">
        <f>IF(S$43=0,0,S$43/PPA_fec!S$43)</f>
        <v>0.57118832616420023</v>
      </c>
      <c r="T152" s="310">
        <f>IF(T$43=0,0,T$43/PPA_fec!T$43)</f>
        <v>0.57316419488147807</v>
      </c>
      <c r="U152" s="310">
        <f>IF(U$43=0,0,U$43/PPA_fec!U$43)</f>
        <v>0.57413235543819752</v>
      </c>
      <c r="V152" s="310">
        <f>IF(V$43=0,0,V$43/PPA_fec!V$43)</f>
        <v>0.57437942319475332</v>
      </c>
      <c r="W152" s="310">
        <f>IF(W$43=0,0,W$43/PPA_fec!W$43)</f>
        <v>0.59262231580257385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0.59577719973609966</v>
      </c>
      <c r="C153" s="310">
        <f>IF(C$56=0,0,C$56/PPA_fec!C$56)</f>
        <v>0.59718204319970991</v>
      </c>
      <c r="D153" s="310">
        <f>IF(D$56=0,0,D$56/PPA_fec!D$56)</f>
        <v>0.59121501961478218</v>
      </c>
      <c r="E153" s="310">
        <f>IF(E$56=0,0,E$56/PPA_fec!E$56)</f>
        <v>0.60728198759184515</v>
      </c>
      <c r="F153" s="310">
        <f>IF(F$56=0,0,F$56/PPA_fec!F$56)</f>
        <v>0.60604835172086846</v>
      </c>
      <c r="G153" s="310">
        <f>IF(G$56=0,0,G$56/PPA_fec!G$56)</f>
        <v>0.59786632126280692</v>
      </c>
      <c r="H153" s="310">
        <f>IF(H$56=0,0,H$56/PPA_fec!H$56)</f>
        <v>0.60030122519310603</v>
      </c>
      <c r="I153" s="310">
        <f>IF(I$56=0,0,I$56/PPA_fec!I$56)</f>
        <v>0.59821873276808857</v>
      </c>
      <c r="J153" s="310">
        <f>IF(J$56=0,0,J$56/PPA_fec!J$56)</f>
        <v>0.60183613822830295</v>
      </c>
      <c r="K153" s="310">
        <f>IF(K$56=0,0,K$56/PPA_fec!K$56)</f>
        <v>0.59638993724343303</v>
      </c>
      <c r="L153" s="310">
        <f>IF(L$56=0,0,L$56/PPA_fec!L$56)</f>
        <v>0.59798570539293039</v>
      </c>
      <c r="M153" s="310">
        <f>IF(M$56=0,0,M$56/PPA_fec!M$56)</f>
        <v>0.60088755359618828</v>
      </c>
      <c r="N153" s="310">
        <f>IF(N$56=0,0,N$56/PPA_fec!N$56)</f>
        <v>0.60003302426737304</v>
      </c>
      <c r="O153" s="310">
        <f>IF(O$56=0,0,O$56/PPA_fec!O$56)</f>
        <v>0.59789461874640915</v>
      </c>
      <c r="P153" s="310">
        <f>IF(P$56=0,0,P$56/PPA_fec!P$56)</f>
        <v>0.59994897653907597</v>
      </c>
      <c r="Q153" s="310">
        <f>IF(Q$56=0,0,Q$56/PPA_fec!Q$56)</f>
        <v>0.60260063268802111</v>
      </c>
      <c r="R153" s="310">
        <f>IF(R$56=0,0,R$56/PPA_fec!R$56)</f>
        <v>0.60043927709779021</v>
      </c>
      <c r="S153" s="310">
        <f>IF(S$56=0,0,S$56/PPA_fec!S$56)</f>
        <v>0.6302260980179879</v>
      </c>
      <c r="T153" s="310">
        <f>IF(T$56=0,0,T$56/PPA_fec!T$56)</f>
        <v>0.63131549148767163</v>
      </c>
      <c r="U153" s="310">
        <f>IF(U$56=0,0,U$56/PPA_fec!U$56)</f>
        <v>0.6285861661636919</v>
      </c>
      <c r="V153" s="310">
        <f>IF(V$56=0,0,V$56/PPA_fec!V$56)</f>
        <v>0.62744510089666761</v>
      </c>
      <c r="W153" s="310">
        <f>IF(W$56=0,0,W$56/PPA_fec!W$56)</f>
        <v>0.64852613023177497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0.57864006223569497</v>
      </c>
      <c r="C154" s="311">
        <f>IF(C$69=0,0,C$69/PPA_fec!C$69)</f>
        <v>0.5801432596058449</v>
      </c>
      <c r="D154" s="311">
        <f>IF(D$69=0,0,D$69/PPA_fec!D$69)</f>
        <v>0.57459638650769451</v>
      </c>
      <c r="E154" s="311">
        <f>IF(E$69=0,0,E$69/PPA_fec!E$69)</f>
        <v>0.5885690385087472</v>
      </c>
      <c r="F154" s="311">
        <f>IF(F$69=0,0,F$69/PPA_fec!F$69)</f>
        <v>0.5894929764351754</v>
      </c>
      <c r="G154" s="311">
        <f>IF(G$69=0,0,G$69/PPA_fec!G$69)</f>
        <v>0.5809644203761134</v>
      </c>
      <c r="H154" s="311">
        <f>IF(H$69=0,0,H$69/PPA_fec!H$69)</f>
        <v>0.5835515556530807</v>
      </c>
      <c r="I154" s="311">
        <f>IF(I$69=0,0,I$69/PPA_fec!I$69)</f>
        <v>0.58163416936734669</v>
      </c>
      <c r="J154" s="311">
        <f>IF(J$69=0,0,J$69/PPA_fec!J$69)</f>
        <v>0.58481525875739004</v>
      </c>
      <c r="K154" s="311">
        <f>IF(K$69=0,0,K$69/PPA_fec!K$69)</f>
        <v>0.58003890961568183</v>
      </c>
      <c r="L154" s="311">
        <f>IF(L$69=0,0,L$69/PPA_fec!L$69)</f>
        <v>0.58126764138395637</v>
      </c>
      <c r="M154" s="311">
        <f>IF(M$69=0,0,M$69/PPA_fec!M$69)</f>
        <v>0.58368141111913308</v>
      </c>
      <c r="N154" s="311">
        <f>IF(N$69=0,0,N$69/PPA_fec!N$69)</f>
        <v>0.58306376057591935</v>
      </c>
      <c r="O154" s="311">
        <f>IF(O$69=0,0,O$69/PPA_fec!O$69)</f>
        <v>0.58115705793162764</v>
      </c>
      <c r="P154" s="311">
        <f>IF(P$69=0,0,P$69/PPA_fec!P$69)</f>
        <v>0.58316715978809219</v>
      </c>
      <c r="Q154" s="311">
        <f>IF(Q$69=0,0,Q$69/PPA_fec!Q$69)</f>
        <v>0.58556313127972981</v>
      </c>
      <c r="R154" s="311">
        <f>IF(R$69=0,0,R$69/PPA_fec!R$69)</f>
        <v>0.58393575121025243</v>
      </c>
      <c r="S154" s="311">
        <f>IF(S$69=0,0,S$69/PPA_fec!S$69)</f>
        <v>0.61217737062903399</v>
      </c>
      <c r="T154" s="311">
        <f>IF(T$69=0,0,T$69/PPA_fec!T$69)</f>
        <v>0.61385205167113122</v>
      </c>
      <c r="U154" s="311">
        <f>IF(U$69=0,0,U$69/PPA_fec!U$69)</f>
        <v>0.61102278319992409</v>
      </c>
      <c r="V154" s="311">
        <f>IF(V$69=0,0,V$69/PPA_fec!V$69)</f>
        <v>0.60989769005120231</v>
      </c>
      <c r="W154" s="311">
        <f>IF(W$69=0,0,W$69/PPA_fec!W$69)</f>
        <v>0.62979631831080929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0.60405014581812477</v>
      </c>
      <c r="C156" s="324">
        <f>IF(C$83=0,0,C$83/PPA_fec!C$83)</f>
        <v>0.6070942450855239</v>
      </c>
      <c r="D156" s="324">
        <f>IF(D$83=0,0,D$83/PPA_fec!D$83)</f>
        <v>0.60734718217467221</v>
      </c>
      <c r="E156" s="324">
        <f>IF(E$83=0,0,E$83/PPA_fec!E$83)</f>
        <v>0.60619878908902636</v>
      </c>
      <c r="F156" s="324">
        <f>IF(F$83=0,0,F$83/PPA_fec!F$83)</f>
        <v>0.61730709238476567</v>
      </c>
      <c r="G156" s="324">
        <f>IF(G$83=0,0,G$83/PPA_fec!G$83)</f>
        <v>0.61357866537875039</v>
      </c>
      <c r="H156" s="324">
        <f>IF(H$83=0,0,H$83/PPA_fec!H$83)</f>
        <v>0.62477359277166866</v>
      </c>
      <c r="I156" s="324">
        <f>IF(I$83=0,0,I$83/PPA_fec!I$83)</f>
        <v>0.62708988352894102</v>
      </c>
      <c r="J156" s="324">
        <f>IF(J$83=0,0,J$83/PPA_fec!J$83)</f>
        <v>0.6269202583663962</v>
      </c>
      <c r="K156" s="324">
        <f>IF(K$83=0,0,K$83/PPA_fec!K$83)</f>
        <v>0.62707203285069313</v>
      </c>
      <c r="L156" s="324">
        <f>IF(L$83=0,0,L$83/PPA_fec!L$83)</f>
        <v>0.6318753624520248</v>
      </c>
      <c r="M156" s="324">
        <f>IF(M$83=0,0,M$83/PPA_fec!M$83)</f>
        <v>0.63200460244659851</v>
      </c>
      <c r="N156" s="324">
        <f>IF(N$83=0,0,N$83/PPA_fec!N$83)</f>
        <v>0.64553624765658502</v>
      </c>
      <c r="O156" s="324">
        <f>IF(O$83=0,0,O$83/PPA_fec!O$83)</f>
        <v>0.65041765318488165</v>
      </c>
      <c r="P156" s="324">
        <f>IF(P$83=0,0,P$83/PPA_fec!P$83)</f>
        <v>0.65778131101355419</v>
      </c>
      <c r="Q156" s="324">
        <f>IF(Q$83=0,0,Q$83/PPA_fec!Q$83)</f>
        <v>0.65849089524846516</v>
      </c>
      <c r="R156" s="324">
        <f>IF(R$83=0,0,R$83/PPA_fec!R$83)</f>
        <v>0.66091353495611849</v>
      </c>
      <c r="S156" s="324">
        <f>IF(S$83=0,0,S$83/PPA_fec!S$83)</f>
        <v>0.66101041227318624</v>
      </c>
      <c r="T156" s="324">
        <f>IF(T$83=0,0,T$83/PPA_fec!T$83)</f>
        <v>0.67519412179402938</v>
      </c>
      <c r="U156" s="324">
        <f>IF(U$83=0,0,U$83/PPA_fec!U$83)</f>
        <v>0.68158878038320692</v>
      </c>
      <c r="V156" s="324">
        <f>IF(V$83=0,0,V$83/PPA_fec!V$83)</f>
        <v>0.6977372925363089</v>
      </c>
      <c r="W156" s="324">
        <f>IF(W$83=0,0,W$83/PPA_fec!W$83)</f>
        <v>0.70442883399785694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0.45362791571360761</v>
      </c>
      <c r="C157" s="336">
        <f>IF(C$84=0,0,C$84/PPA_fec!C$84)</f>
        <v>0.45425900873072211</v>
      </c>
      <c r="D157" s="336">
        <f>IF(D$84=0,0,D$84/PPA_fec!D$84)</f>
        <v>0.45547315098600416</v>
      </c>
      <c r="E157" s="336">
        <f>IF(E$84=0,0,E$84/PPA_fec!E$84)</f>
        <v>0.45547315098600416</v>
      </c>
      <c r="F157" s="336">
        <f>IF(F$84=0,0,F$84/PPA_fec!F$84)</f>
        <v>0.45788720012407313</v>
      </c>
      <c r="G157" s="336">
        <f>IF(G$84=0,0,G$84/PPA_fec!G$84)</f>
        <v>0.46051139605969299</v>
      </c>
      <c r="H157" s="336">
        <f>IF(H$84=0,0,H$84/PPA_fec!H$84)</f>
        <v>0.46829314380569359</v>
      </c>
      <c r="I157" s="336">
        <f>IF(I$84=0,0,I$84/PPA_fec!I$84)</f>
        <v>0.47069892370477301</v>
      </c>
      <c r="J157" s="336">
        <f>IF(J$84=0,0,J$84/PPA_fec!J$84)</f>
        <v>0.47069892370477295</v>
      </c>
      <c r="K157" s="336">
        <f>IF(K$84=0,0,K$84/PPA_fec!K$84)</f>
        <v>0.47069892370477301</v>
      </c>
      <c r="L157" s="336">
        <f>IF(L$84=0,0,L$84/PPA_fec!L$84)</f>
        <v>0.47478182663252616</v>
      </c>
      <c r="M157" s="336">
        <f>IF(M$84=0,0,M$84/PPA_fec!M$84)</f>
        <v>0.47478182663252594</v>
      </c>
      <c r="N157" s="336">
        <f>IF(N$84=0,0,N$84/PPA_fec!N$84)</f>
        <v>0.48230364396927344</v>
      </c>
      <c r="O157" s="336">
        <f>IF(O$84=0,0,O$84/PPA_fec!O$84)</f>
        <v>0.48777251352421902</v>
      </c>
      <c r="P157" s="336">
        <f>IF(P$84=0,0,P$84/PPA_fec!P$84)</f>
        <v>0.49233470136033253</v>
      </c>
      <c r="Q157" s="336">
        <f>IF(Q$84=0,0,Q$84/PPA_fec!Q$84)</f>
        <v>0.49233470136033258</v>
      </c>
      <c r="R157" s="336">
        <f>IF(R$84=0,0,R$84/PPA_fec!R$84)</f>
        <v>0.49233470136033253</v>
      </c>
      <c r="S157" s="336">
        <f>IF(S$84=0,0,S$84/PPA_fec!S$84)</f>
        <v>0.49233470136033264</v>
      </c>
      <c r="T157" s="336">
        <f>IF(T$84=0,0,T$84/PPA_fec!T$84)</f>
        <v>0.49810123122429917</v>
      </c>
      <c r="U157" s="336">
        <f>IF(U$84=0,0,U$84/PPA_fec!U$84)</f>
        <v>0.5032911081018695</v>
      </c>
      <c r="V157" s="336">
        <f>IF(V$84=0,0,V$84/PPA_fec!V$84)</f>
        <v>0.50796199729168245</v>
      </c>
      <c r="W157" s="336">
        <f>IF(W$84=0,0,W$84/PPA_fec!W$84)</f>
        <v>0.51216579756251424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0.11395337912510163</v>
      </c>
      <c r="C158" s="337">
        <f>IF(C$85=0,0,C$85/PPA_fec!C$85)</f>
        <v>0.1141119125383933</v>
      </c>
      <c r="D158" s="337">
        <f>IF(D$85=0,0,D$85/PPA_fec!D$85)</f>
        <v>0.11441691055093912</v>
      </c>
      <c r="E158" s="337">
        <f>IF(E$85=0,0,E$85/PPA_fec!E$85)</f>
        <v>0.11441691055093917</v>
      </c>
      <c r="F158" s="337">
        <f>IF(F$85=0,0,F$85/PPA_fec!F$85)</f>
        <v>0.11502333058623228</v>
      </c>
      <c r="G158" s="337">
        <f>IF(G$85=0,0,G$85/PPA_fec!G$85)</f>
        <v>0.11568254044521945</v>
      </c>
      <c r="H158" s="337">
        <f>IF(H$85=0,0,H$85/PPA_fec!H$85)</f>
        <v>0.11763735058903732</v>
      </c>
      <c r="I158" s="337">
        <f>IF(I$85=0,0,I$85/PPA_fec!I$85)</f>
        <v>0.11824169335418677</v>
      </c>
      <c r="J158" s="337">
        <f>IF(J$85=0,0,J$85/PPA_fec!J$85)</f>
        <v>0.11824169335418674</v>
      </c>
      <c r="K158" s="337">
        <f>IF(K$85=0,0,K$85/PPA_fec!K$85)</f>
        <v>0.11824169335418674</v>
      </c>
      <c r="L158" s="337">
        <f>IF(L$85=0,0,L$85/PPA_fec!L$85)</f>
        <v>0.1192673369910545</v>
      </c>
      <c r="M158" s="337">
        <f>IF(M$85=0,0,M$85/PPA_fec!M$85)</f>
        <v>0.11926733699105453</v>
      </c>
      <c r="N158" s="337">
        <f>IF(N$85=0,0,N$85/PPA_fec!N$85)</f>
        <v>0.12253065615018487</v>
      </c>
      <c r="O158" s="337">
        <f>IF(O$85=0,0,O$85/PPA_fec!O$85)</f>
        <v>0.12253065615018487</v>
      </c>
      <c r="P158" s="337">
        <f>IF(P$85=0,0,P$85/PPA_fec!P$85)</f>
        <v>0.12367669831849089</v>
      </c>
      <c r="Q158" s="337">
        <f>IF(Q$85=0,0,Q$85/PPA_fec!Q$85)</f>
        <v>0.1236766983184909</v>
      </c>
      <c r="R158" s="337">
        <f>IF(R$85=0,0,R$85/PPA_fec!R$85)</f>
        <v>0.12367669831849089</v>
      </c>
      <c r="S158" s="337">
        <f>IF(S$85=0,0,S$85/PPA_fec!S$85)</f>
        <v>0.12367669831849089</v>
      </c>
      <c r="T158" s="337">
        <f>IF(T$85=0,0,T$85/PPA_fec!T$85)</f>
        <v>0.12808441464189924</v>
      </c>
      <c r="U158" s="337">
        <f>IF(U$85=0,0,U$85/PPA_fec!U$85)</f>
        <v>0.12826248816380284</v>
      </c>
      <c r="V158" s="337">
        <f>IF(V$85=0,0,V$85/PPA_fec!V$85)</f>
        <v>0.13221162550267998</v>
      </c>
      <c r="W158" s="337">
        <f>IF(W$85=0,0,W$85/PPA_fec!W$85)</f>
        <v>0.13545275398522186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0.63922587798947816</v>
      </c>
      <c r="C159" s="337">
        <f>IF(C$86=0,0,C$86/PPA_fec!C$86)</f>
        <v>0.6401151772895961</v>
      </c>
      <c r="D159" s="337">
        <f>IF(D$86=0,0,D$86/PPA_fec!D$86)</f>
        <v>0.64182607541171888</v>
      </c>
      <c r="E159" s="337">
        <f>IF(E$86=0,0,E$86/PPA_fec!E$86)</f>
        <v>0.64182607541171866</v>
      </c>
      <c r="F159" s="337">
        <f>IF(F$86=0,0,F$86/PPA_fec!F$86)</f>
        <v>0.64522781200318136</v>
      </c>
      <c r="G159" s="337">
        <f>IF(G$86=0,0,G$86/PPA_fec!G$86)</f>
        <v>0.64892567514796606</v>
      </c>
      <c r="H159" s="337">
        <f>IF(H$86=0,0,H$86/PPA_fec!H$86)</f>
        <v>0.65989125809143356</v>
      </c>
      <c r="I159" s="337">
        <f>IF(I$86=0,0,I$86/PPA_fec!I$86)</f>
        <v>0.66328134215585743</v>
      </c>
      <c r="J159" s="337">
        <f>IF(J$86=0,0,J$86/PPA_fec!J$86)</f>
        <v>0.66328134215585743</v>
      </c>
      <c r="K159" s="337">
        <f>IF(K$86=0,0,K$86/PPA_fec!K$86)</f>
        <v>0.66328134215585721</v>
      </c>
      <c r="L159" s="337">
        <f>IF(L$86=0,0,L$86/PPA_fec!L$86)</f>
        <v>0.66903472971939215</v>
      </c>
      <c r="M159" s="337">
        <f>IF(M$86=0,0,M$86/PPA_fec!M$86)</f>
        <v>0.66903472971939193</v>
      </c>
      <c r="N159" s="337">
        <f>IF(N$86=0,0,N$86/PPA_fec!N$86)</f>
        <v>0.67874725866318597</v>
      </c>
      <c r="O159" s="337">
        <f>IF(O$86=0,0,O$86/PPA_fec!O$86)</f>
        <v>0.68734044448336507</v>
      </c>
      <c r="P159" s="337">
        <f>IF(P$86=0,0,P$86/PPA_fec!P$86)</f>
        <v>0.6937692122555269</v>
      </c>
      <c r="Q159" s="337">
        <f>IF(Q$86=0,0,Q$86/PPA_fec!Q$86)</f>
        <v>0.69376921225552679</v>
      </c>
      <c r="R159" s="337">
        <f>IF(R$86=0,0,R$86/PPA_fec!R$86)</f>
        <v>0.69376921225552679</v>
      </c>
      <c r="S159" s="337">
        <f>IF(S$86=0,0,S$86/PPA_fec!S$86)</f>
        <v>0.69376921225552679</v>
      </c>
      <c r="T159" s="337">
        <f>IF(T$86=0,0,T$86/PPA_fec!T$86)</f>
        <v>0.70100829294570721</v>
      </c>
      <c r="U159" s="337">
        <f>IF(U$86=0,0,U$86/PPA_fec!U$86)</f>
        <v>0.70752346556686951</v>
      </c>
      <c r="V159" s="337">
        <f>IF(V$86=0,0,V$86/PPA_fec!V$86)</f>
        <v>0.71338712092591561</v>
      </c>
      <c r="W159" s="337">
        <f>IF(W$86=0,0,W$86/PPA_fec!W$86)</f>
        <v>0.71866441074905707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0.4537804399847174</v>
      </c>
      <c r="C160" s="337">
        <f>IF(C$87=0,0,C$87/PPA_fec!C$87)</f>
        <v>0.45441174519556832</v>
      </c>
      <c r="D160" s="337">
        <f>IF(D$87=0,0,D$87/PPA_fec!D$87)</f>
        <v>0.45562629568446245</v>
      </c>
      <c r="E160" s="337">
        <f>IF(E$87=0,0,E$87/PPA_fec!E$87)</f>
        <v>0.45562629568446261</v>
      </c>
      <c r="F160" s="337">
        <f>IF(F$87=0,0,F$87/PPA_fec!F$87)</f>
        <v>0.45804115650336596</v>
      </c>
      <c r="G160" s="337">
        <f>IF(G$87=0,0,G$87/PPA_fec!G$87)</f>
        <v>0.46066623477792129</v>
      </c>
      <c r="H160" s="337">
        <f>IF(H$87=0,0,H$87/PPA_fec!H$87)</f>
        <v>0.46845059899738339</v>
      </c>
      <c r="I160" s="337">
        <f>IF(I$87=0,0,I$87/PPA_fec!I$87)</f>
        <v>0.47085718779691416</v>
      </c>
      <c r="J160" s="337">
        <f>IF(J$87=0,0,J$87/PPA_fec!J$87)</f>
        <v>0.47085718779691377</v>
      </c>
      <c r="K160" s="337">
        <f>IF(K$87=0,0,K$87/PPA_fec!K$87)</f>
        <v>0.47085718779691366</v>
      </c>
      <c r="L160" s="337">
        <f>IF(L$87=0,0,L$87/PPA_fec!L$87)</f>
        <v>0.47494146352773187</v>
      </c>
      <c r="M160" s="337">
        <f>IF(M$87=0,0,M$87/PPA_fec!M$87)</f>
        <v>0.47494146352773198</v>
      </c>
      <c r="N160" s="337">
        <f>IF(N$87=0,0,N$87/PPA_fec!N$87)</f>
        <v>0.4879365183054849</v>
      </c>
      <c r="O160" s="337">
        <f>IF(O$87=0,0,O$87/PPA_fec!O$87)</f>
        <v>0.48793651830548479</v>
      </c>
      <c r="P160" s="337">
        <f>IF(P$87=0,0,P$87/PPA_fec!P$87)</f>
        <v>0.49250024009563953</v>
      </c>
      <c r="Q160" s="337">
        <f>IF(Q$87=0,0,Q$87/PPA_fec!Q$87)</f>
        <v>0.49250024009563925</v>
      </c>
      <c r="R160" s="337">
        <f>IF(R$87=0,0,R$87/PPA_fec!R$87)</f>
        <v>0.4925002400956392</v>
      </c>
      <c r="S160" s="337">
        <f>IF(S$87=0,0,S$87/PPA_fec!S$87)</f>
        <v>0.49250024009563914</v>
      </c>
      <c r="T160" s="337">
        <f>IF(T$87=0,0,T$87/PPA_fec!T$87)</f>
        <v>0.50840243401130358</v>
      </c>
      <c r="U160" s="337">
        <f>IF(U$87=0,0,U$87/PPA_fec!U$87)</f>
        <v>0.51076158302078911</v>
      </c>
      <c r="V160" s="337">
        <f>IF(V$87=0,0,V$87/PPA_fec!V$87)</f>
        <v>0.52483764264393873</v>
      </c>
      <c r="W160" s="337">
        <f>IF(W$87=0,0,W$87/PPA_fec!W$87)</f>
        <v>0.53750609630477342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0.6968082180541727</v>
      </c>
      <c r="C161" s="338">
        <f>IF(C$88=0,0,C$88/PPA_fec!C$88)</f>
        <v>0.71304529505921954</v>
      </c>
      <c r="D161" s="338">
        <f>IF(D$88=0,0,D$88/PPA_fec!D$88)</f>
        <v>0.69632660914651667</v>
      </c>
      <c r="E161" s="338">
        <f>IF(E$88=0,0,E$88/PPA_fec!E$88)</f>
        <v>0.69079365986377905</v>
      </c>
      <c r="F161" s="338">
        <f>IF(F$88=0,0,F$88/PPA_fec!F$88)</f>
        <v>0.76158939643252066</v>
      </c>
      <c r="G161" s="338">
        <f>IF(G$88=0,0,G$88/PPA_fec!G$88)</f>
        <v>0.7003193354306293</v>
      </c>
      <c r="H161" s="338">
        <f>IF(H$88=0,0,H$88/PPA_fec!H$88)</f>
        <v>0.71761636639493442</v>
      </c>
      <c r="I161" s="338">
        <f>IF(I$88=0,0,I$88/PPA_fec!I$88)</f>
        <v>0.71401116449080537</v>
      </c>
      <c r="J161" s="338">
        <f>IF(J$88=0,0,J$88/PPA_fec!J$88)</f>
        <v>0.71498195017829402</v>
      </c>
      <c r="K161" s="338">
        <f>IF(K$88=0,0,K$88/PPA_fec!K$88)</f>
        <v>0.71142761827898959</v>
      </c>
      <c r="L161" s="338">
        <f>IF(L$88=0,0,L$88/PPA_fec!L$88)</f>
        <v>0.70988423680458124</v>
      </c>
      <c r="M161" s="338">
        <f>IF(M$88=0,0,M$88/PPA_fec!M$88)</f>
        <v>0.70831971352518242</v>
      </c>
      <c r="N161" s="338">
        <f>IF(N$88=0,0,N$88/PPA_fec!N$88)</f>
        <v>0.73324246215957378</v>
      </c>
      <c r="O161" s="338">
        <f>IF(O$88=0,0,O$88/PPA_fec!O$88)</f>
        <v>0.73033279791250794</v>
      </c>
      <c r="P161" s="338">
        <f>IF(P$88=0,0,P$88/PPA_fec!P$88)</f>
        <v>0.75094705999465938</v>
      </c>
      <c r="Q161" s="338">
        <f>IF(Q$88=0,0,Q$88/PPA_fec!Q$88)</f>
        <v>0.75549605745408577</v>
      </c>
      <c r="R161" s="338">
        <f>IF(R$88=0,0,R$88/PPA_fec!R$88)</f>
        <v>0.77199150623408297</v>
      </c>
      <c r="S161" s="338">
        <f>IF(S$88=0,0,S$88/PPA_fec!S$88)</f>
        <v>0.77388896592924106</v>
      </c>
      <c r="T161" s="338">
        <f>IF(T$88=0,0,T$88/PPA_fec!T$88)</f>
        <v>0.80992990117520269</v>
      </c>
      <c r="U161" s="338">
        <f>IF(U$88=0,0,U$88/PPA_fec!U$88)</f>
        <v>0.80041526179749845</v>
      </c>
      <c r="V161" s="338">
        <f>IF(V$88=0,0,V$88/PPA_fec!V$88)</f>
        <v>0.83652963856419327</v>
      </c>
      <c r="W161" s="338">
        <f>IF(W$88=0,0,W$88/PPA_fec!W$88)</f>
        <v>0.83681985896280009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0.59538663937411007</v>
      </c>
      <c r="C162" s="339">
        <f>IF(C$94=0,0,C$94/PPA_fec!C$94)</f>
        <v>0.59621494895907279</v>
      </c>
      <c r="D162" s="339">
        <f>IF(D$94=0,0,D$94/PPA_fec!D$94)</f>
        <v>0.59780851066913065</v>
      </c>
      <c r="E162" s="339">
        <f>IF(E$94=0,0,E$94/PPA_fec!E$94)</f>
        <v>0.59780851066913054</v>
      </c>
      <c r="F162" s="339">
        <f>IF(F$94=0,0,F$94/PPA_fec!F$94)</f>
        <v>0.60097695016284591</v>
      </c>
      <c r="G162" s="339">
        <f>IF(G$94=0,0,G$94/PPA_fec!G$94)</f>
        <v>0.60442120732834703</v>
      </c>
      <c r="H162" s="339">
        <f>IF(H$94=0,0,H$94/PPA_fec!H$94)</f>
        <v>0.61463475124497291</v>
      </c>
      <c r="I162" s="339">
        <f>IF(I$94=0,0,I$94/PPA_fec!I$94)</f>
        <v>0.61779233736251471</v>
      </c>
      <c r="J162" s="339">
        <f>IF(J$94=0,0,J$94/PPA_fec!J$94)</f>
        <v>0.61779233736251438</v>
      </c>
      <c r="K162" s="339">
        <f>IF(K$94=0,0,K$94/PPA_fec!K$94)</f>
        <v>0.61779233736251449</v>
      </c>
      <c r="L162" s="339">
        <f>IF(L$94=0,0,L$94/PPA_fec!L$94)</f>
        <v>0.62315114745519051</v>
      </c>
      <c r="M162" s="339">
        <f>IF(M$94=0,0,M$94/PPA_fec!M$94)</f>
        <v>0.62315114745519018</v>
      </c>
      <c r="N162" s="339">
        <f>IF(N$94=0,0,N$94/PPA_fec!N$94)</f>
        <v>0.63351103270967135</v>
      </c>
      <c r="O162" s="339">
        <f>IF(O$94=0,0,O$94/PPA_fec!O$94)</f>
        <v>0.64020142400053781</v>
      </c>
      <c r="P162" s="339">
        <f>IF(P$94=0,0,P$94/PPA_fec!P$94)</f>
        <v>0.64618929553543647</v>
      </c>
      <c r="Q162" s="339">
        <f>IF(Q$94=0,0,Q$94/PPA_fec!Q$94)</f>
        <v>0.64618929553543658</v>
      </c>
      <c r="R162" s="339">
        <f>IF(R$94=0,0,R$94/PPA_fec!R$94)</f>
        <v>0.64618929553543625</v>
      </c>
      <c r="S162" s="339">
        <f>IF(S$94=0,0,S$94/PPA_fec!S$94)</f>
        <v>0.64618929553543647</v>
      </c>
      <c r="T162" s="339">
        <f>IF(T$94=0,0,T$94/PPA_fec!T$94)</f>
        <v>0.65424536598189242</v>
      </c>
      <c r="U162" s="339">
        <f>IF(U$94=0,0,U$94/PPA_fec!U$94)</f>
        <v>0.66149582938370344</v>
      </c>
      <c r="V162" s="339">
        <f>IF(V$94=0,0,V$94/PPA_fec!V$94)</f>
        <v>0.66802124644533312</v>
      </c>
      <c r="W162" s="339">
        <f>IF(W$94=0,0,W$94/PPA_fec!W$94)</f>
        <v>0.67389412180079955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CZ: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274.17309547205252</v>
      </c>
      <c r="C5" s="225">
        <v>302.32321593598601</v>
      </c>
      <c r="D5" s="225">
        <v>288.91208877004902</v>
      </c>
      <c r="E5" s="225">
        <v>222.51810121899771</v>
      </c>
      <c r="F5" s="225">
        <v>133.03241199960061</v>
      </c>
      <c r="G5" s="225">
        <v>293.07918906650411</v>
      </c>
      <c r="H5" s="225">
        <v>258.28233906293627</v>
      </c>
      <c r="I5" s="225">
        <v>276.58372143260902</v>
      </c>
      <c r="J5" s="225">
        <v>247.7205722059164</v>
      </c>
      <c r="K5" s="225">
        <v>285.18052020521651</v>
      </c>
      <c r="L5" s="225">
        <v>274.19172681307992</v>
      </c>
      <c r="M5" s="225">
        <v>243.5282983901015</v>
      </c>
      <c r="N5" s="225">
        <v>234.96432777226619</v>
      </c>
      <c r="O5" s="225">
        <v>189.2449346051134</v>
      </c>
      <c r="P5" s="225">
        <v>160.26993291599049</v>
      </c>
      <c r="Q5" s="225">
        <v>157.5027405839752</v>
      </c>
      <c r="R5" s="225">
        <v>137.65885449015491</v>
      </c>
      <c r="S5" s="225">
        <v>141.91195189629701</v>
      </c>
      <c r="T5" s="225">
        <v>125.23385948625941</v>
      </c>
      <c r="U5" s="225">
        <v>171.95649895952491</v>
      </c>
      <c r="V5" s="225">
        <v>184.58928159839019</v>
      </c>
      <c r="W5" s="225">
        <v>221.34897129258491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4.1494878513973719</v>
      </c>
      <c r="C10" s="262">
        <v>3.8841468789223259</v>
      </c>
      <c r="D10" s="262">
        <v>5.2602439562913634</v>
      </c>
      <c r="E10" s="262">
        <v>3.8107221150734878</v>
      </c>
      <c r="F10" s="262">
        <v>1.840836130237568</v>
      </c>
      <c r="G10" s="262">
        <v>5.661042676520605</v>
      </c>
      <c r="H10" s="262">
        <v>5.2337674003677286</v>
      </c>
      <c r="I10" s="262">
        <v>5.7457528364017696</v>
      </c>
      <c r="J10" s="262">
        <v>5.4120287878674391</v>
      </c>
      <c r="K10" s="262">
        <v>5.7926139799084302</v>
      </c>
      <c r="L10" s="262">
        <v>6.4006928956771043</v>
      </c>
      <c r="M10" s="262">
        <v>6.5337988050482831</v>
      </c>
      <c r="N10" s="262">
        <v>6.0943313939023911</v>
      </c>
      <c r="O10" s="262">
        <v>5.6486745925370876</v>
      </c>
      <c r="P10" s="262">
        <v>4.8979302880002384</v>
      </c>
      <c r="Q10" s="262">
        <v>4.8135256809632851</v>
      </c>
      <c r="R10" s="262">
        <v>3.93912799014335</v>
      </c>
      <c r="S10" s="262">
        <v>4.0199015738727342</v>
      </c>
      <c r="T10" s="262">
        <v>3.2691010546265939</v>
      </c>
      <c r="U10" s="262">
        <v>5.1320488869534673</v>
      </c>
      <c r="V10" s="262">
        <v>5.5709585680542002</v>
      </c>
      <c r="W10" s="262">
        <v>6.8135449294711954</v>
      </c>
      <c r="DA10" s="68" t="s">
        <v>2032</v>
      </c>
    </row>
    <row r="11" spans="1:105" ht="12" customHeight="1" x14ac:dyDescent="0.25">
      <c r="A11" s="37" t="s">
        <v>160</v>
      </c>
      <c r="B11" s="228">
        <v>0.30391112457707042</v>
      </c>
      <c r="C11" s="228">
        <v>0.24584159784872281</v>
      </c>
      <c r="D11" s="228">
        <v>8.3414539233721816E-2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0.11614149676872509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3.8455767268203012</v>
      </c>
      <c r="C12" s="228">
        <v>3.638305281073603</v>
      </c>
      <c r="D12" s="228">
        <v>5.1768294170576414</v>
      </c>
      <c r="E12" s="228">
        <v>3.8107221150734878</v>
      </c>
      <c r="F12" s="228">
        <v>1.840836130237568</v>
      </c>
      <c r="G12" s="228">
        <v>5.661042676520605</v>
      </c>
      <c r="H12" s="228">
        <v>5.2337674003677286</v>
      </c>
      <c r="I12" s="228">
        <v>5.7457528364017696</v>
      </c>
      <c r="J12" s="228">
        <v>5.4120287878674391</v>
      </c>
      <c r="K12" s="228">
        <v>5.7926139799084302</v>
      </c>
      <c r="L12" s="228">
        <v>6.4006928956771043</v>
      </c>
      <c r="M12" s="228">
        <v>6.5337988050482831</v>
      </c>
      <c r="N12" s="228">
        <v>6.0943313939023911</v>
      </c>
      <c r="O12" s="228">
        <v>5.6486745925370876</v>
      </c>
      <c r="P12" s="228">
        <v>4.8979302880002384</v>
      </c>
      <c r="Q12" s="228">
        <v>4.6973841841945596</v>
      </c>
      <c r="R12" s="228">
        <v>3.93912799014335</v>
      </c>
      <c r="S12" s="228">
        <v>4.0199015738727342</v>
      </c>
      <c r="T12" s="228">
        <v>3.2691010546265939</v>
      </c>
      <c r="U12" s="228">
        <v>5.1320488869534673</v>
      </c>
      <c r="V12" s="228">
        <v>5.5709585680542002</v>
      </c>
      <c r="W12" s="228">
        <v>6.8135449294711954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270.02360762065513</v>
      </c>
      <c r="C17" s="296">
        <f t="shared" si="0"/>
        <v>298.43906905706359</v>
      </c>
      <c r="D17" s="296">
        <f t="shared" si="0"/>
        <v>283.65184481375758</v>
      </c>
      <c r="E17" s="296">
        <f t="shared" si="0"/>
        <v>218.70737910392421</v>
      </c>
      <c r="F17" s="296">
        <f t="shared" si="0"/>
        <v>131.19157586936299</v>
      </c>
      <c r="G17" s="296">
        <f t="shared" si="0"/>
        <v>287.41814638998352</v>
      </c>
      <c r="H17" s="296">
        <f t="shared" si="0"/>
        <v>253.04857166256849</v>
      </c>
      <c r="I17" s="296">
        <f t="shared" si="0"/>
        <v>270.83796859620719</v>
      </c>
      <c r="J17" s="296">
        <f t="shared" si="0"/>
        <v>242.308543418049</v>
      </c>
      <c r="K17" s="296">
        <f t="shared" si="0"/>
        <v>279.38790622530797</v>
      </c>
      <c r="L17" s="296">
        <f t="shared" si="0"/>
        <v>267.79103391740279</v>
      </c>
      <c r="M17" s="296">
        <f t="shared" si="0"/>
        <v>236.99449958505321</v>
      </c>
      <c r="N17" s="296">
        <f t="shared" si="0"/>
        <v>228.86999637836379</v>
      </c>
      <c r="O17" s="296">
        <f t="shared" si="0"/>
        <v>183.59626001257629</v>
      </c>
      <c r="P17" s="296">
        <f t="shared" si="0"/>
        <v>155.37200262799021</v>
      </c>
      <c r="Q17" s="296">
        <f t="shared" si="0"/>
        <v>152.6892149030119</v>
      </c>
      <c r="R17" s="296">
        <f t="shared" si="0"/>
        <v>133.71972650001149</v>
      </c>
      <c r="S17" s="296">
        <f t="shared" si="0"/>
        <v>137.89205032242421</v>
      </c>
      <c r="T17" s="296">
        <f t="shared" si="0"/>
        <v>121.9647584316328</v>
      </c>
      <c r="U17" s="296">
        <f t="shared" si="0"/>
        <v>166.82445007257141</v>
      </c>
      <c r="V17" s="296">
        <f t="shared" si="0"/>
        <v>179.01832303033601</v>
      </c>
      <c r="W17" s="296">
        <f t="shared" si="0"/>
        <v>214.53542636311369</v>
      </c>
      <c r="DA17" s="70"/>
    </row>
    <row r="18" spans="1:105" ht="12" customHeight="1" x14ac:dyDescent="0.25">
      <c r="A18" s="60" t="s">
        <v>1858</v>
      </c>
      <c r="B18" s="331">
        <v>270.02360762065513</v>
      </c>
      <c r="C18" s="331">
        <v>298.43906905706359</v>
      </c>
      <c r="D18" s="331">
        <v>283.65184481375758</v>
      </c>
      <c r="E18" s="331">
        <v>218.70737910392421</v>
      </c>
      <c r="F18" s="331">
        <v>131.19157586936299</v>
      </c>
      <c r="G18" s="331">
        <v>287.41814638998352</v>
      </c>
      <c r="H18" s="331">
        <v>253.04857166256849</v>
      </c>
      <c r="I18" s="331">
        <v>270.83796859620719</v>
      </c>
      <c r="J18" s="331">
        <v>242.308543418049</v>
      </c>
      <c r="K18" s="331">
        <v>279.38790622530797</v>
      </c>
      <c r="L18" s="331">
        <v>267.79103391740279</v>
      </c>
      <c r="M18" s="331">
        <v>236.99449958505321</v>
      </c>
      <c r="N18" s="331">
        <v>228.86999637836379</v>
      </c>
      <c r="O18" s="331">
        <v>183.59626001257629</v>
      </c>
      <c r="P18" s="331">
        <v>155.37200262799021</v>
      </c>
      <c r="Q18" s="331">
        <v>152.6892149030119</v>
      </c>
      <c r="R18" s="331">
        <v>133.71972650001149</v>
      </c>
      <c r="S18" s="331">
        <v>137.89205032242421</v>
      </c>
      <c r="T18" s="331">
        <v>121.9647584316328</v>
      </c>
      <c r="U18" s="331">
        <v>166.82445007257141</v>
      </c>
      <c r="V18" s="331">
        <v>179.01832303033601</v>
      </c>
      <c r="W18" s="331">
        <v>214.53542636311369</v>
      </c>
      <c r="DA18" s="72" t="s">
        <v>2039</v>
      </c>
    </row>
    <row r="19" spans="1:105" ht="12" customHeight="1" x14ac:dyDescent="0.25">
      <c r="A19" s="64" t="s">
        <v>30</v>
      </c>
      <c r="B19" s="231">
        <v>157.5369871258398</v>
      </c>
      <c r="C19" s="231">
        <v>124.2045847553196</v>
      </c>
      <c r="D19" s="231">
        <v>123.0669005798118</v>
      </c>
      <c r="E19" s="231">
        <v>127.3616113480587</v>
      </c>
      <c r="F19" s="231">
        <v>53.398174479344327</v>
      </c>
      <c r="G19" s="231">
        <v>147.53968413032089</v>
      </c>
      <c r="H19" s="231">
        <v>130.90224050917999</v>
      </c>
      <c r="I19" s="231">
        <v>153.29596406851689</v>
      </c>
      <c r="J19" s="231">
        <v>117.5828910043691</v>
      </c>
      <c r="K19" s="231">
        <v>165.20661619626819</v>
      </c>
      <c r="L19" s="231">
        <v>135.947921540343</v>
      </c>
      <c r="M19" s="231">
        <v>111.4957840697258</v>
      </c>
      <c r="N19" s="231">
        <v>109.53408733306669</v>
      </c>
      <c r="O19" s="231">
        <v>78.032773742767773</v>
      </c>
      <c r="P19" s="231">
        <v>62.819067072752873</v>
      </c>
      <c r="Q19" s="231">
        <v>54.088596580924857</v>
      </c>
      <c r="R19" s="231">
        <v>53.915897033094232</v>
      </c>
      <c r="S19" s="231">
        <v>48.58204382666824</v>
      </c>
      <c r="T19" s="231">
        <v>45.212426420917367</v>
      </c>
      <c r="U19" s="231">
        <v>68.027146908323843</v>
      </c>
      <c r="V19" s="231">
        <v>74.828903769751975</v>
      </c>
      <c r="W19" s="231">
        <v>75.273166179440423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1.4165430065277529</v>
      </c>
      <c r="C21" s="231">
        <v>1.37115167222742</v>
      </c>
      <c r="D21" s="231">
        <v>1.42060756181925</v>
      </c>
      <c r="E21" s="231">
        <v>0</v>
      </c>
      <c r="F21" s="231">
        <v>0</v>
      </c>
      <c r="G21" s="231">
        <v>0</v>
      </c>
      <c r="H21" s="231">
        <v>1.4274144628101131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1.1088874231670971</v>
      </c>
      <c r="R21" s="231">
        <v>0</v>
      </c>
      <c r="S21" s="231">
        <v>0</v>
      </c>
      <c r="T21" s="231">
        <v>0.94049112367919874</v>
      </c>
      <c r="U21" s="231">
        <v>1.192607710728578</v>
      </c>
      <c r="V21" s="231">
        <v>2.54661131079353</v>
      </c>
      <c r="W21" s="231">
        <v>2.6304843545007319</v>
      </c>
      <c r="DA21" s="73" t="s">
        <v>2042</v>
      </c>
    </row>
    <row r="22" spans="1:105" ht="12" customHeight="1" x14ac:dyDescent="0.25">
      <c r="A22" s="64" t="s">
        <v>160</v>
      </c>
      <c r="B22" s="231">
        <v>7.0100151507072033</v>
      </c>
      <c r="C22" s="231">
        <v>5.5316799096137466</v>
      </c>
      <c r="D22" s="231">
        <v>1.3620402973633721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2.3227001699916081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15.357974989734659</v>
      </c>
      <c r="C23" s="231">
        <v>85.466173466303104</v>
      </c>
      <c r="D23" s="231">
        <v>73.272065273778765</v>
      </c>
      <c r="E23" s="231">
        <v>14.12942910706577</v>
      </c>
      <c r="F23" s="231">
        <v>19.205227657409068</v>
      </c>
      <c r="G23" s="231">
        <v>38.722682952690413</v>
      </c>
      <c r="H23" s="231">
        <v>30.297213895446429</v>
      </c>
      <c r="I23" s="231">
        <v>26.6007789303378</v>
      </c>
      <c r="J23" s="231">
        <v>27.14695356709764</v>
      </c>
      <c r="K23" s="231">
        <v>20.027389160658679</v>
      </c>
      <c r="L23" s="231">
        <v>23.544239335664891</v>
      </c>
      <c r="M23" s="231">
        <v>8.2733632882648021</v>
      </c>
      <c r="N23" s="231">
        <v>7.9267361210448684</v>
      </c>
      <c r="O23" s="231">
        <v>7.1617094518308138</v>
      </c>
      <c r="P23" s="231">
        <v>1.3148707463349221</v>
      </c>
      <c r="Q23" s="231">
        <v>1.226595452145933</v>
      </c>
      <c r="R23" s="231">
        <v>1.189965481071424</v>
      </c>
      <c r="S23" s="231">
        <v>2.3868697548450659</v>
      </c>
      <c r="T23" s="231">
        <v>2.080647883612416</v>
      </c>
      <c r="U23" s="231">
        <v>0</v>
      </c>
      <c r="V23" s="231">
        <v>1.4086528821557021</v>
      </c>
      <c r="W23" s="231">
        <v>1.4549144837050281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88.702087347845719</v>
      </c>
      <c r="C25" s="231">
        <v>81.865479253599787</v>
      </c>
      <c r="D25" s="231">
        <v>84.530231100984409</v>
      </c>
      <c r="E25" s="231">
        <v>77.216338648799692</v>
      </c>
      <c r="F25" s="231">
        <v>58.58817373260959</v>
      </c>
      <c r="G25" s="231">
        <v>101.15577930697221</v>
      </c>
      <c r="H25" s="231">
        <v>90.42170279513202</v>
      </c>
      <c r="I25" s="231">
        <v>90.941225597352485</v>
      </c>
      <c r="J25" s="231">
        <v>97.578698846582242</v>
      </c>
      <c r="K25" s="231">
        <v>94.153900868381101</v>
      </c>
      <c r="L25" s="231">
        <v>108.2988730413949</v>
      </c>
      <c r="M25" s="231">
        <v>117.2253522270626</v>
      </c>
      <c r="N25" s="231">
        <v>111.4091729242523</v>
      </c>
      <c r="O25" s="231">
        <v>98.401776817977733</v>
      </c>
      <c r="P25" s="231">
        <v>91.238064808902465</v>
      </c>
      <c r="Q25" s="231">
        <v>93.942435276782433</v>
      </c>
      <c r="R25" s="231">
        <v>78.613863985845867</v>
      </c>
      <c r="S25" s="231">
        <v>86.923136740910934</v>
      </c>
      <c r="T25" s="231">
        <v>73.731193003423797</v>
      </c>
      <c r="U25" s="231">
        <v>97.604695453518971</v>
      </c>
      <c r="V25" s="231">
        <v>100.2341550676348</v>
      </c>
      <c r="W25" s="231">
        <v>135.1768613454675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286.61410148910608</v>
      </c>
      <c r="C32" s="225">
        <v>313.33855787284381</v>
      </c>
      <c r="D32" s="225">
        <v>278.91026953441019</v>
      </c>
      <c r="E32" s="225">
        <v>217.41754165220189</v>
      </c>
      <c r="F32" s="225">
        <v>145.2666826857031</v>
      </c>
      <c r="G32" s="225">
        <v>286.82849803128482</v>
      </c>
      <c r="H32" s="225">
        <v>263.41402128671888</v>
      </c>
      <c r="I32" s="225">
        <v>277.42728137598851</v>
      </c>
      <c r="J32" s="225">
        <v>255.79969680377809</v>
      </c>
      <c r="K32" s="225">
        <v>238.70833414311269</v>
      </c>
      <c r="L32" s="225">
        <v>224.3376700403299</v>
      </c>
      <c r="M32" s="225">
        <v>204.92672685815009</v>
      </c>
      <c r="N32" s="225">
        <v>216.93390182078099</v>
      </c>
      <c r="O32" s="225">
        <v>212.9309114400223</v>
      </c>
      <c r="P32" s="225">
        <v>210.8520100237304</v>
      </c>
      <c r="Q32" s="225">
        <v>233.3776504603394</v>
      </c>
      <c r="R32" s="225">
        <v>214.5588953414173</v>
      </c>
      <c r="S32" s="225">
        <v>220.15013412510581</v>
      </c>
      <c r="T32" s="225">
        <v>241.30571161830909</v>
      </c>
      <c r="U32" s="225">
        <v>224.96155950525991</v>
      </c>
      <c r="V32" s="225">
        <v>214.53364437685869</v>
      </c>
      <c r="W32" s="225">
        <v>242.01179681950831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3.330008137803671</v>
      </c>
      <c r="C37" s="262">
        <v>3.088743480010951</v>
      </c>
      <c r="D37" s="262">
        <v>3.901194847266666</v>
      </c>
      <c r="E37" s="262">
        <v>2.8596876798777342</v>
      </c>
      <c r="F37" s="262">
        <v>1.5426553251008619</v>
      </c>
      <c r="G37" s="262">
        <v>4.2573601300154351</v>
      </c>
      <c r="H37" s="262">
        <v>4.1026310685350147</v>
      </c>
      <c r="I37" s="262">
        <v>4.4302241631146551</v>
      </c>
      <c r="J37" s="262">
        <v>4.2969903419611493</v>
      </c>
      <c r="K37" s="262">
        <v>3.7267575663384811</v>
      </c>
      <c r="L37" s="262">
        <v>4.028049184598129</v>
      </c>
      <c r="M37" s="262">
        <v>4.2324594089864318</v>
      </c>
      <c r="N37" s="262">
        <v>4.3304971999523936</v>
      </c>
      <c r="O37" s="262">
        <v>4.8960868302124094</v>
      </c>
      <c r="P37" s="262">
        <v>4.9647753288121974</v>
      </c>
      <c r="Q37" s="262">
        <v>5.4953563223788393</v>
      </c>
      <c r="R37" s="262">
        <v>4.7282866384533513</v>
      </c>
      <c r="S37" s="262">
        <v>4.8022757189256984</v>
      </c>
      <c r="T37" s="262">
        <v>4.8481662749991186</v>
      </c>
      <c r="U37" s="262">
        <v>5.172115989629666</v>
      </c>
      <c r="V37" s="262">
        <v>4.9881680608242212</v>
      </c>
      <c r="W37" s="262">
        <v>5.7400573106194379</v>
      </c>
      <c r="DA37" s="68" t="s">
        <v>2057</v>
      </c>
    </row>
    <row r="38" spans="1:105" ht="12" customHeight="1" x14ac:dyDescent="0.25">
      <c r="A38" s="37" t="s">
        <v>160</v>
      </c>
      <c r="B38" s="228">
        <v>0.243891910099195</v>
      </c>
      <c r="C38" s="228">
        <v>0.1954976616850802</v>
      </c>
      <c r="D38" s="228">
        <v>6.1863360967605682E-2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0.13259281259943961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2058</v>
      </c>
    </row>
    <row r="39" spans="1:105" ht="12" customHeight="1" x14ac:dyDescent="0.25">
      <c r="A39" s="37" t="s">
        <v>162</v>
      </c>
      <c r="B39" s="228">
        <v>3.0861162277044758</v>
      </c>
      <c r="C39" s="228">
        <v>2.8932458183258709</v>
      </c>
      <c r="D39" s="228">
        <v>3.8393314862990611</v>
      </c>
      <c r="E39" s="228">
        <v>2.8596876798777342</v>
      </c>
      <c r="F39" s="228">
        <v>1.5426553251008619</v>
      </c>
      <c r="G39" s="228">
        <v>4.2573601300154351</v>
      </c>
      <c r="H39" s="228">
        <v>4.1026310685350147</v>
      </c>
      <c r="I39" s="228">
        <v>4.4302241631146551</v>
      </c>
      <c r="J39" s="228">
        <v>4.2969903419611493</v>
      </c>
      <c r="K39" s="228">
        <v>3.7267575663384811</v>
      </c>
      <c r="L39" s="228">
        <v>4.028049184598129</v>
      </c>
      <c r="M39" s="228">
        <v>4.2324594089864318</v>
      </c>
      <c r="N39" s="228">
        <v>4.3304971999523936</v>
      </c>
      <c r="O39" s="228">
        <v>4.8960868302124094</v>
      </c>
      <c r="P39" s="228">
        <v>4.9647753288121974</v>
      </c>
      <c r="Q39" s="228">
        <v>5.3627635097793993</v>
      </c>
      <c r="R39" s="228">
        <v>4.7282866384533513</v>
      </c>
      <c r="S39" s="228">
        <v>4.8022757189256984</v>
      </c>
      <c r="T39" s="228">
        <v>4.8481662749991186</v>
      </c>
      <c r="U39" s="228">
        <v>5.172115989629666</v>
      </c>
      <c r="V39" s="228">
        <v>4.9881680608242212</v>
      </c>
      <c r="W39" s="228">
        <v>5.7400573106194379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8.2111331406174575</v>
      </c>
      <c r="C43" s="263">
        <f t="shared" si="1"/>
        <v>8.992748243270519</v>
      </c>
      <c r="D43" s="263">
        <f t="shared" si="1"/>
        <v>7.9712775271635827</v>
      </c>
      <c r="E43" s="263">
        <f t="shared" si="1"/>
        <v>6.2190682310818612</v>
      </c>
      <c r="F43" s="263">
        <f t="shared" si="1"/>
        <v>4.165913836539195</v>
      </c>
      <c r="G43" s="263">
        <f t="shared" si="1"/>
        <v>8.1904677652541871</v>
      </c>
      <c r="H43" s="263">
        <f t="shared" si="1"/>
        <v>7.5162721802372143</v>
      </c>
      <c r="I43" s="263">
        <f t="shared" si="1"/>
        <v>7.9129581800833018</v>
      </c>
      <c r="J43" s="263">
        <f t="shared" si="1"/>
        <v>7.2899335206323794</v>
      </c>
      <c r="K43" s="263">
        <f t="shared" si="1"/>
        <v>6.8110601906311352</v>
      </c>
      <c r="L43" s="263">
        <f t="shared" si="1"/>
        <v>6.3857861117603427</v>
      </c>
      <c r="M43" s="263">
        <f t="shared" si="1"/>
        <v>5.8172251434540208</v>
      </c>
      <c r="N43" s="263">
        <f t="shared" si="1"/>
        <v>6.1624175252414091</v>
      </c>
      <c r="O43" s="263">
        <f t="shared" si="1"/>
        <v>6.0299949162263768</v>
      </c>
      <c r="P43" s="263">
        <f t="shared" si="1"/>
        <v>5.9677459331860359</v>
      </c>
      <c r="Q43" s="263">
        <f t="shared" si="1"/>
        <v>6.6052838880568281</v>
      </c>
      <c r="R43" s="263">
        <f t="shared" si="1"/>
        <v>6.082046629071419</v>
      </c>
      <c r="S43" s="263">
        <f t="shared" si="1"/>
        <v>6.2419669103240629</v>
      </c>
      <c r="T43" s="263">
        <f t="shared" si="1"/>
        <v>6.853841894008986</v>
      </c>
      <c r="U43" s="263">
        <f t="shared" si="1"/>
        <v>6.3707085076994279</v>
      </c>
      <c r="V43" s="263">
        <f t="shared" si="1"/>
        <v>6.0737819222038967</v>
      </c>
      <c r="W43" s="263">
        <f t="shared" si="1"/>
        <v>6.8484562176489554</v>
      </c>
      <c r="DA43" s="70"/>
    </row>
    <row r="44" spans="1:105" ht="12" customHeight="1" x14ac:dyDescent="0.25">
      <c r="A44" s="60" t="s">
        <v>1886</v>
      </c>
      <c r="B44" s="264">
        <v>8.2111331406174575</v>
      </c>
      <c r="C44" s="264">
        <v>8.992748243270519</v>
      </c>
      <c r="D44" s="264">
        <v>7.9712775271635827</v>
      </c>
      <c r="E44" s="264">
        <v>6.2190682310818612</v>
      </c>
      <c r="F44" s="264">
        <v>4.165913836539195</v>
      </c>
      <c r="G44" s="264">
        <v>8.1904677652541871</v>
      </c>
      <c r="H44" s="264">
        <v>7.5162721802372143</v>
      </c>
      <c r="I44" s="264">
        <v>7.9129581800833018</v>
      </c>
      <c r="J44" s="264">
        <v>7.2899335206323794</v>
      </c>
      <c r="K44" s="264">
        <v>6.8110601906311352</v>
      </c>
      <c r="L44" s="264">
        <v>6.3857861117603427</v>
      </c>
      <c r="M44" s="264">
        <v>5.8172251434540208</v>
      </c>
      <c r="N44" s="264">
        <v>6.1624175252414091</v>
      </c>
      <c r="O44" s="264">
        <v>6.0299949162263768</v>
      </c>
      <c r="P44" s="264">
        <v>5.9677459331860359</v>
      </c>
      <c r="Q44" s="264">
        <v>6.6052838880568281</v>
      </c>
      <c r="R44" s="264">
        <v>6.082046629071419</v>
      </c>
      <c r="S44" s="264">
        <v>6.2419669103240629</v>
      </c>
      <c r="T44" s="264">
        <v>6.853841894008986</v>
      </c>
      <c r="U44" s="264">
        <v>6.3707085076994279</v>
      </c>
      <c r="V44" s="264">
        <v>6.0737819222038967</v>
      </c>
      <c r="W44" s="264">
        <v>6.8484562176489554</v>
      </c>
      <c r="DA44" s="72" t="s">
        <v>2063</v>
      </c>
    </row>
    <row r="45" spans="1:105" ht="12" customHeight="1" x14ac:dyDescent="0.25">
      <c r="A45" s="64" t="s">
        <v>30</v>
      </c>
      <c r="B45" s="231">
        <v>4.7905336398559388</v>
      </c>
      <c r="C45" s="231">
        <v>3.7426083819842559</v>
      </c>
      <c r="D45" s="231">
        <v>3.458466556329439</v>
      </c>
      <c r="E45" s="231">
        <v>3.6215995740031039</v>
      </c>
      <c r="F45" s="231">
        <v>1.6956286441055219</v>
      </c>
      <c r="G45" s="231">
        <v>4.2043936409134499</v>
      </c>
      <c r="H45" s="231">
        <v>3.888173966782404</v>
      </c>
      <c r="I45" s="231">
        <v>4.4787832338907672</v>
      </c>
      <c r="J45" s="231">
        <v>3.5375205780786572</v>
      </c>
      <c r="K45" s="231">
        <v>4.0274907457728446</v>
      </c>
      <c r="L45" s="231">
        <v>3.2418350106627298</v>
      </c>
      <c r="M45" s="231">
        <v>2.7367558302624619</v>
      </c>
      <c r="N45" s="231">
        <v>2.9492497490877909</v>
      </c>
      <c r="O45" s="231">
        <v>2.562891144600119</v>
      </c>
      <c r="P45" s="231">
        <v>2.4128428913126818</v>
      </c>
      <c r="Q45" s="231">
        <v>2.339854427508365</v>
      </c>
      <c r="R45" s="231">
        <v>2.4522858996683952</v>
      </c>
      <c r="S45" s="231">
        <v>2.1991660091565262</v>
      </c>
      <c r="T45" s="231">
        <v>2.5407242741122178</v>
      </c>
      <c r="U45" s="231">
        <v>2.5978273770712241</v>
      </c>
      <c r="V45" s="231">
        <v>2.5388152189205622</v>
      </c>
      <c r="W45" s="231">
        <v>2.4028897776127169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4.3075578941047368E-2</v>
      </c>
      <c r="C47" s="231">
        <v>4.1316379355555828E-2</v>
      </c>
      <c r="D47" s="231">
        <v>3.9922381396404027E-2</v>
      </c>
      <c r="E47" s="231">
        <v>0</v>
      </c>
      <c r="F47" s="231">
        <v>0</v>
      </c>
      <c r="G47" s="231">
        <v>0</v>
      </c>
      <c r="H47" s="231">
        <v>4.23983251357547E-2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4.7970095560233302E-2</v>
      </c>
      <c r="R47" s="231">
        <v>0</v>
      </c>
      <c r="S47" s="231">
        <v>0</v>
      </c>
      <c r="T47" s="231">
        <v>5.2851147719276348E-2</v>
      </c>
      <c r="U47" s="231">
        <v>4.5543420558445367E-2</v>
      </c>
      <c r="V47" s="231">
        <v>8.6402115049176359E-2</v>
      </c>
      <c r="W47" s="231">
        <v>8.3971012333029851E-2</v>
      </c>
      <c r="DA47" s="73" t="s">
        <v>2066</v>
      </c>
    </row>
    <row r="48" spans="1:105" ht="12" customHeight="1" x14ac:dyDescent="0.25">
      <c r="A48" s="64" t="s">
        <v>160</v>
      </c>
      <c r="B48" s="231">
        <v>0.21316716796505539</v>
      </c>
      <c r="C48" s="231">
        <v>0.16668395644942269</v>
      </c>
      <c r="D48" s="231">
        <v>3.8276504849078477E-2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0.1004792251985689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2067</v>
      </c>
    </row>
    <row r="49" spans="1:105" ht="12" customHeight="1" x14ac:dyDescent="0.25">
      <c r="A49" s="64" t="s">
        <v>70</v>
      </c>
      <c r="B49" s="231">
        <v>0.46701982290432142</v>
      </c>
      <c r="C49" s="231">
        <v>2.575318920966053</v>
      </c>
      <c r="D49" s="231">
        <v>2.059115701042701</v>
      </c>
      <c r="E49" s="231">
        <v>0.40177832153217657</v>
      </c>
      <c r="F49" s="231">
        <v>0.60985107543455985</v>
      </c>
      <c r="G49" s="231">
        <v>1.1034685544100411</v>
      </c>
      <c r="H49" s="231">
        <v>0.89991460708460291</v>
      </c>
      <c r="I49" s="231">
        <v>0.777183687813082</v>
      </c>
      <c r="J49" s="231">
        <v>0.81672517196558214</v>
      </c>
      <c r="K49" s="231">
        <v>0.48823785852933788</v>
      </c>
      <c r="L49" s="231">
        <v>0.56143954620983971</v>
      </c>
      <c r="M49" s="231">
        <v>0.20307651454227579</v>
      </c>
      <c r="N49" s="231">
        <v>0.21343058663546541</v>
      </c>
      <c r="O49" s="231">
        <v>0.23521759965628941</v>
      </c>
      <c r="P49" s="231">
        <v>5.0503400975613823E-2</v>
      </c>
      <c r="Q49" s="231">
        <v>5.306210515503474E-2</v>
      </c>
      <c r="R49" s="231">
        <v>5.4123843446996438E-2</v>
      </c>
      <c r="S49" s="231">
        <v>0.10804656246795501</v>
      </c>
      <c r="T49" s="231">
        <v>0.1169225587355022</v>
      </c>
      <c r="U49" s="231">
        <v>0</v>
      </c>
      <c r="V49" s="231">
        <v>4.7793154719966098E-2</v>
      </c>
      <c r="W49" s="231">
        <v>4.6444162211292342E-2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2.6973369309510948</v>
      </c>
      <c r="C51" s="231">
        <v>2.466820604515231</v>
      </c>
      <c r="D51" s="231">
        <v>2.3754963835459599</v>
      </c>
      <c r="E51" s="231">
        <v>2.195690335546582</v>
      </c>
      <c r="F51" s="231">
        <v>1.860434116999113</v>
      </c>
      <c r="G51" s="231">
        <v>2.8826055699306949</v>
      </c>
      <c r="H51" s="231">
        <v>2.6857852812344531</v>
      </c>
      <c r="I51" s="231">
        <v>2.656991258379453</v>
      </c>
      <c r="J51" s="231">
        <v>2.935687770588141</v>
      </c>
      <c r="K51" s="231">
        <v>2.295331586328953</v>
      </c>
      <c r="L51" s="231">
        <v>2.5825115548877742</v>
      </c>
      <c r="M51" s="231">
        <v>2.8773927986492831</v>
      </c>
      <c r="N51" s="231">
        <v>2.9997371895181528</v>
      </c>
      <c r="O51" s="231">
        <v>3.2318861719699679</v>
      </c>
      <c r="P51" s="231">
        <v>3.50439964089774</v>
      </c>
      <c r="Q51" s="231">
        <v>4.0639180346346269</v>
      </c>
      <c r="R51" s="231">
        <v>3.5756368859560279</v>
      </c>
      <c r="S51" s="231">
        <v>3.934754338699582</v>
      </c>
      <c r="T51" s="231">
        <v>4.1433439134419894</v>
      </c>
      <c r="U51" s="231">
        <v>3.727337710069758</v>
      </c>
      <c r="V51" s="231">
        <v>3.4007714335141919</v>
      </c>
      <c r="W51" s="231">
        <v>4.3151512654919149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246.33399421852391</v>
      </c>
      <c r="C56" s="263">
        <f t="shared" si="2"/>
        <v>269.78244729811558</v>
      </c>
      <c r="D56" s="263">
        <f t="shared" si="2"/>
        <v>239.13832581490749</v>
      </c>
      <c r="E56" s="263">
        <f t="shared" si="2"/>
        <v>186.57204693245589</v>
      </c>
      <c r="F56" s="263">
        <f t="shared" si="2"/>
        <v>124.9774150961758</v>
      </c>
      <c r="G56" s="263">
        <f t="shared" si="2"/>
        <v>245.71403295762559</v>
      </c>
      <c r="H56" s="263">
        <f t="shared" si="2"/>
        <v>225.4881654071165</v>
      </c>
      <c r="I56" s="263">
        <f t="shared" si="2"/>
        <v>237.3887454024991</v>
      </c>
      <c r="J56" s="263">
        <f t="shared" si="2"/>
        <v>218.69800561897139</v>
      </c>
      <c r="K56" s="263">
        <f t="shared" si="2"/>
        <v>204.33180571893411</v>
      </c>
      <c r="L56" s="263">
        <f t="shared" si="2"/>
        <v>191.57358335281029</v>
      </c>
      <c r="M56" s="263">
        <f t="shared" si="2"/>
        <v>174.5167543036207</v>
      </c>
      <c r="N56" s="263">
        <f t="shared" si="2"/>
        <v>184.8725257572423</v>
      </c>
      <c r="O56" s="263">
        <f t="shared" si="2"/>
        <v>180.89984748679129</v>
      </c>
      <c r="P56" s="263">
        <f t="shared" si="2"/>
        <v>179.0323779955811</v>
      </c>
      <c r="Q56" s="263">
        <f t="shared" si="2"/>
        <v>198.15851664170489</v>
      </c>
      <c r="R56" s="263">
        <f t="shared" si="2"/>
        <v>182.46139887214261</v>
      </c>
      <c r="S56" s="263">
        <f t="shared" si="2"/>
        <v>187.25900730972191</v>
      </c>
      <c r="T56" s="263">
        <f t="shared" si="2"/>
        <v>205.61525682026959</v>
      </c>
      <c r="U56" s="263">
        <f t="shared" si="2"/>
        <v>191.12125523098291</v>
      </c>
      <c r="V56" s="263">
        <f t="shared" si="2"/>
        <v>182.21345766611691</v>
      </c>
      <c r="W56" s="263">
        <f t="shared" si="2"/>
        <v>205.4536865294686</v>
      </c>
      <c r="DA56" s="70"/>
    </row>
    <row r="57" spans="1:105" ht="12" customHeight="1" x14ac:dyDescent="0.25">
      <c r="A57" s="60" t="s">
        <v>1901</v>
      </c>
      <c r="B57" s="264">
        <v>246.33399421852391</v>
      </c>
      <c r="C57" s="264">
        <v>269.78244729811558</v>
      </c>
      <c r="D57" s="264">
        <v>239.13832581490749</v>
      </c>
      <c r="E57" s="264">
        <v>186.57204693245589</v>
      </c>
      <c r="F57" s="264">
        <v>124.9774150961758</v>
      </c>
      <c r="G57" s="264">
        <v>245.71403295762559</v>
      </c>
      <c r="H57" s="264">
        <v>225.4881654071165</v>
      </c>
      <c r="I57" s="264">
        <v>237.3887454024991</v>
      </c>
      <c r="J57" s="264">
        <v>218.69800561897139</v>
      </c>
      <c r="K57" s="264">
        <v>204.33180571893411</v>
      </c>
      <c r="L57" s="264">
        <v>191.57358335281029</v>
      </c>
      <c r="M57" s="264">
        <v>174.5167543036207</v>
      </c>
      <c r="N57" s="264">
        <v>184.8725257572423</v>
      </c>
      <c r="O57" s="264">
        <v>180.89984748679129</v>
      </c>
      <c r="P57" s="264">
        <v>179.0323779955811</v>
      </c>
      <c r="Q57" s="264">
        <v>198.15851664170489</v>
      </c>
      <c r="R57" s="264">
        <v>182.46139887214261</v>
      </c>
      <c r="S57" s="264">
        <v>187.25900730972191</v>
      </c>
      <c r="T57" s="264">
        <v>205.61525682026959</v>
      </c>
      <c r="U57" s="264">
        <v>191.12125523098291</v>
      </c>
      <c r="V57" s="264">
        <v>182.21345766611691</v>
      </c>
      <c r="W57" s="264">
        <v>205.4536865294686</v>
      </c>
      <c r="DA57" s="72" t="s">
        <v>2075</v>
      </c>
    </row>
    <row r="58" spans="1:105" ht="12" customHeight="1" x14ac:dyDescent="0.25">
      <c r="A58" s="64" t="s">
        <v>30</v>
      </c>
      <c r="B58" s="231">
        <v>143.71600919567831</v>
      </c>
      <c r="C58" s="231">
        <v>112.2782514595277</v>
      </c>
      <c r="D58" s="231">
        <v>103.75399668988319</v>
      </c>
      <c r="E58" s="231">
        <v>108.6479872200931</v>
      </c>
      <c r="F58" s="231">
        <v>50.868859323165651</v>
      </c>
      <c r="G58" s="231">
        <v>126.13180922740349</v>
      </c>
      <c r="H58" s="231">
        <v>116.64521900347211</v>
      </c>
      <c r="I58" s="231">
        <v>134.36349701672299</v>
      </c>
      <c r="J58" s="231">
        <v>106.1256173423597</v>
      </c>
      <c r="K58" s="231">
        <v>120.82472237318539</v>
      </c>
      <c r="L58" s="231">
        <v>97.255050319881903</v>
      </c>
      <c r="M58" s="231">
        <v>82.10267490787389</v>
      </c>
      <c r="N58" s="231">
        <v>88.477492472633742</v>
      </c>
      <c r="O58" s="231">
        <v>76.886734338003578</v>
      </c>
      <c r="P58" s="231">
        <v>72.385286739380476</v>
      </c>
      <c r="Q58" s="231">
        <v>70.195632825250954</v>
      </c>
      <c r="R58" s="231">
        <v>73.568576990051838</v>
      </c>
      <c r="S58" s="231">
        <v>65.974980274695795</v>
      </c>
      <c r="T58" s="231">
        <v>76.221728223366554</v>
      </c>
      <c r="U58" s="231">
        <v>77.934821312136734</v>
      </c>
      <c r="V58" s="231">
        <v>76.164456567616881</v>
      </c>
      <c r="W58" s="231">
        <v>72.086693328381514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1.292267368231421</v>
      </c>
      <c r="C60" s="231">
        <v>1.239491380666675</v>
      </c>
      <c r="D60" s="231">
        <v>1.197671441892121</v>
      </c>
      <c r="E60" s="231">
        <v>0</v>
      </c>
      <c r="F60" s="231">
        <v>0</v>
      </c>
      <c r="G60" s="231">
        <v>0</v>
      </c>
      <c r="H60" s="231">
        <v>1.271949754072641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1.4391028668069989</v>
      </c>
      <c r="R60" s="231">
        <v>0</v>
      </c>
      <c r="S60" s="231">
        <v>0</v>
      </c>
      <c r="T60" s="231">
        <v>1.58553443157829</v>
      </c>
      <c r="U60" s="231">
        <v>1.366302616753361</v>
      </c>
      <c r="V60" s="231">
        <v>2.5920634514752909</v>
      </c>
      <c r="W60" s="231">
        <v>2.5191303699908949</v>
      </c>
      <c r="DA60" s="73" t="s">
        <v>2078</v>
      </c>
    </row>
    <row r="61" spans="1:105" ht="12" customHeight="1" x14ac:dyDescent="0.25">
      <c r="A61" s="64" t="s">
        <v>160</v>
      </c>
      <c r="B61" s="231">
        <v>6.3950150389516631</v>
      </c>
      <c r="C61" s="231">
        <v>5.0005186934826806</v>
      </c>
      <c r="D61" s="231">
        <v>1.148295145472354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3.0143767559570689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2079</v>
      </c>
    </row>
    <row r="62" spans="1:105" ht="12" customHeight="1" x14ac:dyDescent="0.25">
      <c r="A62" s="64" t="s">
        <v>70</v>
      </c>
      <c r="B62" s="231">
        <v>14.01059468712964</v>
      </c>
      <c r="C62" s="231">
        <v>77.2595676289816</v>
      </c>
      <c r="D62" s="231">
        <v>61.773471031281012</v>
      </c>
      <c r="E62" s="231">
        <v>12.0533496459653</v>
      </c>
      <c r="F62" s="231">
        <v>18.29553226303679</v>
      </c>
      <c r="G62" s="231">
        <v>33.10405663230123</v>
      </c>
      <c r="H62" s="231">
        <v>26.997438212538089</v>
      </c>
      <c r="I62" s="231">
        <v>23.31551063439246</v>
      </c>
      <c r="J62" s="231">
        <v>24.50175515896747</v>
      </c>
      <c r="K62" s="231">
        <v>14.647135755880139</v>
      </c>
      <c r="L62" s="231">
        <v>16.843186386295191</v>
      </c>
      <c r="M62" s="231">
        <v>6.0922954362682766</v>
      </c>
      <c r="N62" s="231">
        <v>6.4029175990639606</v>
      </c>
      <c r="O62" s="231">
        <v>7.0565279896886821</v>
      </c>
      <c r="P62" s="231">
        <v>1.515102029268415</v>
      </c>
      <c r="Q62" s="231">
        <v>1.591863154651042</v>
      </c>
      <c r="R62" s="231">
        <v>1.623715303409893</v>
      </c>
      <c r="S62" s="231">
        <v>3.2413968740386521</v>
      </c>
      <c r="T62" s="231">
        <v>3.5076767620650648</v>
      </c>
      <c r="U62" s="231">
        <v>0</v>
      </c>
      <c r="V62" s="231">
        <v>1.4337946415989831</v>
      </c>
      <c r="W62" s="231">
        <v>1.3933248663387701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80.920107928532886</v>
      </c>
      <c r="C64" s="231">
        <v>74.004618135456923</v>
      </c>
      <c r="D64" s="231">
        <v>71.264891506378802</v>
      </c>
      <c r="E64" s="231">
        <v>65.87071006639745</v>
      </c>
      <c r="F64" s="231">
        <v>55.813023509973412</v>
      </c>
      <c r="G64" s="231">
        <v>86.478167097920846</v>
      </c>
      <c r="H64" s="231">
        <v>80.573558437033626</v>
      </c>
      <c r="I64" s="231">
        <v>79.709737751383585</v>
      </c>
      <c r="J64" s="231">
        <v>88.070633117644221</v>
      </c>
      <c r="K64" s="231">
        <v>68.859947589868611</v>
      </c>
      <c r="L64" s="231">
        <v>77.475346646633199</v>
      </c>
      <c r="M64" s="231">
        <v>86.321783959478509</v>
      </c>
      <c r="N64" s="231">
        <v>89.992115685544604</v>
      </c>
      <c r="O64" s="231">
        <v>96.956585159099035</v>
      </c>
      <c r="P64" s="231">
        <v>105.13198922693221</v>
      </c>
      <c r="Q64" s="231">
        <v>121.9175410390388</v>
      </c>
      <c r="R64" s="231">
        <v>107.26910657868081</v>
      </c>
      <c r="S64" s="231">
        <v>118.0426301609875</v>
      </c>
      <c r="T64" s="231">
        <v>124.3003174032597</v>
      </c>
      <c r="U64" s="231">
        <v>111.8201313020928</v>
      </c>
      <c r="V64" s="231">
        <v>102.02314300542579</v>
      </c>
      <c r="W64" s="231">
        <v>129.45453796475741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28.738965992161049</v>
      </c>
      <c r="C69" s="263">
        <f t="shared" si="3"/>
        <v>31.474618851446738</v>
      </c>
      <c r="D69" s="263">
        <f t="shared" si="3"/>
        <v>27.89947134507247</v>
      </c>
      <c r="E69" s="263">
        <f t="shared" si="3"/>
        <v>21.76673880878646</v>
      </c>
      <c r="F69" s="263">
        <f t="shared" si="3"/>
        <v>14.58069842788715</v>
      </c>
      <c r="G69" s="263">
        <f t="shared" si="3"/>
        <v>28.666637178389578</v>
      </c>
      <c r="H69" s="263">
        <f t="shared" si="3"/>
        <v>26.306952630830189</v>
      </c>
      <c r="I69" s="263">
        <f t="shared" si="3"/>
        <v>27.695353630291489</v>
      </c>
      <c r="J69" s="263">
        <f t="shared" si="3"/>
        <v>25.514767322213249</v>
      </c>
      <c r="K69" s="263">
        <f t="shared" si="3"/>
        <v>23.838710667208922</v>
      </c>
      <c r="L69" s="263">
        <f t="shared" si="3"/>
        <v>22.350251391161152</v>
      </c>
      <c r="M69" s="263">
        <f t="shared" si="3"/>
        <v>20.360288002089021</v>
      </c>
      <c r="N69" s="263">
        <f t="shared" si="3"/>
        <v>21.568461338344889</v>
      </c>
      <c r="O69" s="263">
        <f t="shared" si="3"/>
        <v>21.104982206792261</v>
      </c>
      <c r="P69" s="263">
        <f t="shared" si="3"/>
        <v>20.887110766151071</v>
      </c>
      <c r="Q69" s="263">
        <f t="shared" si="3"/>
        <v>23.11849360819885</v>
      </c>
      <c r="R69" s="263">
        <f t="shared" si="3"/>
        <v>21.287163201749909</v>
      </c>
      <c r="S69" s="263">
        <f t="shared" si="3"/>
        <v>21.846884186134169</v>
      </c>
      <c r="T69" s="263">
        <f t="shared" si="3"/>
        <v>23.98844662903139</v>
      </c>
      <c r="U69" s="263">
        <f t="shared" si="3"/>
        <v>22.297479776947942</v>
      </c>
      <c r="V69" s="263">
        <f t="shared" si="3"/>
        <v>21.258236727713591</v>
      </c>
      <c r="W69" s="263">
        <f t="shared" si="3"/>
        <v>23.969596761771282</v>
      </c>
      <c r="DA69" s="70"/>
    </row>
    <row r="70" spans="1:105" ht="12" customHeight="1" x14ac:dyDescent="0.25">
      <c r="A70" s="60" t="s">
        <v>1916</v>
      </c>
      <c r="B70" s="264">
        <v>28.738965992161049</v>
      </c>
      <c r="C70" s="264">
        <v>31.474618851446738</v>
      </c>
      <c r="D70" s="264">
        <v>27.89947134507247</v>
      </c>
      <c r="E70" s="264">
        <v>21.76673880878646</v>
      </c>
      <c r="F70" s="264">
        <v>14.58069842788715</v>
      </c>
      <c r="G70" s="264">
        <v>28.666637178389578</v>
      </c>
      <c r="H70" s="264">
        <v>26.306952630830189</v>
      </c>
      <c r="I70" s="264">
        <v>27.695353630291489</v>
      </c>
      <c r="J70" s="264">
        <v>25.514767322213249</v>
      </c>
      <c r="K70" s="264">
        <v>23.838710667208922</v>
      </c>
      <c r="L70" s="264">
        <v>22.350251391161152</v>
      </c>
      <c r="M70" s="264">
        <v>20.360288002089021</v>
      </c>
      <c r="N70" s="264">
        <v>21.568461338344889</v>
      </c>
      <c r="O70" s="264">
        <v>21.104982206792261</v>
      </c>
      <c r="P70" s="264">
        <v>20.887110766151071</v>
      </c>
      <c r="Q70" s="264">
        <v>23.11849360819885</v>
      </c>
      <c r="R70" s="264">
        <v>21.287163201749909</v>
      </c>
      <c r="S70" s="264">
        <v>21.846884186134169</v>
      </c>
      <c r="T70" s="264">
        <v>23.98844662903139</v>
      </c>
      <c r="U70" s="264">
        <v>22.297479776947942</v>
      </c>
      <c r="V70" s="264">
        <v>21.258236727713591</v>
      </c>
      <c r="W70" s="264">
        <v>23.969596761771282</v>
      </c>
      <c r="DA70" s="72" t="s">
        <v>2087</v>
      </c>
    </row>
    <row r="71" spans="1:105" ht="12" customHeight="1" x14ac:dyDescent="0.25">
      <c r="A71" s="64" t="s">
        <v>30</v>
      </c>
      <c r="B71" s="231">
        <v>16.766867739495751</v>
      </c>
      <c r="C71" s="231">
        <v>13.09912933694487</v>
      </c>
      <c r="D71" s="231">
        <v>12.104632947153011</v>
      </c>
      <c r="E71" s="231">
        <v>12.675598509010831</v>
      </c>
      <c r="F71" s="231">
        <v>5.9347002543693099</v>
      </c>
      <c r="G71" s="231">
        <v>14.71537774319704</v>
      </c>
      <c r="H71" s="231">
        <v>13.608608883738381</v>
      </c>
      <c r="I71" s="231">
        <v>15.67574131861765</v>
      </c>
      <c r="J71" s="231">
        <v>12.38132202327526</v>
      </c>
      <c r="K71" s="231">
        <v>14.096217610204929</v>
      </c>
      <c r="L71" s="231">
        <v>11.34642253731953</v>
      </c>
      <c r="M71" s="231">
        <v>9.5786454059185964</v>
      </c>
      <c r="N71" s="231">
        <v>10.32237412180725</v>
      </c>
      <c r="O71" s="231">
        <v>8.9701190061003935</v>
      </c>
      <c r="P71" s="231">
        <v>8.4449501195943686</v>
      </c>
      <c r="Q71" s="231">
        <v>8.189490496279257</v>
      </c>
      <c r="R71" s="231">
        <v>8.5830006488393611</v>
      </c>
      <c r="S71" s="231">
        <v>7.6970810320478211</v>
      </c>
      <c r="T71" s="231">
        <v>8.8925349593927407</v>
      </c>
      <c r="U71" s="231">
        <v>9.0923958197492603</v>
      </c>
      <c r="V71" s="231">
        <v>8.8858532662219467</v>
      </c>
      <c r="W71" s="231">
        <v>8.4101142216444895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0.15076452629366549</v>
      </c>
      <c r="C73" s="231">
        <v>0.14460732774444501</v>
      </c>
      <c r="D73" s="231">
        <v>0.13972833488741371</v>
      </c>
      <c r="E73" s="231">
        <v>0</v>
      </c>
      <c r="F73" s="231">
        <v>0</v>
      </c>
      <c r="G73" s="231">
        <v>0</v>
      </c>
      <c r="H73" s="231">
        <v>0.14839413797514109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0.16789533446081609</v>
      </c>
      <c r="R73" s="231">
        <v>0</v>
      </c>
      <c r="S73" s="231">
        <v>0</v>
      </c>
      <c r="T73" s="231">
        <v>0.18497901701746669</v>
      </c>
      <c r="U73" s="231">
        <v>0.15940197195455841</v>
      </c>
      <c r="V73" s="231">
        <v>0.30240740267211652</v>
      </c>
      <c r="W73" s="231">
        <v>0.29389854316560371</v>
      </c>
      <c r="DA73" s="73" t="s">
        <v>2090</v>
      </c>
    </row>
    <row r="74" spans="1:105" ht="12" customHeight="1" x14ac:dyDescent="0.25">
      <c r="A74" s="64" t="s">
        <v>160</v>
      </c>
      <c r="B74" s="231">
        <v>0.74608508787769234</v>
      </c>
      <c r="C74" s="231">
        <v>0.58339384757297796</v>
      </c>
      <c r="D74" s="231">
        <v>0.13396776697177429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0.35167728819499039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2091</v>
      </c>
    </row>
    <row r="75" spans="1:105" ht="12" customHeight="1" x14ac:dyDescent="0.25">
      <c r="A75" s="64" t="s">
        <v>70</v>
      </c>
      <c r="B75" s="231">
        <v>1.6345693801651211</v>
      </c>
      <c r="C75" s="231">
        <v>9.0136162233811632</v>
      </c>
      <c r="D75" s="231">
        <v>7.206904953649433</v>
      </c>
      <c r="E75" s="231">
        <v>1.4062241253626151</v>
      </c>
      <c r="F75" s="231">
        <v>2.1344787640209542</v>
      </c>
      <c r="G75" s="231">
        <v>3.8621399404351329</v>
      </c>
      <c r="H75" s="231">
        <v>3.1497011247961031</v>
      </c>
      <c r="I75" s="231">
        <v>2.7201429073457808</v>
      </c>
      <c r="J75" s="231">
        <v>2.8585381018795299</v>
      </c>
      <c r="K75" s="231">
        <v>1.708832504852678</v>
      </c>
      <c r="L75" s="231">
        <v>1.9650384117344339</v>
      </c>
      <c r="M75" s="231">
        <v>0.71076780089796343</v>
      </c>
      <c r="N75" s="231">
        <v>0.74700705322412686</v>
      </c>
      <c r="O75" s="231">
        <v>0.823261598797011</v>
      </c>
      <c r="P75" s="231">
        <v>0.17676190341464801</v>
      </c>
      <c r="Q75" s="231">
        <v>0.18571736804262109</v>
      </c>
      <c r="R75" s="231">
        <v>0.18943345206448711</v>
      </c>
      <c r="S75" s="231">
        <v>0.37816296863784182</v>
      </c>
      <c r="T75" s="231">
        <v>0.40922895557425643</v>
      </c>
      <c r="U75" s="231">
        <v>0</v>
      </c>
      <c r="V75" s="231">
        <v>0.16727604151988101</v>
      </c>
      <c r="W75" s="231">
        <v>0.16255456773952279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9.4406792583288119</v>
      </c>
      <c r="C77" s="231">
        <v>8.6338721158032872</v>
      </c>
      <c r="D77" s="231">
        <v>8.3142373424108378</v>
      </c>
      <c r="E77" s="231">
        <v>7.684916174413015</v>
      </c>
      <c r="F77" s="231">
        <v>6.5115194094968807</v>
      </c>
      <c r="G77" s="231">
        <v>10.08911949475741</v>
      </c>
      <c r="H77" s="231">
        <v>9.4002484843205671</v>
      </c>
      <c r="I77" s="231">
        <v>9.299469404328061</v>
      </c>
      <c r="J77" s="231">
        <v>10.274907197058459</v>
      </c>
      <c r="K77" s="231">
        <v>8.033660552151316</v>
      </c>
      <c r="L77" s="231">
        <v>9.0387904421071852</v>
      </c>
      <c r="M77" s="231">
        <v>10.070874795272459</v>
      </c>
      <c r="N77" s="231">
        <v>10.49908016331351</v>
      </c>
      <c r="O77" s="231">
        <v>11.311601601894861</v>
      </c>
      <c r="P77" s="231">
        <v>12.265398743142059</v>
      </c>
      <c r="Q77" s="231">
        <v>14.223713121221159</v>
      </c>
      <c r="R77" s="231">
        <v>12.51472910084607</v>
      </c>
      <c r="S77" s="231">
        <v>13.771640185448501</v>
      </c>
      <c r="T77" s="231">
        <v>14.501703697046921</v>
      </c>
      <c r="U77" s="231">
        <v>13.045681985244119</v>
      </c>
      <c r="V77" s="231">
        <v>11.90270001729964</v>
      </c>
      <c r="W77" s="231">
        <v>15.10302942922166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12.355370779268879</v>
      </c>
      <c r="C83" s="225">
        <v>11.0837704042425</v>
      </c>
      <c r="D83" s="225">
        <v>17.650679148229521</v>
      </c>
      <c r="E83" s="225">
        <v>12.128914979534679</v>
      </c>
      <c r="F83" s="225">
        <v>4.2590277753077537</v>
      </c>
      <c r="G83" s="225">
        <v>18.801505723521419</v>
      </c>
      <c r="H83" s="225">
        <v>17.570216533042849</v>
      </c>
      <c r="I83" s="225">
        <v>20.28439898873302</v>
      </c>
      <c r="J83" s="225">
        <v>18.3331139380237</v>
      </c>
      <c r="K83" s="225">
        <v>19.198767856715989</v>
      </c>
      <c r="L83" s="225">
        <v>21.602296234326051</v>
      </c>
      <c r="M83" s="225">
        <v>22.209428005171649</v>
      </c>
      <c r="N83" s="225">
        <v>20.86430544312962</v>
      </c>
      <c r="O83" s="225">
        <v>22.00636882598511</v>
      </c>
      <c r="P83" s="225">
        <v>18.784251962929229</v>
      </c>
      <c r="Q83" s="225">
        <v>13.51639040525607</v>
      </c>
      <c r="R83" s="225">
        <v>11.41487469965193</v>
      </c>
      <c r="S83" s="225">
        <v>11.715991280811741</v>
      </c>
      <c r="T83" s="225">
        <v>12.387998652801061</v>
      </c>
      <c r="U83" s="225">
        <v>14.98221595212657</v>
      </c>
      <c r="V83" s="225">
        <v>19.43540128691723</v>
      </c>
      <c r="W83" s="225">
        <v>23.20229539452863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12.355370779268879</v>
      </c>
      <c r="C88" s="262">
        <v>11.0837704042425</v>
      </c>
      <c r="D88" s="262">
        <v>17.650679148229521</v>
      </c>
      <c r="E88" s="262">
        <v>12.128914979534679</v>
      </c>
      <c r="F88" s="262">
        <v>4.2590277753077537</v>
      </c>
      <c r="G88" s="262">
        <v>18.801505723521419</v>
      </c>
      <c r="H88" s="262">
        <v>17.570216533042849</v>
      </c>
      <c r="I88" s="262">
        <v>20.28439898873302</v>
      </c>
      <c r="J88" s="262">
        <v>18.3331139380237</v>
      </c>
      <c r="K88" s="262">
        <v>19.198767856715989</v>
      </c>
      <c r="L88" s="262">
        <v>21.602296234326051</v>
      </c>
      <c r="M88" s="262">
        <v>22.209428005171649</v>
      </c>
      <c r="N88" s="262">
        <v>20.86430544312962</v>
      </c>
      <c r="O88" s="262">
        <v>22.00636882598511</v>
      </c>
      <c r="P88" s="262">
        <v>18.784251962929229</v>
      </c>
      <c r="Q88" s="262">
        <v>13.51639040525607</v>
      </c>
      <c r="R88" s="262">
        <v>11.41487469965193</v>
      </c>
      <c r="S88" s="262">
        <v>11.715991280811741</v>
      </c>
      <c r="T88" s="262">
        <v>12.387998652801061</v>
      </c>
      <c r="U88" s="262">
        <v>14.98221595212657</v>
      </c>
      <c r="V88" s="262">
        <v>19.43540128691723</v>
      </c>
      <c r="W88" s="262">
        <v>23.20229539452863</v>
      </c>
      <c r="DA88" s="68" t="s">
        <v>2104</v>
      </c>
    </row>
    <row r="89" spans="1:105" ht="12" customHeight="1" x14ac:dyDescent="0.25">
      <c r="A89" s="37" t="s">
        <v>160</v>
      </c>
      <c r="B89" s="228">
        <v>0.90491519979502488</v>
      </c>
      <c r="C89" s="228">
        <v>0.70153161332647207</v>
      </c>
      <c r="D89" s="228">
        <v>0.27989638513835419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0.32612557128036818</v>
      </c>
      <c r="R89" s="228">
        <v>0</v>
      </c>
      <c r="S89" s="228">
        <v>0</v>
      </c>
      <c r="T89" s="228">
        <v>0</v>
      </c>
      <c r="U89" s="228">
        <v>0</v>
      </c>
      <c r="V89" s="228">
        <v>0</v>
      </c>
      <c r="W89" s="228">
        <v>0</v>
      </c>
      <c r="DA89" s="69" t="s">
        <v>2105</v>
      </c>
    </row>
    <row r="90" spans="1:105" ht="12" customHeight="1" x14ac:dyDescent="0.25">
      <c r="A90" s="37" t="s">
        <v>162</v>
      </c>
      <c r="B90" s="228">
        <v>11.450455579473861</v>
      </c>
      <c r="C90" s="228">
        <v>10.382238790916031</v>
      </c>
      <c r="D90" s="228">
        <v>17.370782763091171</v>
      </c>
      <c r="E90" s="228">
        <v>12.128914979534679</v>
      </c>
      <c r="F90" s="228">
        <v>4.2590277753077537</v>
      </c>
      <c r="G90" s="228">
        <v>18.801505723521419</v>
      </c>
      <c r="H90" s="228">
        <v>17.570216533042849</v>
      </c>
      <c r="I90" s="228">
        <v>20.28439898873302</v>
      </c>
      <c r="J90" s="228">
        <v>18.3331139380237</v>
      </c>
      <c r="K90" s="228">
        <v>19.198767856715989</v>
      </c>
      <c r="L90" s="228">
        <v>21.602296234326051</v>
      </c>
      <c r="M90" s="228">
        <v>22.209428005171649</v>
      </c>
      <c r="N90" s="228">
        <v>20.86430544312962</v>
      </c>
      <c r="O90" s="228">
        <v>22.00636882598511</v>
      </c>
      <c r="P90" s="228">
        <v>18.784251962929229</v>
      </c>
      <c r="Q90" s="228">
        <v>13.1902648339757</v>
      </c>
      <c r="R90" s="228">
        <v>11.41487469965193</v>
      </c>
      <c r="S90" s="228">
        <v>11.715991280811741</v>
      </c>
      <c r="T90" s="228">
        <v>12.387998652801061</v>
      </c>
      <c r="U90" s="228">
        <v>14.98221595212657</v>
      </c>
      <c r="V90" s="228">
        <v>19.43540128691723</v>
      </c>
      <c r="W90" s="228">
        <v>23.20229539452863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0.99999999999999967</v>
      </c>
      <c r="D98" s="234">
        <f t="shared" si="4"/>
        <v>0.99999999999999967</v>
      </c>
      <c r="E98" s="234">
        <f t="shared" si="4"/>
        <v>0.99999999999999989</v>
      </c>
      <c r="F98" s="234">
        <f t="shared" si="4"/>
        <v>0.99999999999999967</v>
      </c>
      <c r="G98" s="234">
        <f t="shared" si="4"/>
        <v>1</v>
      </c>
      <c r="H98" s="234">
        <f t="shared" si="4"/>
        <v>0.99999999999999978</v>
      </c>
      <c r="I98" s="234">
        <f t="shared" si="4"/>
        <v>0.99999999999999967</v>
      </c>
      <c r="J98" s="234">
        <f t="shared" si="4"/>
        <v>1.0000000000000002</v>
      </c>
      <c r="K98" s="234">
        <f t="shared" si="4"/>
        <v>0.99999999999999967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1</v>
      </c>
      <c r="O98" s="234">
        <f t="shared" si="4"/>
        <v>0.99999999999999989</v>
      </c>
      <c r="P98" s="234">
        <f t="shared" si="4"/>
        <v>0.99999999999999967</v>
      </c>
      <c r="Q98" s="234">
        <f t="shared" si="4"/>
        <v>0.99999999999999989</v>
      </c>
      <c r="R98" s="234">
        <f t="shared" si="4"/>
        <v>0.99999999999999944</v>
      </c>
      <c r="S98" s="234">
        <f t="shared" si="4"/>
        <v>0.99999999999999956</v>
      </c>
      <c r="T98" s="234">
        <f t="shared" si="4"/>
        <v>1</v>
      </c>
      <c r="U98" s="234">
        <f t="shared" si="4"/>
        <v>0.99999999999999989</v>
      </c>
      <c r="V98" s="234">
        <f t="shared" si="4"/>
        <v>1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1.5134555213205975E-2</v>
      </c>
      <c r="C103" s="270">
        <f t="shared" si="9"/>
        <v>1.2847663276196282E-2</v>
      </c>
      <c r="D103" s="270">
        <f t="shared" si="9"/>
        <v>1.8207074611121924E-2</v>
      </c>
      <c r="E103" s="270">
        <f t="shared" si="9"/>
        <v>1.7125447746487166E-2</v>
      </c>
      <c r="F103" s="270">
        <f t="shared" si="9"/>
        <v>1.3837500971139985E-2</v>
      </c>
      <c r="G103" s="270">
        <f t="shared" si="9"/>
        <v>1.9315744302936599E-2</v>
      </c>
      <c r="H103" s="270">
        <f t="shared" si="9"/>
        <v>2.0263744781606627E-2</v>
      </c>
      <c r="I103" s="270">
        <f t="shared" si="9"/>
        <v>2.077400942702172E-2</v>
      </c>
      <c r="J103" s="270">
        <f t="shared" si="9"/>
        <v>2.1847312638082875E-2</v>
      </c>
      <c r="K103" s="270">
        <f t="shared" si="9"/>
        <v>2.0312095565784272E-2</v>
      </c>
      <c r="L103" s="270">
        <f t="shared" si="9"/>
        <v>2.3343858584181646E-2</v>
      </c>
      <c r="M103" s="270">
        <f t="shared" si="9"/>
        <v>2.682973128068248E-2</v>
      </c>
      <c r="N103" s="270">
        <f t="shared" si="9"/>
        <v>2.5937262271612492E-2</v>
      </c>
      <c r="O103" s="270">
        <f t="shared" si="9"/>
        <v>2.9848485003436707E-2</v>
      </c>
      <c r="P103" s="270">
        <f t="shared" si="9"/>
        <v>3.0560506258947594E-2</v>
      </c>
      <c r="Q103" s="270">
        <f t="shared" si="9"/>
        <v>3.0561536028618334E-2</v>
      </c>
      <c r="R103" s="270">
        <f t="shared" si="9"/>
        <v>2.8615144334395638E-2</v>
      </c>
      <c r="S103" s="270">
        <f t="shared" si="9"/>
        <v>2.8326730202473015E-2</v>
      </c>
      <c r="T103" s="270">
        <f t="shared" si="9"/>
        <v>2.610397114675906E-2</v>
      </c>
      <c r="U103" s="270">
        <f t="shared" si="9"/>
        <v>2.9845041728614446E-2</v>
      </c>
      <c r="V103" s="270">
        <f t="shared" si="9"/>
        <v>3.0180292809064081E-2</v>
      </c>
      <c r="W103" s="270">
        <f t="shared" si="9"/>
        <v>3.0781913688972477E-2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0.98486544478679394</v>
      </c>
      <c r="C105" s="271">
        <f t="shared" si="11"/>
        <v>0.98715233672380343</v>
      </c>
      <c r="D105" s="271">
        <f t="shared" si="11"/>
        <v>0.98179292538887775</v>
      </c>
      <c r="E105" s="271">
        <f t="shared" si="11"/>
        <v>0.98287455225351272</v>
      </c>
      <c r="F105" s="271">
        <f t="shared" si="11"/>
        <v>0.98616249902885966</v>
      </c>
      <c r="G105" s="271">
        <f t="shared" si="11"/>
        <v>0.98068425569706341</v>
      </c>
      <c r="H105" s="271">
        <f t="shared" si="11"/>
        <v>0.97973625521839314</v>
      </c>
      <c r="I105" s="271">
        <f t="shared" si="11"/>
        <v>0.97922599057297799</v>
      </c>
      <c r="J105" s="271">
        <f t="shared" si="11"/>
        <v>0.97815268736191729</v>
      </c>
      <c r="K105" s="271">
        <f t="shared" si="11"/>
        <v>0.97968790443421538</v>
      </c>
      <c r="L105" s="271">
        <f t="shared" si="11"/>
        <v>0.97665614141581825</v>
      </c>
      <c r="M105" s="271">
        <f t="shared" si="11"/>
        <v>0.97317026871931744</v>
      </c>
      <c r="N105" s="271">
        <f t="shared" si="11"/>
        <v>0.97406273772838747</v>
      </c>
      <c r="O105" s="271">
        <f t="shared" si="11"/>
        <v>0.97015151499656316</v>
      </c>
      <c r="P105" s="271">
        <f t="shared" si="11"/>
        <v>0.96943949374105209</v>
      </c>
      <c r="Q105" s="271">
        <f t="shared" si="11"/>
        <v>0.96943846397138156</v>
      </c>
      <c r="R105" s="271">
        <f t="shared" si="11"/>
        <v>0.97138485566560384</v>
      </c>
      <c r="S105" s="271">
        <f t="shared" si="11"/>
        <v>0.97167326979752655</v>
      </c>
      <c r="T105" s="271">
        <f t="shared" si="11"/>
        <v>0.97389602885324089</v>
      </c>
      <c r="U105" s="271">
        <f t="shared" si="11"/>
        <v>0.97015495827138543</v>
      </c>
      <c r="V105" s="271">
        <f t="shared" si="11"/>
        <v>0.96981970719093602</v>
      </c>
      <c r="W105" s="271">
        <f t="shared" si="11"/>
        <v>0.96921808631102746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0.98486544478679394</v>
      </c>
      <c r="C106" s="320">
        <f t="shared" si="12"/>
        <v>0.98715233672380343</v>
      </c>
      <c r="D106" s="320">
        <f t="shared" si="12"/>
        <v>0.98179292538887775</v>
      </c>
      <c r="E106" s="320">
        <f t="shared" si="12"/>
        <v>0.98287455225351272</v>
      </c>
      <c r="F106" s="320">
        <f t="shared" si="12"/>
        <v>0.98616249902885966</v>
      </c>
      <c r="G106" s="320">
        <f t="shared" si="12"/>
        <v>0.98068425569706341</v>
      </c>
      <c r="H106" s="320">
        <f t="shared" si="12"/>
        <v>0.97973625521839314</v>
      </c>
      <c r="I106" s="320">
        <f t="shared" si="12"/>
        <v>0.97922599057297799</v>
      </c>
      <c r="J106" s="320">
        <f t="shared" si="12"/>
        <v>0.97815268736191729</v>
      </c>
      <c r="K106" s="320">
        <f t="shared" si="12"/>
        <v>0.97968790443421538</v>
      </c>
      <c r="L106" s="320">
        <f t="shared" si="12"/>
        <v>0.97665614141581825</v>
      </c>
      <c r="M106" s="320">
        <f t="shared" si="12"/>
        <v>0.97317026871931744</v>
      </c>
      <c r="N106" s="320">
        <f t="shared" si="12"/>
        <v>0.97406273772838747</v>
      </c>
      <c r="O106" s="320">
        <f t="shared" si="12"/>
        <v>0.97015151499656316</v>
      </c>
      <c r="P106" s="320">
        <f t="shared" si="12"/>
        <v>0.96943949374105209</v>
      </c>
      <c r="Q106" s="320">
        <f t="shared" si="12"/>
        <v>0.96943846397138156</v>
      </c>
      <c r="R106" s="320">
        <f t="shared" si="12"/>
        <v>0.97138485566560384</v>
      </c>
      <c r="S106" s="320">
        <f t="shared" si="12"/>
        <v>0.97167326979752655</v>
      </c>
      <c r="T106" s="320">
        <f t="shared" si="12"/>
        <v>0.97389602885324089</v>
      </c>
      <c r="U106" s="320">
        <f t="shared" si="12"/>
        <v>0.97015495827138543</v>
      </c>
      <c r="V106" s="320">
        <f t="shared" si="12"/>
        <v>0.96981970719093602</v>
      </c>
      <c r="W106" s="320">
        <f t="shared" si="12"/>
        <v>0.96921808631102746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0.99999999999999989</v>
      </c>
      <c r="D110" s="234">
        <f t="shared" si="15"/>
        <v>1</v>
      </c>
      <c r="E110" s="234">
        <f t="shared" si="15"/>
        <v>1.0000000000000002</v>
      </c>
      <c r="F110" s="234">
        <f t="shared" si="15"/>
        <v>0.99999999999999944</v>
      </c>
      <c r="G110" s="234">
        <f t="shared" si="15"/>
        <v>1</v>
      </c>
      <c r="H110" s="234">
        <f t="shared" si="15"/>
        <v>1.0000000000000002</v>
      </c>
      <c r="I110" s="234">
        <f t="shared" si="15"/>
        <v>1.0000000000000002</v>
      </c>
      <c r="J110" s="234">
        <f t="shared" si="15"/>
        <v>1.0000000000000004</v>
      </c>
      <c r="K110" s="234">
        <f t="shared" si="15"/>
        <v>0.99999999999999978</v>
      </c>
      <c r="L110" s="234">
        <f t="shared" si="15"/>
        <v>1</v>
      </c>
      <c r="M110" s="234">
        <f t="shared" si="15"/>
        <v>1.0000000000000004</v>
      </c>
      <c r="N110" s="234">
        <f t="shared" si="15"/>
        <v>1</v>
      </c>
      <c r="O110" s="234">
        <f t="shared" si="15"/>
        <v>1.0000000000000002</v>
      </c>
      <c r="P110" s="234">
        <f t="shared" si="15"/>
        <v>1</v>
      </c>
      <c r="Q110" s="234">
        <f t="shared" si="15"/>
        <v>1.0000000000000002</v>
      </c>
      <c r="R110" s="234">
        <f t="shared" si="15"/>
        <v>0.99999999999999989</v>
      </c>
      <c r="S110" s="234">
        <f t="shared" si="15"/>
        <v>1.0000000000000002</v>
      </c>
      <c r="T110" s="234">
        <f t="shared" si="15"/>
        <v>1</v>
      </c>
      <c r="U110" s="234">
        <f t="shared" si="15"/>
        <v>1.0000000000000002</v>
      </c>
      <c r="V110" s="234">
        <f t="shared" si="15"/>
        <v>0.99999999999999967</v>
      </c>
      <c r="W110" s="234">
        <f t="shared" si="15"/>
        <v>0.99999999999999989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1.1618437894376391E-2</v>
      </c>
      <c r="C115" s="302">
        <f t="shared" si="20"/>
        <v>9.857527592452878E-3</v>
      </c>
      <c r="D115" s="302">
        <f t="shared" si="20"/>
        <v>1.3987275742047788E-2</v>
      </c>
      <c r="E115" s="302">
        <f t="shared" si="20"/>
        <v>1.3152975873732922E-2</v>
      </c>
      <c r="F115" s="302">
        <f t="shared" si="20"/>
        <v>1.0619471007254491E-2</v>
      </c>
      <c r="G115" s="302">
        <f t="shared" si="20"/>
        <v>1.484287704756268E-2</v>
      </c>
      <c r="H115" s="302">
        <f t="shared" si="20"/>
        <v>1.5574839366919706E-2</v>
      </c>
      <c r="I115" s="302">
        <f t="shared" si="20"/>
        <v>1.5968956409555521E-2</v>
      </c>
      <c r="J115" s="302">
        <f t="shared" si="20"/>
        <v>1.679826206071439E-2</v>
      </c>
      <c r="K115" s="302">
        <f t="shared" si="20"/>
        <v>1.5612180361093634E-2</v>
      </c>
      <c r="L115" s="302">
        <f t="shared" si="20"/>
        <v>1.7955295621435285E-2</v>
      </c>
      <c r="M115" s="302">
        <f t="shared" si="20"/>
        <v>2.0653525647321407E-2</v>
      </c>
      <c r="N115" s="302">
        <f t="shared" si="20"/>
        <v>1.9962288805970101E-2</v>
      </c>
      <c r="O115" s="302">
        <f t="shared" si="20"/>
        <v>2.2993781396514257E-2</v>
      </c>
      <c r="P115" s="302">
        <f t="shared" si="20"/>
        <v>2.3546255633291973E-2</v>
      </c>
      <c r="Q115" s="302">
        <f t="shared" si="20"/>
        <v>2.3547054790975925E-2</v>
      </c>
      <c r="R115" s="302">
        <f t="shared" si="20"/>
        <v>2.203724357794374E-2</v>
      </c>
      <c r="S115" s="302">
        <f t="shared" si="20"/>
        <v>2.181363976002252E-2</v>
      </c>
      <c r="T115" s="302">
        <f t="shared" si="20"/>
        <v>2.0091386326850886E-2</v>
      </c>
      <c r="U115" s="302">
        <f t="shared" si="20"/>
        <v>2.2991110130123074E-2</v>
      </c>
      <c r="V115" s="302">
        <f t="shared" si="20"/>
        <v>2.3251215795606392E-2</v>
      </c>
      <c r="W115" s="302">
        <f t="shared" si="20"/>
        <v>2.3718088895064715E-2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2.8648740930597775E-2</v>
      </c>
      <c r="C116" s="303">
        <f t="shared" si="21"/>
        <v>2.8699781808914415E-2</v>
      </c>
      <c r="D116" s="303">
        <f t="shared" si="21"/>
        <v>2.8580078963998622E-2</v>
      </c>
      <c r="E116" s="303">
        <f t="shared" si="21"/>
        <v>2.8604261568877316E-2</v>
      </c>
      <c r="F116" s="303">
        <f t="shared" si="21"/>
        <v>2.8677696492543345E-2</v>
      </c>
      <c r="G116" s="303">
        <f t="shared" si="21"/>
        <v>2.8555278926157609E-2</v>
      </c>
      <c r="H116" s="303">
        <f t="shared" si="21"/>
        <v>2.853406262704581E-2</v>
      </c>
      <c r="I116" s="303">
        <f t="shared" si="21"/>
        <v>2.8522638944650569E-2</v>
      </c>
      <c r="J116" s="303">
        <f t="shared" si="21"/>
        <v>2.8498601099689456E-2</v>
      </c>
      <c r="K116" s="303">
        <f t="shared" si="21"/>
        <v>2.8532980279388585E-2</v>
      </c>
      <c r="L116" s="303">
        <f t="shared" si="21"/>
        <v>2.8465063895030868E-2</v>
      </c>
      <c r="M116" s="303">
        <f t="shared" si="21"/>
        <v>2.8386854329063155E-2</v>
      </c>
      <c r="N116" s="303">
        <f t="shared" si="21"/>
        <v>2.8406890179537101E-2</v>
      </c>
      <c r="O116" s="303">
        <f t="shared" si="21"/>
        <v>2.831902082908656E-2</v>
      </c>
      <c r="P116" s="303">
        <f t="shared" si="21"/>
        <v>2.8303007083092992E-2</v>
      </c>
      <c r="Q116" s="303">
        <f t="shared" si="21"/>
        <v>2.8302983919102149E-2</v>
      </c>
      <c r="R116" s="303">
        <f t="shared" si="21"/>
        <v>2.8346746562958155E-2</v>
      </c>
      <c r="S116" s="303">
        <f t="shared" si="21"/>
        <v>2.8353227833042834E-2</v>
      </c>
      <c r="T116" s="303">
        <f t="shared" si="21"/>
        <v>2.8403148222410125E-2</v>
      </c>
      <c r="U116" s="303">
        <f t="shared" si="21"/>
        <v>2.8319098257097882E-2</v>
      </c>
      <c r="V116" s="303">
        <f t="shared" si="21"/>
        <v>2.8311558962446186E-2</v>
      </c>
      <c r="W116" s="303">
        <f t="shared" si="21"/>
        <v>2.8298026408838717E-2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2.8648740930597775E-2</v>
      </c>
      <c r="C117" s="304">
        <f t="shared" si="22"/>
        <v>2.8699781808914415E-2</v>
      </c>
      <c r="D117" s="304">
        <f t="shared" si="22"/>
        <v>2.8580078963998622E-2</v>
      </c>
      <c r="E117" s="304">
        <f t="shared" si="22"/>
        <v>2.8604261568877316E-2</v>
      </c>
      <c r="F117" s="304">
        <f t="shared" si="22"/>
        <v>2.8677696492543345E-2</v>
      </c>
      <c r="G117" s="304">
        <f t="shared" si="22"/>
        <v>2.8555278926157609E-2</v>
      </c>
      <c r="H117" s="304">
        <f t="shared" si="22"/>
        <v>2.853406262704581E-2</v>
      </c>
      <c r="I117" s="304">
        <f t="shared" si="22"/>
        <v>2.8522638944650569E-2</v>
      </c>
      <c r="J117" s="304">
        <f t="shared" si="22"/>
        <v>2.8498601099689456E-2</v>
      </c>
      <c r="K117" s="304">
        <f t="shared" si="22"/>
        <v>2.8532980279388585E-2</v>
      </c>
      <c r="L117" s="304">
        <f t="shared" si="22"/>
        <v>2.8465063895030868E-2</v>
      </c>
      <c r="M117" s="304">
        <f t="shared" si="22"/>
        <v>2.8386854329063155E-2</v>
      </c>
      <c r="N117" s="304">
        <f t="shared" si="22"/>
        <v>2.8406890179537101E-2</v>
      </c>
      <c r="O117" s="304">
        <f t="shared" si="22"/>
        <v>2.831902082908656E-2</v>
      </c>
      <c r="P117" s="304">
        <f t="shared" si="22"/>
        <v>2.8303007083092992E-2</v>
      </c>
      <c r="Q117" s="304">
        <f t="shared" si="22"/>
        <v>2.8302983919102149E-2</v>
      </c>
      <c r="R117" s="304">
        <f t="shared" si="22"/>
        <v>2.8346746562958155E-2</v>
      </c>
      <c r="S117" s="304">
        <f t="shared" si="22"/>
        <v>2.8353227833042834E-2</v>
      </c>
      <c r="T117" s="304">
        <f t="shared" si="22"/>
        <v>2.8403148222410125E-2</v>
      </c>
      <c r="U117" s="304">
        <f t="shared" si="22"/>
        <v>2.8319098257097882E-2</v>
      </c>
      <c r="V117" s="304">
        <f t="shared" si="22"/>
        <v>2.8311558962446186E-2</v>
      </c>
      <c r="W117" s="304">
        <f t="shared" si="22"/>
        <v>2.8298026408838717E-2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0.85946222791793381</v>
      </c>
      <c r="C119" s="303">
        <f t="shared" si="24"/>
        <v>0.86099345426743246</v>
      </c>
      <c r="D119" s="303">
        <f t="shared" si="24"/>
        <v>0.85740236891995869</v>
      </c>
      <c r="E119" s="303">
        <f t="shared" si="24"/>
        <v>0.85812784706631962</v>
      </c>
      <c r="F119" s="303">
        <f t="shared" si="24"/>
        <v>0.86033089477630009</v>
      </c>
      <c r="G119" s="303">
        <f t="shared" si="24"/>
        <v>0.85665836778472826</v>
      </c>
      <c r="H119" s="303">
        <f t="shared" si="24"/>
        <v>0.85602187881137448</v>
      </c>
      <c r="I119" s="303">
        <f t="shared" si="24"/>
        <v>0.85567916833951729</v>
      </c>
      <c r="J119" s="303">
        <f t="shared" si="24"/>
        <v>0.85495803299068374</v>
      </c>
      <c r="K119" s="303">
        <f t="shared" si="24"/>
        <v>0.85598940838165771</v>
      </c>
      <c r="L119" s="303">
        <f t="shared" si="24"/>
        <v>0.85395191685092608</v>
      </c>
      <c r="M119" s="303">
        <f t="shared" si="24"/>
        <v>0.85160562987189503</v>
      </c>
      <c r="N119" s="303">
        <f t="shared" si="24"/>
        <v>0.85220670538611321</v>
      </c>
      <c r="O119" s="303">
        <f t="shared" si="24"/>
        <v>0.84957062487259671</v>
      </c>
      <c r="P119" s="303">
        <f t="shared" si="24"/>
        <v>0.84909021249278982</v>
      </c>
      <c r="Q119" s="303">
        <f t="shared" si="24"/>
        <v>0.84908951757306472</v>
      </c>
      <c r="R119" s="303">
        <f t="shared" si="24"/>
        <v>0.85040239688874475</v>
      </c>
      <c r="S119" s="303">
        <f t="shared" si="24"/>
        <v>0.85059683499128513</v>
      </c>
      <c r="T119" s="303">
        <f t="shared" si="24"/>
        <v>0.85209444667230383</v>
      </c>
      <c r="U119" s="303">
        <f t="shared" si="24"/>
        <v>0.8495729477129369</v>
      </c>
      <c r="V119" s="303">
        <f t="shared" si="24"/>
        <v>0.84934676887338567</v>
      </c>
      <c r="W119" s="303">
        <f t="shared" si="24"/>
        <v>0.84894079226516117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0.85946222791793381</v>
      </c>
      <c r="C120" s="304">
        <f t="shared" si="25"/>
        <v>0.86099345426743246</v>
      </c>
      <c r="D120" s="304">
        <f t="shared" si="25"/>
        <v>0.85740236891995869</v>
      </c>
      <c r="E120" s="304">
        <f t="shared" si="25"/>
        <v>0.85812784706631962</v>
      </c>
      <c r="F120" s="304">
        <f t="shared" si="25"/>
        <v>0.86033089477630009</v>
      </c>
      <c r="G120" s="304">
        <f t="shared" si="25"/>
        <v>0.85665836778472826</v>
      </c>
      <c r="H120" s="304">
        <f t="shared" si="25"/>
        <v>0.85602187881137448</v>
      </c>
      <c r="I120" s="304">
        <f t="shared" si="25"/>
        <v>0.85567916833951729</v>
      </c>
      <c r="J120" s="304">
        <f t="shared" si="25"/>
        <v>0.85495803299068374</v>
      </c>
      <c r="K120" s="304">
        <f t="shared" si="25"/>
        <v>0.85598940838165771</v>
      </c>
      <c r="L120" s="304">
        <f t="shared" si="25"/>
        <v>0.85395191685092608</v>
      </c>
      <c r="M120" s="304">
        <f t="shared" si="25"/>
        <v>0.85160562987189503</v>
      </c>
      <c r="N120" s="304">
        <f t="shared" si="25"/>
        <v>0.85220670538611321</v>
      </c>
      <c r="O120" s="304">
        <f t="shared" si="25"/>
        <v>0.84957062487259671</v>
      </c>
      <c r="P120" s="304">
        <f t="shared" si="25"/>
        <v>0.84909021249278982</v>
      </c>
      <c r="Q120" s="304">
        <f t="shared" si="25"/>
        <v>0.84908951757306472</v>
      </c>
      <c r="R120" s="304">
        <f t="shared" si="25"/>
        <v>0.85040239688874475</v>
      </c>
      <c r="S120" s="304">
        <f t="shared" si="25"/>
        <v>0.85059683499128513</v>
      </c>
      <c r="T120" s="304">
        <f t="shared" si="25"/>
        <v>0.85209444667230383</v>
      </c>
      <c r="U120" s="304">
        <f t="shared" si="25"/>
        <v>0.8495729477129369</v>
      </c>
      <c r="V120" s="304">
        <f t="shared" si="25"/>
        <v>0.84934676887338567</v>
      </c>
      <c r="W120" s="304">
        <f t="shared" si="25"/>
        <v>0.84894079226516117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0.10027059325709202</v>
      </c>
      <c r="C122" s="303">
        <f t="shared" si="27"/>
        <v>0.1004492363312002</v>
      </c>
      <c r="D122" s="303">
        <f t="shared" si="27"/>
        <v>0.10003027637399493</v>
      </c>
      <c r="E122" s="303">
        <f t="shared" si="27"/>
        <v>0.10011491549107035</v>
      </c>
      <c r="F122" s="303">
        <f t="shared" si="27"/>
        <v>0.10037193772390149</v>
      </c>
      <c r="G122" s="303">
        <f t="shared" si="27"/>
        <v>9.9943476241551366E-2</v>
      </c>
      <c r="H122" s="303">
        <f t="shared" si="27"/>
        <v>9.9869219194660103E-2</v>
      </c>
      <c r="I122" s="303">
        <f t="shared" si="27"/>
        <v>9.9829236306276756E-2</v>
      </c>
      <c r="J122" s="303">
        <f t="shared" si="27"/>
        <v>9.9745103848912789E-2</v>
      </c>
      <c r="K122" s="303">
        <f t="shared" si="27"/>
        <v>9.9865430977859826E-2</v>
      </c>
      <c r="L122" s="303">
        <f t="shared" si="27"/>
        <v>9.9627723632607829E-2</v>
      </c>
      <c r="M122" s="303">
        <f t="shared" si="27"/>
        <v>9.9353990151720792E-2</v>
      </c>
      <c r="N122" s="303">
        <f t="shared" si="27"/>
        <v>9.9424115628379661E-2</v>
      </c>
      <c r="O122" s="303">
        <f t="shared" si="27"/>
        <v>9.9116572901802688E-2</v>
      </c>
      <c r="P122" s="303">
        <f t="shared" si="27"/>
        <v>9.9060524790825208E-2</v>
      </c>
      <c r="Q122" s="303">
        <f t="shared" si="27"/>
        <v>9.9060443716857322E-2</v>
      </c>
      <c r="R122" s="303">
        <f t="shared" si="27"/>
        <v>9.9213612970353263E-2</v>
      </c>
      <c r="S122" s="303">
        <f t="shared" si="27"/>
        <v>9.9236297415649682E-2</v>
      </c>
      <c r="T122" s="303">
        <f t="shared" si="27"/>
        <v>9.9411018778435181E-2</v>
      </c>
      <c r="U122" s="303">
        <f t="shared" si="27"/>
        <v>9.911684389984235E-2</v>
      </c>
      <c r="V122" s="303">
        <f t="shared" si="27"/>
        <v>9.9090456368561439E-2</v>
      </c>
      <c r="W122" s="303">
        <f t="shared" si="27"/>
        <v>9.9043092430935245E-2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0.10027059325709202</v>
      </c>
      <c r="C123" s="304">
        <f t="shared" si="28"/>
        <v>0.1004492363312002</v>
      </c>
      <c r="D123" s="304">
        <f t="shared" si="28"/>
        <v>0.10003027637399493</v>
      </c>
      <c r="E123" s="304">
        <f t="shared" si="28"/>
        <v>0.10011491549107035</v>
      </c>
      <c r="F123" s="304">
        <f t="shared" si="28"/>
        <v>0.10037193772390149</v>
      </c>
      <c r="G123" s="304">
        <f t="shared" si="28"/>
        <v>9.9943476241551366E-2</v>
      </c>
      <c r="H123" s="304">
        <f t="shared" si="28"/>
        <v>9.9869219194660103E-2</v>
      </c>
      <c r="I123" s="304">
        <f t="shared" si="28"/>
        <v>9.9829236306276756E-2</v>
      </c>
      <c r="J123" s="304">
        <f t="shared" si="28"/>
        <v>9.9745103848912789E-2</v>
      </c>
      <c r="K123" s="304">
        <f t="shared" si="28"/>
        <v>9.9865430977859826E-2</v>
      </c>
      <c r="L123" s="304">
        <f t="shared" si="28"/>
        <v>9.9627723632607829E-2</v>
      </c>
      <c r="M123" s="304">
        <f t="shared" si="28"/>
        <v>9.9353990151720792E-2</v>
      </c>
      <c r="N123" s="304">
        <f t="shared" si="28"/>
        <v>9.9424115628379661E-2</v>
      </c>
      <c r="O123" s="304">
        <f t="shared" si="28"/>
        <v>9.9116572901802688E-2</v>
      </c>
      <c r="P123" s="304">
        <f t="shared" si="28"/>
        <v>9.9060524790825208E-2</v>
      </c>
      <c r="Q123" s="304">
        <f t="shared" si="28"/>
        <v>9.9060443716857322E-2</v>
      </c>
      <c r="R123" s="304">
        <f t="shared" si="28"/>
        <v>9.9213612970353263E-2</v>
      </c>
      <c r="S123" s="304">
        <f t="shared" si="28"/>
        <v>9.9236297415649682E-2</v>
      </c>
      <c r="T123" s="304">
        <f t="shared" si="28"/>
        <v>9.9411018778435181E-2</v>
      </c>
      <c r="U123" s="304">
        <f t="shared" si="28"/>
        <v>9.911684389984235E-2</v>
      </c>
      <c r="V123" s="304">
        <f t="shared" si="28"/>
        <v>9.9090456368561439E-2</v>
      </c>
      <c r="W123" s="304">
        <f t="shared" si="28"/>
        <v>9.9043092430935245E-2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1.1254909525327266</v>
      </c>
      <c r="C136" s="322">
        <f>IF(C$5=0,0,C$5/PPA_fec!C$5)</f>
        <v>1.115150473901549</v>
      </c>
      <c r="D136" s="322">
        <f>IF(D$5=0,0,D$5/PPA_fec!D$5)</f>
        <v>0.9022372437960029</v>
      </c>
      <c r="E136" s="322">
        <f>IF(E$5=0,0,E$5/PPA_fec!E$5)</f>
        <v>1.0765546637122192</v>
      </c>
      <c r="F136" s="322">
        <f>IF(F$5=0,0,F$5/PPA_fec!F$5)</f>
        <v>0.60661564942247037</v>
      </c>
      <c r="G136" s="322">
        <f>IF(G$5=0,0,G$5/PPA_fec!G$5)</f>
        <v>0.91337683970282435</v>
      </c>
      <c r="H136" s="322">
        <f>IF(H$5=0,0,H$5/PPA_fec!H$5)</f>
        <v>0.81945255523851401</v>
      </c>
      <c r="I136" s="322">
        <f>IF(I$5=0,0,I$5/PPA_fec!I$5)</f>
        <v>0.8344109292287244</v>
      </c>
      <c r="J136" s="322">
        <f>IF(J$5=0,0,J$5/PPA_fec!J$5)</f>
        <v>0.81499326667669969</v>
      </c>
      <c r="K136" s="322">
        <f>IF(K$5=0,0,K$5/PPA_fec!K$5)</f>
        <v>0.8873151510997096</v>
      </c>
      <c r="L136" s="322">
        <f>IF(L$5=0,0,L$5/PPA_fec!L$5)</f>
        <v>0.8541496223937276</v>
      </c>
      <c r="M136" s="322">
        <f>IF(M$5=0,0,M$5/PPA_fec!M$5)</f>
        <v>0.77877321844647962</v>
      </c>
      <c r="N136" s="322">
        <f>IF(N$5=0,0,N$5/PPA_fec!N$5)</f>
        <v>0.77190559655849189</v>
      </c>
      <c r="O136" s="322">
        <f>IF(O$5=0,0,O$5/PPA_fec!O$5)</f>
        <v>0.70117267037200959</v>
      </c>
      <c r="P136" s="322">
        <f>IF(P$5=0,0,P$5/PPA_fec!P$5)</f>
        <v>0.60528182487887905</v>
      </c>
      <c r="Q136" s="322">
        <f>IF(Q$5=0,0,Q$5/PPA_fec!Q$5)</f>
        <v>0.61210207973260189</v>
      </c>
      <c r="R136" s="322">
        <f>IF(R$5=0,0,R$5/PPA_fec!R$5)</f>
        <v>0.56103044779212574</v>
      </c>
      <c r="S136" s="322">
        <f>IF(S$5=0,0,S$5/PPA_fec!S$5)</f>
        <v>0.56955367353459152</v>
      </c>
      <c r="T136" s="322">
        <f>IF(T$5=0,0,T$5/PPA_fec!T$5)</f>
        <v>0.58461290785259779</v>
      </c>
      <c r="U136" s="322">
        <f>IF(U$5=0,0,U$5/PPA_fec!U$5)</f>
        <v>0.56632606002753461</v>
      </c>
      <c r="V136" s="322">
        <f>IF(V$5=0,0,V$5/PPA_fec!V$5)</f>
        <v>0.55876223120129498</v>
      </c>
      <c r="W136" s="322">
        <f>IF(W$5=0,0,W$5/PPA_fec!W$5)</f>
        <v>0.61156359229054413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1.5762610439929066</v>
      </c>
      <c r="C141" s="277">
        <f>IF(C$10=0,0,C$10/PPA_fec!C$10)</f>
        <v>1.3532714988848831</v>
      </c>
      <c r="D141" s="277">
        <f>IF(D$10=0,0,D$10/PPA_fec!D$10)</f>
        <v>1.6333330948498588</v>
      </c>
      <c r="E141" s="277">
        <f>IF(E$10=0,0,E$10/PPA_fec!E$10)</f>
        <v>1.7182124341387501</v>
      </c>
      <c r="F141" s="277">
        <f>IF(F$10=0,0,F$10/PPA_fec!F$10)</f>
        <v>0.73645221827041907</v>
      </c>
      <c r="G141" s="277">
        <f>IF(G$10=0,0,G$10/PPA_fec!G$10)</f>
        <v>1.6946461931944616</v>
      </c>
      <c r="H141" s="277">
        <f>IF(H$10=0,0,H$10/PPA_fec!H$10)</f>
        <v>1.6201557997551963</v>
      </c>
      <c r="I141" s="277">
        <f>IF(I$10=0,0,I$10/PPA_fec!I$10)</f>
        <v>1.714008097122746</v>
      </c>
      <c r="J141" s="277">
        <f>IF(J$10=0,0,J$10/PPA_fec!J$10)</f>
        <v>1.7033114137140222</v>
      </c>
      <c r="K141" s="277">
        <f>IF(K$10=0,0,K$10/PPA_fec!K$10)</f>
        <v>1.760739330583605</v>
      </c>
      <c r="L141" s="277">
        <f>IF(L$10=0,0,L$10/PPA_fec!L$10)</f>
        <v>1.8778129066651221</v>
      </c>
      <c r="M141" s="277">
        <f>IF(M$10=0,0,M$10/PPA_fec!M$10)</f>
        <v>1.9116538299131385</v>
      </c>
      <c r="N141" s="277">
        <f>IF(N$10=0,0,N$10/PPA_fec!N$10)</f>
        <v>1.8385631370437909</v>
      </c>
      <c r="O141" s="277">
        <f>IF(O$10=0,0,O$10/PPA_fec!O$10)</f>
        <v>1.893679693290466</v>
      </c>
      <c r="P141" s="277">
        <f>IF(P$10=0,0,P$10/PPA_fec!P$10)</f>
        <v>1.6927078390513464</v>
      </c>
      <c r="Q141" s="277">
        <f>IF(Q$10=0,0,Q$10/PPA_fec!Q$10)</f>
        <v>1.6508609223143804</v>
      </c>
      <c r="R141" s="277">
        <f>IF(R$10=0,0,R$10/PPA_fec!R$10)</f>
        <v>1.4424975818325332</v>
      </c>
      <c r="S141" s="277">
        <f>IF(S$10=0,0,S$10/PPA_fec!S$10)</f>
        <v>1.4291062858799393</v>
      </c>
      <c r="T141" s="277">
        <f>IF(T$10=0,0,T$10/PPA_fec!T$10)</f>
        <v>1.3452735382567484</v>
      </c>
      <c r="U141" s="277">
        <f>IF(U$10=0,0,U$10/PPA_fec!U$10)</f>
        <v>1.5015175978563429</v>
      </c>
      <c r="V141" s="277">
        <f>IF(V$10=0,0,V$10/PPA_fec!V$10)</f>
        <v>1.523356796900998</v>
      </c>
      <c r="W141" s="277">
        <f>IF(W$10=0,0,W$10/PPA_fec!W$10)</f>
        <v>1.6278193209259082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1.3027818635132009</v>
      </c>
      <c r="C143" s="278">
        <f>IF(C$17=0,0,C$17/PPA_fec!C$17)</f>
        <v>1.2992341848557176</v>
      </c>
      <c r="D143" s="278">
        <f>IF(D$17=0,0,D$17/PPA_fec!D$17)</f>
        <v>1.0276050381163944</v>
      </c>
      <c r="E143" s="278">
        <f>IF(E$17=0,0,E$17/PPA_fec!E$17)</f>
        <v>1.2324143361609625</v>
      </c>
      <c r="F143" s="278">
        <f>IF(F$17=0,0,F$17/PPA_fec!F$17)</f>
        <v>0.72367138114199459</v>
      </c>
      <c r="G143" s="278">
        <f>IF(G$17=0,0,G$17/PPA_fec!G$17)</f>
        <v>1.0399874919410008</v>
      </c>
      <c r="H143" s="278">
        <f>IF(H$17=0,0,H$17/PPA_fec!H$17)</f>
        <v>0.93307306209052299</v>
      </c>
      <c r="I143" s="278">
        <f>IF(I$17=0,0,I$17/PPA_fec!I$17)</f>
        <v>0.94512128405668772</v>
      </c>
      <c r="J143" s="278">
        <f>IF(J$17=0,0,J$17/PPA_fec!J$17)</f>
        <v>0.92592615140489209</v>
      </c>
      <c r="K143" s="278">
        <f>IF(K$17=0,0,K$17/PPA_fec!K$17)</f>
        <v>1.0039102994224436</v>
      </c>
      <c r="L143" s="278">
        <f>IF(L$17=0,0,L$17/PPA_fec!L$17)</f>
        <v>0.9605857505797406</v>
      </c>
      <c r="M143" s="278">
        <f>IF(M$17=0,0,M$17/PPA_fec!M$17)</f>
        <v>0.87257282379596024</v>
      </c>
      <c r="N143" s="278">
        <f>IF(N$17=0,0,N$17/PPA_fec!N$17)</f>
        <v>0.86809788084644768</v>
      </c>
      <c r="O143" s="278">
        <f>IF(O$17=0,0,O$17/PPA_fec!O$17)</f>
        <v>0.78286019248317329</v>
      </c>
      <c r="P143" s="278">
        <f>IF(P$17=0,0,P$17/PPA_fec!P$17)</f>
        <v>0.6808561607442315</v>
      </c>
      <c r="Q143" s="278">
        <f>IF(Q$17=0,0,Q$17/PPA_fec!Q$17)</f>
        <v>0.69176991749809158</v>
      </c>
      <c r="R143" s="278">
        <f>IF(R$17=0,0,R$17/PPA_fec!R$17)</f>
        <v>0.63851681402282945</v>
      </c>
      <c r="S143" s="278">
        <f>IF(S$17=0,0,S$17/PPA_fec!S$17)</f>
        <v>0.6500976304045486</v>
      </c>
      <c r="T143" s="278">
        <f>IF(T$17=0,0,T$17/PPA_fec!T$17)</f>
        <v>0.67113144618371567</v>
      </c>
      <c r="U143" s="278">
        <f>IF(U$17=0,0,U$17/PPA_fec!U$17)</f>
        <v>0.63966752578220121</v>
      </c>
      <c r="V143" s="278">
        <f>IF(V$17=0,0,V$17/PPA_fec!V$17)</f>
        <v>0.62806384124275394</v>
      </c>
      <c r="W143" s="278">
        <f>IF(W$17=0,0,W$17/PPA_fec!W$17)</f>
        <v>0.68607530049388366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1.374791081879158</v>
      </c>
      <c r="C146" s="322">
        <f>IF(C$32=0,0,C$32/PPA_fec!C$32)</f>
        <v>1.3810330247876192</v>
      </c>
      <c r="D146" s="322">
        <f>IF(D$32=0,0,D$32/PPA_fec!D$32)</f>
        <v>1.0622692866773005</v>
      </c>
      <c r="E146" s="322">
        <f>IF(E$32=0,0,E$32/PPA_fec!E$32)</f>
        <v>1.2800530165782014</v>
      </c>
      <c r="F146" s="322">
        <f>IF(F$32=0,0,F$32/PPA_fec!F$32)</f>
        <v>0.80811296992494785</v>
      </c>
      <c r="G146" s="322">
        <f>IF(G$32=0,0,G$32/PPA_fec!G$32)</f>
        <v>1.076554032178586</v>
      </c>
      <c r="H146" s="322">
        <f>IF(H$32=0,0,H$32/PPA_fec!H$32)</f>
        <v>0.96893231370832911</v>
      </c>
      <c r="I146" s="322">
        <f>IF(I$32=0,0,I$32/PPA_fec!I$32)</f>
        <v>0.97341272310149485</v>
      </c>
      <c r="J146" s="322">
        <f>IF(J$32=0,0,J$32/PPA_fec!J$32)</f>
        <v>0.96096784152150827</v>
      </c>
      <c r="K146" s="322">
        <f>IF(K$32=0,0,K$32/PPA_fec!K$32)</f>
        <v>1.0300801229723309</v>
      </c>
      <c r="L146" s="322">
        <f>IF(L$32=0,0,L$32/PPA_fec!L$32)</f>
        <v>0.98144950892570948</v>
      </c>
      <c r="M146" s="322">
        <f>IF(M$32=0,0,M$32/PPA_fec!M$32)</f>
        <v>0.892920414152785</v>
      </c>
      <c r="N146" s="322">
        <f>IF(N$32=0,0,N$32/PPA_fec!N$32)</f>
        <v>0.89248055447869457</v>
      </c>
      <c r="O146" s="322">
        <f>IF(O$32=0,0,O$32/PPA_fec!O$32)</f>
        <v>0.80211487104951984</v>
      </c>
      <c r="P146" s="322">
        <f>IF(P$32=0,0,P$32/PPA_fec!P$32)</f>
        <v>0.70910078079584038</v>
      </c>
      <c r="Q146" s="322">
        <f>IF(Q$32=0,0,Q$32/PPA_fec!Q$32)</f>
        <v>0.72607458687505078</v>
      </c>
      <c r="R146" s="322">
        <f>IF(R$32=0,0,R$32/PPA_fec!R$32)</f>
        <v>0.67611839603655</v>
      </c>
      <c r="S146" s="322">
        <f>IF(S$32=0,0,S$32/PPA_fec!S$32)</f>
        <v>0.69139609675250058</v>
      </c>
      <c r="T146" s="322">
        <f>IF(T$32=0,0,T$32/PPA_fec!T$32)</f>
        <v>0.71728646242008154</v>
      </c>
      <c r="U146" s="322">
        <f>IF(U$32=0,0,U$32/PPA_fec!U$32)</f>
        <v>0.66946769637640757</v>
      </c>
      <c r="V146" s="322">
        <f>IF(V$32=0,0,V$32/PPA_fec!V$32)</f>
        <v>0.65223281973323499</v>
      </c>
      <c r="W146" s="322">
        <f>IF(W$32=0,0,W$32/PPA_fec!W$32)</f>
        <v>0.70995770137942982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1.5762610439929063</v>
      </c>
      <c r="C151" s="277">
        <f>IF(C$37=0,0,C$37/PPA_fec!C$37)</f>
        <v>1.3532714988848833</v>
      </c>
      <c r="D151" s="277">
        <f>IF(D$37=0,0,D$37/PPA_fec!D$37)</f>
        <v>1.6333330948498586</v>
      </c>
      <c r="E151" s="277">
        <f>IF(E$37=0,0,E$37/PPA_fec!E$37)</f>
        <v>1.7182124341387504</v>
      </c>
      <c r="F151" s="277">
        <f>IF(F$37=0,0,F$37/PPA_fec!F$37)</f>
        <v>0.73645221827041918</v>
      </c>
      <c r="G151" s="277">
        <f>IF(G$37=0,0,G$37/PPA_fec!G$37)</f>
        <v>1.6946461931944621</v>
      </c>
      <c r="H151" s="277">
        <f>IF(H$37=0,0,H$37/PPA_fec!H$37)</f>
        <v>1.6201557997551963</v>
      </c>
      <c r="I151" s="277">
        <f>IF(I$37=0,0,I$37/PPA_fec!I$37)</f>
        <v>1.7140080971227463</v>
      </c>
      <c r="J151" s="277">
        <f>IF(J$37=0,0,J$37/PPA_fec!J$37)</f>
        <v>1.7033114137140222</v>
      </c>
      <c r="K151" s="277">
        <f>IF(K$37=0,0,K$37/PPA_fec!K$37)</f>
        <v>1.7607393305836052</v>
      </c>
      <c r="L151" s="277">
        <f>IF(L$37=0,0,L$37/PPA_fec!L$37)</f>
        <v>1.8778129066651223</v>
      </c>
      <c r="M151" s="277">
        <f>IF(M$37=0,0,M$37/PPA_fec!M$37)</f>
        <v>1.9116538299131394</v>
      </c>
      <c r="N151" s="277">
        <f>IF(N$37=0,0,N$37/PPA_fec!N$37)</f>
        <v>1.8385631370437905</v>
      </c>
      <c r="O151" s="277">
        <f>IF(O$37=0,0,O$37/PPA_fec!O$37)</f>
        <v>1.8936796932904665</v>
      </c>
      <c r="P151" s="277">
        <f>IF(P$37=0,0,P$37/PPA_fec!P$37)</f>
        <v>1.6927078390513468</v>
      </c>
      <c r="Q151" s="277">
        <f>IF(Q$37=0,0,Q$37/PPA_fec!Q$37)</f>
        <v>1.6508609223143809</v>
      </c>
      <c r="R151" s="277">
        <f>IF(R$37=0,0,R$37/PPA_fec!R$37)</f>
        <v>1.4424975818325334</v>
      </c>
      <c r="S151" s="277">
        <f>IF(S$37=0,0,S$37/PPA_fec!S$37)</f>
        <v>1.4291062858799393</v>
      </c>
      <c r="T151" s="277">
        <f>IF(T$37=0,0,T$37/PPA_fec!T$37)</f>
        <v>1.345273538256748</v>
      </c>
      <c r="U151" s="277">
        <f>IF(U$37=0,0,U$37/PPA_fec!U$37)</f>
        <v>1.5015175978563426</v>
      </c>
      <c r="V151" s="277">
        <f>IF(V$37=0,0,V$37/PPA_fec!V$37)</f>
        <v>1.5233567969009976</v>
      </c>
      <c r="W151" s="277">
        <f>IF(W$37=0,0,W$37/PPA_fec!W$37)</f>
        <v>1.6278193209259084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0.78000209038367563</v>
      </c>
      <c r="C152" s="278">
        <f>IF(C$43=0,0,C$43/PPA_fec!C$43)</f>
        <v>0.75921085927179</v>
      </c>
      <c r="D152" s="278">
        <f>IF(D$43=0,0,D$43/PPA_fec!D$43)</f>
        <v>0.65974035191841129</v>
      </c>
      <c r="E152" s="278">
        <f>IF(E$43=0,0,E$43/PPA_fec!E$43)</f>
        <v>0.7763077852074225</v>
      </c>
      <c r="F152" s="278">
        <f>IF(F$43=0,0,F$43/PPA_fec!F$43)</f>
        <v>0.37395503292766674</v>
      </c>
      <c r="G152" s="278">
        <f>IF(G$43=0,0,G$43/PPA_fec!G$43)</f>
        <v>0.66592269844259755</v>
      </c>
      <c r="H152" s="278">
        <f>IF(H$43=0,0,H$43/PPA_fec!H$43)</f>
        <v>0.59337405970770518</v>
      </c>
      <c r="I152" s="278">
        <f>IF(I$43=0,0,I$43/PPA_fec!I$43)</f>
        <v>0.61752327461969891</v>
      </c>
      <c r="J152" s="278">
        <f>IF(J$43=0,0,J$43/PPA_fec!J$43)</f>
        <v>0.59171620503165223</v>
      </c>
      <c r="K152" s="278">
        <f>IF(K$43=0,0,K$43/PPA_fec!K$43)</f>
        <v>0.66278509867987601</v>
      </c>
      <c r="L152" s="278">
        <f>IF(L$43=0,0,L$43/PPA_fec!L$43)</f>
        <v>0.64715047086780553</v>
      </c>
      <c r="M152" s="278">
        <f>IF(M$43=0,0,M$43/PPA_fec!M$43)</f>
        <v>0.58956768167620599</v>
      </c>
      <c r="N152" s="278">
        <f>IF(N$43=0,0,N$43/PPA_fec!N$43)</f>
        <v>0.57648010429748686</v>
      </c>
      <c r="O152" s="278">
        <f>IF(O$43=0,0,O$43/PPA_fec!O$43)</f>
        <v>0.53074952944764509</v>
      </c>
      <c r="P152" s="278">
        <f>IF(P$43=0,0,P$43/PPA_fec!P$43)</f>
        <v>0.43902490263059529</v>
      </c>
      <c r="Q152" s="278">
        <f>IF(Q$43=0,0,Q$43/PPA_fec!Q$43)</f>
        <v>0.43511327728350713</v>
      </c>
      <c r="R152" s="278">
        <f>IF(R$43=0,0,R$43/PPA_fec!R$43)</f>
        <v>0.38980295471526932</v>
      </c>
      <c r="S152" s="278">
        <f>IF(S$43=0,0,S$43/PPA_fec!S$43)</f>
        <v>0.39151469583376258</v>
      </c>
      <c r="T152" s="278">
        <f>IF(T$43=0,0,T$43/PPA_fec!T$43)</f>
        <v>0.39665073832347086</v>
      </c>
      <c r="U152" s="278">
        <f>IF(U$43=0,0,U$43/PPA_fec!U$43)</f>
        <v>0.40522579186823587</v>
      </c>
      <c r="V152" s="278">
        <f>IF(V$43=0,0,V$43/PPA_fec!V$43)</f>
        <v>0.40807684525315413</v>
      </c>
      <c r="W152" s="278">
        <f>IF(W$43=0,0,W$43/PPA_fec!W$43)</f>
        <v>0.4507619937473854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1.5235309334411589</v>
      </c>
      <c r="C153" s="278">
        <f>IF(C$56=0,0,C$56/PPA_fec!C$56)</f>
        <v>1.5353223882102072</v>
      </c>
      <c r="D153" s="278">
        <f>IF(D$56=0,0,D$56/PPA_fec!D$56)</f>
        <v>1.1684531212545124</v>
      </c>
      <c r="E153" s="278">
        <f>IF(E$56=0,0,E$56/PPA_fec!E$56)</f>
        <v>1.4117254504004106</v>
      </c>
      <c r="F153" s="278">
        <f>IF(F$56=0,0,F$56/PPA_fec!F$56)</f>
        <v>0.90705194709516701</v>
      </c>
      <c r="G153" s="278">
        <f>IF(G$56=0,0,G$56/PPA_fec!G$56)</f>
        <v>1.1837356695491454</v>
      </c>
      <c r="H153" s="278">
        <f>IF(H$56=0,0,H$56/PPA_fec!H$56)</f>
        <v>1.064863621774996</v>
      </c>
      <c r="I153" s="278">
        <f>IF(I$56=0,0,I$56/PPA_fec!I$56)</f>
        <v>1.0675555566465871</v>
      </c>
      <c r="J153" s="278">
        <f>IF(J$56=0,0,J$56/PPA_fec!J$56)</f>
        <v>1.0547107324249547</v>
      </c>
      <c r="K153" s="278">
        <f>IF(K$56=0,0,K$56/PPA_fec!K$56)</f>
        <v>1.1295969576259928</v>
      </c>
      <c r="L153" s="278">
        <f>IF(L$56=0,0,L$56/PPA_fec!L$56)</f>
        <v>1.0729264591714158</v>
      </c>
      <c r="M153" s="278">
        <f>IF(M$56=0,0,M$56/PPA_fec!M$56)</f>
        <v>0.97360716545799164</v>
      </c>
      <c r="N153" s="278">
        <f>IF(N$56=0,0,N$56/PPA_fec!N$56)</f>
        <v>0.97468880994220086</v>
      </c>
      <c r="O153" s="278">
        <f>IF(O$56=0,0,O$56/PPA_fec!O$56)</f>
        <v>0.87245187065370355</v>
      </c>
      <c r="P153" s="278">
        <f>IF(P$56=0,0,P$56/PPA_fec!P$56)</f>
        <v>0.77289433637128324</v>
      </c>
      <c r="Q153" s="278">
        <f>IF(Q$56=0,0,Q$56/PPA_fec!Q$56)</f>
        <v>0.79287673497057964</v>
      </c>
      <c r="R153" s="278">
        <f>IF(R$56=0,0,R$56/PPA_fec!R$56)</f>
        <v>0.74068426962740819</v>
      </c>
      <c r="S153" s="278">
        <f>IF(S$56=0,0,S$56/PPA_fec!S$56)</f>
        <v>0.75838160215494488</v>
      </c>
      <c r="T153" s="278">
        <f>IF(T$56=0,0,T$56/PPA_fec!T$56)</f>
        <v>0.7891939220725871</v>
      </c>
      <c r="U153" s="278">
        <f>IF(U$56=0,0,U$56/PPA_fec!U$56)</f>
        <v>0.731109325543009</v>
      </c>
      <c r="V153" s="278">
        <f>IF(V$56=0,0,V$56/PPA_fec!V$56)</f>
        <v>0.71091472872312123</v>
      </c>
      <c r="W153" s="278">
        <f>IF(W$56=0,0,W$56/PPA_fec!W$56)</f>
        <v>0.77335260956544871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1.3346773625008559</v>
      </c>
      <c r="C154" s="279">
        <f>IF(C$69=0,0,C$69/PPA_fec!C$69)</f>
        <v>1.3503521524188986</v>
      </c>
      <c r="D154" s="279">
        <f>IF(D$69=0,0,D$69/PPA_fec!D$69)</f>
        <v>1.013277626252872</v>
      </c>
      <c r="E154" s="279">
        <f>IF(E$69=0,0,E$69/PPA_fec!E$69)</f>
        <v>1.2273653160661517</v>
      </c>
      <c r="F154" s="279">
        <f>IF(F$69=0,0,F$69/PPA_fec!F$69)</f>
        <v>0.8163957164870882</v>
      </c>
      <c r="G154" s="279">
        <f>IF(G$69=0,0,G$69/PPA_fec!G$69)</f>
        <v>1.0268413177137223</v>
      </c>
      <c r="H154" s="279">
        <f>IF(H$69=0,0,H$69/PPA_fec!H$69)</f>
        <v>0.92463518371957509</v>
      </c>
      <c r="I154" s="279">
        <f>IF(I$69=0,0,I$69/PPA_fec!I$69)</f>
        <v>0.92357450199474178</v>
      </c>
      <c r="J154" s="279">
        <f>IF(J$69=0,0,J$69/PPA_fec!J$69)</f>
        <v>0.91516123581284226</v>
      </c>
      <c r="K154" s="279">
        <f>IF(K$69=0,0,K$69/PPA_fec!K$69)</f>
        <v>0.97588961063107349</v>
      </c>
      <c r="L154" s="279">
        <f>IF(L$69=0,0,L$69/PPA_fec!L$69)</f>
        <v>0.9244682734034767</v>
      </c>
      <c r="M154" s="279">
        <f>IF(M$69=0,0,M$69/PPA_fec!M$69)</f>
        <v>0.83854070595448493</v>
      </c>
      <c r="N154" s="279">
        <f>IF(N$69=0,0,N$69/PPA_fec!N$69)</f>
        <v>0.84132569225655085</v>
      </c>
      <c r="O154" s="279">
        <f>IF(O$69=0,0,O$69/PPA_fec!O$69)</f>
        <v>0.75108508033668209</v>
      </c>
      <c r="P154" s="279">
        <f>IF(P$69=0,0,P$69/PPA_fec!P$69)</f>
        <v>0.6697479782761776</v>
      </c>
      <c r="Q154" s="279">
        <f>IF(Q$69=0,0,Q$69/PPA_fec!Q$69)</f>
        <v>0.68940258905923435</v>
      </c>
      <c r="R154" s="279">
        <f>IF(R$69=0,0,R$69/PPA_fec!R$69)</f>
        <v>0.64688324253708807</v>
      </c>
      <c r="S154" s="279">
        <f>IF(S$69=0,0,S$69/PPA_fec!S$69)</f>
        <v>0.66370441651825884</v>
      </c>
      <c r="T154" s="279">
        <f>IF(T$69=0,0,T$69/PPA_fec!T$69)</f>
        <v>0.6927276383800387</v>
      </c>
      <c r="U154" s="279">
        <f>IF(U$69=0,0,U$69/PPA_fec!U$69)</f>
        <v>0.63506015866883314</v>
      </c>
      <c r="V154" s="279">
        <f>IF(V$69=0,0,V$69/PPA_fec!V$69)</f>
        <v>0.61538990642389135</v>
      </c>
      <c r="W154" s="279">
        <f>IF(W$69=0,0,W$69/PPA_fec!W$69)</f>
        <v>0.66838869261170908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0.37516814477416149</v>
      </c>
      <c r="C156" s="322">
        <f>IF(C$83=0,0,C$83/PPA_fec!C$83)</f>
        <v>0.30552842819982973</v>
      </c>
      <c r="D156" s="322">
        <f>IF(D$83=0,0,D$83/PPA_fec!D$83)</f>
        <v>0.41576212363660819</v>
      </c>
      <c r="E156" s="322">
        <f>IF(E$83=0,0,E$83/PPA_fec!E$83)</f>
        <v>0.44217256266877408</v>
      </c>
      <c r="F156" s="322">
        <f>IF(F$83=0,0,F$83/PPA_fec!F$83)</f>
        <v>0.14650613878508462</v>
      </c>
      <c r="G156" s="322">
        <f>IF(G$83=0,0,G$83/PPA_fec!G$83)</f>
        <v>0.43945531638935248</v>
      </c>
      <c r="H156" s="322">
        <f>IF(H$83=0,0,H$83/PPA_fec!H$83)</f>
        <v>0.41085596638889471</v>
      </c>
      <c r="I156" s="322">
        <f>IF(I$83=0,0,I$83/PPA_fec!I$83)</f>
        <v>0.45168155153525369</v>
      </c>
      <c r="J156" s="322">
        <f>IF(J$83=0,0,J$83/PPA_fec!J$83)</f>
        <v>0.44140643275977332</v>
      </c>
      <c r="K156" s="322">
        <f>IF(K$83=0,0,K$83/PPA_fec!K$83)</f>
        <v>0.47646306152028478</v>
      </c>
      <c r="L156" s="322">
        <f>IF(L$83=0,0,L$83/PPA_fec!L$83)</f>
        <v>0.53957087534333104</v>
      </c>
      <c r="M156" s="322">
        <f>IF(M$83=0,0,M$83/PPA_fec!M$83)</f>
        <v>0.56228598283295861</v>
      </c>
      <c r="N156" s="322">
        <f>IF(N$83=0,0,N$83/PPA_fec!N$83)</f>
        <v>0.52316111750223138</v>
      </c>
      <c r="O156" s="322">
        <f>IF(O$83=0,0,O$83/PPA_fec!O$83)</f>
        <v>0.56427340958174299</v>
      </c>
      <c r="P156" s="322">
        <f>IF(P$83=0,0,P$83/PPA_fec!P$83)</f>
        <v>0.45871044688475998</v>
      </c>
      <c r="Q156" s="322">
        <f>IF(Q$83=0,0,Q$83/PPA_fec!Q$83)</f>
        <v>0.43946900169857966</v>
      </c>
      <c r="R156" s="322">
        <f>IF(R$83=0,0,R$83/PPA_fec!R$83)</f>
        <v>0.3614293079671988</v>
      </c>
      <c r="S156" s="322">
        <f>IF(S$83=0,0,S$83/PPA_fec!S$83)</f>
        <v>0.3538376418848922</v>
      </c>
      <c r="T156" s="322">
        <f>IF(T$83=0,0,T$83/PPA_fec!T$83)</f>
        <v>0.32450774422541123</v>
      </c>
      <c r="U156" s="322">
        <f>IF(U$83=0,0,U$83/PPA_fec!U$83)</f>
        <v>0.40269334113348865</v>
      </c>
      <c r="V156" s="322">
        <f>IF(V$83=0,0,V$83/PPA_fec!V$83)</f>
        <v>0.42174840939185781</v>
      </c>
      <c r="W156" s="322">
        <f>IF(W$83=0,0,W$83/PPA_fec!W$83)</f>
        <v>0.47229465187580694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1.5762610439929061</v>
      </c>
      <c r="C161" s="334">
        <f>IF(C$88=0,0,C$88/PPA_fec!C$88)</f>
        <v>1.3532714988848833</v>
      </c>
      <c r="D161" s="334">
        <f>IF(D$88=0,0,D$88/PPA_fec!D$88)</f>
        <v>1.6333330948498579</v>
      </c>
      <c r="E161" s="334">
        <f>IF(E$88=0,0,E$88/PPA_fec!E$88)</f>
        <v>1.7182124341387508</v>
      </c>
      <c r="F161" s="334">
        <f>IF(F$88=0,0,F$88/PPA_fec!F$88)</f>
        <v>0.73645221827041929</v>
      </c>
      <c r="G161" s="334">
        <f>IF(G$88=0,0,G$88/PPA_fec!G$88)</f>
        <v>1.6946461931944625</v>
      </c>
      <c r="H161" s="334">
        <f>IF(H$88=0,0,H$88/PPA_fec!H$88)</f>
        <v>1.6201557997551961</v>
      </c>
      <c r="I161" s="334">
        <f>IF(I$88=0,0,I$88/PPA_fec!I$88)</f>
        <v>1.7140080971227463</v>
      </c>
      <c r="J161" s="334">
        <f>IF(J$88=0,0,J$88/PPA_fec!J$88)</f>
        <v>1.7033114137140224</v>
      </c>
      <c r="K161" s="334">
        <f>IF(K$88=0,0,K$88/PPA_fec!K$88)</f>
        <v>1.7607393305836054</v>
      </c>
      <c r="L161" s="334">
        <f>IF(L$88=0,0,L$88/PPA_fec!L$88)</f>
        <v>1.8778129066651228</v>
      </c>
      <c r="M161" s="334">
        <f>IF(M$88=0,0,M$88/PPA_fec!M$88)</f>
        <v>1.9116538299131389</v>
      </c>
      <c r="N161" s="334">
        <f>IF(N$88=0,0,N$88/PPA_fec!N$88)</f>
        <v>1.8385631370437914</v>
      </c>
      <c r="O161" s="334">
        <f>IF(O$88=0,0,O$88/PPA_fec!O$88)</f>
        <v>1.8936796932904651</v>
      </c>
      <c r="P161" s="334">
        <f>IF(P$88=0,0,P$88/PPA_fec!P$88)</f>
        <v>1.6927078390513468</v>
      </c>
      <c r="Q161" s="334">
        <f>IF(Q$88=0,0,Q$88/PPA_fec!Q$88)</f>
        <v>1.6508609223143804</v>
      </c>
      <c r="R161" s="334">
        <f>IF(R$88=0,0,R$88/PPA_fec!R$88)</f>
        <v>1.4424975818325327</v>
      </c>
      <c r="S161" s="334">
        <f>IF(S$88=0,0,S$88/PPA_fec!S$88)</f>
        <v>1.429106285879939</v>
      </c>
      <c r="T161" s="334">
        <f>IF(T$88=0,0,T$88/PPA_fec!T$88)</f>
        <v>1.3452735382567491</v>
      </c>
      <c r="U161" s="334">
        <f>IF(U$88=0,0,U$88/PPA_fec!U$88)</f>
        <v>1.5015175978563429</v>
      </c>
      <c r="V161" s="334">
        <f>IF(V$88=0,0,V$88/PPA_fec!V$88)</f>
        <v>1.5233567969009982</v>
      </c>
      <c r="W161" s="334">
        <f>IF(W$88=0,0,W$88/PPA_fec!W$88)</f>
        <v>1.6278193209259082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CZ: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3410.691740314971</v>
      </c>
      <c r="C3" s="205">
        <v>3632.9106261917009</v>
      </c>
      <c r="D3" s="205">
        <v>3558.3420131933881</v>
      </c>
      <c r="E3" s="205">
        <v>3375.0304935895701</v>
      </c>
      <c r="F3" s="205">
        <v>3521.2974796116</v>
      </c>
      <c r="G3" s="205">
        <v>3355.2323431529639</v>
      </c>
      <c r="H3" s="205">
        <v>3306.4948381533868</v>
      </c>
      <c r="I3" s="205">
        <v>3256.9354019995139</v>
      </c>
      <c r="J3" s="205">
        <v>3261.380093154331</v>
      </c>
      <c r="K3" s="205">
        <v>3329.171658997775</v>
      </c>
      <c r="L3" s="205">
        <v>3198.2163377957631</v>
      </c>
      <c r="M3" s="205">
        <v>3212.165888029409</v>
      </c>
      <c r="N3" s="205">
        <v>3188.783417280124</v>
      </c>
      <c r="O3" s="205">
        <v>3080.7875623024411</v>
      </c>
      <c r="P3" s="205">
        <v>3166.6224462722212</v>
      </c>
      <c r="Q3" s="205">
        <v>3253.8</v>
      </c>
      <c r="R3" s="205">
        <v>3378.0802306311962</v>
      </c>
      <c r="S3" s="205">
        <v>3474.2067611695202</v>
      </c>
      <c r="T3" s="205">
        <v>3537.5343643381002</v>
      </c>
      <c r="U3" s="205">
        <v>3594.9208097110259</v>
      </c>
      <c r="V3" s="205">
        <v>3515.6739016426718</v>
      </c>
      <c r="W3" s="205">
        <v>3450.85122425493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5893.9930094288993</v>
      </c>
      <c r="C5" s="205">
        <v>6051.9709817277126</v>
      </c>
      <c r="D5" s="205">
        <v>5774.6360148069343</v>
      </c>
      <c r="E5" s="205">
        <v>6325.2184438006088</v>
      </c>
      <c r="F5" s="205">
        <v>5919.0208766315909</v>
      </c>
      <c r="G5" s="205">
        <v>5581.2713573425299</v>
      </c>
      <c r="H5" s="205">
        <v>5721.0935371570004</v>
      </c>
      <c r="I5" s="205">
        <v>5481.7982749370021</v>
      </c>
      <c r="J5" s="205">
        <v>4898.7720650487618</v>
      </c>
      <c r="K5" s="205">
        <v>4652.1960520746798</v>
      </c>
      <c r="L5" s="205">
        <v>4599.5138224813527</v>
      </c>
      <c r="M5" s="205">
        <v>4643.8624243099357</v>
      </c>
      <c r="N5" s="205">
        <v>4571.3063572439587</v>
      </c>
      <c r="O5" s="205">
        <v>4524.1778100257416</v>
      </c>
      <c r="P5" s="205">
        <v>4699.7891460130904</v>
      </c>
      <c r="Q5" s="205">
        <v>5064.3626228732137</v>
      </c>
      <c r="R5" s="205">
        <v>4967.8881516811643</v>
      </c>
      <c r="S5" s="205">
        <v>5095.766779406671</v>
      </c>
      <c r="T5" s="205">
        <v>4927.2126218160911</v>
      </c>
      <c r="U5" s="205">
        <v>4832.8377635298211</v>
      </c>
      <c r="V5" s="205">
        <v>4938.2799857526143</v>
      </c>
      <c r="W5" s="205">
        <v>4652.2960683319152</v>
      </c>
      <c r="DA5" s="112" t="s">
        <v>2113</v>
      </c>
    </row>
    <row r="6" spans="1:105" ht="12" customHeight="1" x14ac:dyDescent="0.25">
      <c r="A6" s="154" t="s">
        <v>2114</v>
      </c>
      <c r="B6" s="340">
        <v>7367.4912617861237</v>
      </c>
      <c r="C6" s="340">
        <v>6999.1166986968174</v>
      </c>
      <c r="D6" s="340">
        <v>6630.742135607511</v>
      </c>
      <c r="E6" s="340">
        <v>6999.1166986968174</v>
      </c>
      <c r="F6" s="340">
        <v>6630.742135607511</v>
      </c>
      <c r="G6" s="340">
        <v>6262.3675725182047</v>
      </c>
      <c r="H6" s="340">
        <v>6262.3675725182047</v>
      </c>
      <c r="I6" s="340">
        <v>5893.9930094288984</v>
      </c>
      <c r="J6" s="340">
        <v>5525.6184463395921</v>
      </c>
      <c r="K6" s="340">
        <v>5525.6184463395921</v>
      </c>
      <c r="L6" s="340">
        <v>5157.2438832502858</v>
      </c>
      <c r="M6" s="340">
        <v>5157.2438832502858</v>
      </c>
      <c r="N6" s="340">
        <v>5157.2438832502858</v>
      </c>
      <c r="O6" s="340">
        <v>4788.8693201609794</v>
      </c>
      <c r="P6" s="340">
        <v>5157.2438832502858</v>
      </c>
      <c r="Q6" s="340">
        <v>5525.6184463395921</v>
      </c>
      <c r="R6" s="340">
        <v>5525.6184463395921</v>
      </c>
      <c r="S6" s="340">
        <v>5525.6184463395921</v>
      </c>
      <c r="T6" s="340">
        <v>5525.6184463395921</v>
      </c>
      <c r="U6" s="340">
        <v>5157.2438832502858</v>
      </c>
      <c r="V6" s="340">
        <v>5525.6184463395921</v>
      </c>
      <c r="W6" s="340">
        <v>5525.6184463395921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368.37456308930621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368.37456308930621</v>
      </c>
      <c r="N7" s="342">
        <v>0</v>
      </c>
      <c r="O7" s="342">
        <v>0</v>
      </c>
      <c r="P7" s="342">
        <v>736.7491261786123</v>
      </c>
      <c r="Q7" s="342">
        <v>368.37456308930621</v>
      </c>
      <c r="R7" s="342">
        <v>368.37456308930621</v>
      </c>
      <c r="S7" s="342">
        <v>368.37456308930621</v>
      </c>
      <c r="T7" s="342">
        <v>0</v>
      </c>
      <c r="U7" s="342">
        <v>0</v>
      </c>
      <c r="V7" s="342">
        <v>736.7491261786123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368.37456308930632</v>
      </c>
      <c r="D8" s="344">
        <f t="shared" si="0"/>
        <v>368.37456308930632</v>
      </c>
      <c r="E8" s="344">
        <f t="shared" si="0"/>
        <v>0</v>
      </c>
      <c r="F8" s="344">
        <f t="shared" si="0"/>
        <v>368.37456308930632</v>
      </c>
      <c r="G8" s="344">
        <f t="shared" si="0"/>
        <v>368.37456308930632</v>
      </c>
      <c r="H8" s="344">
        <f t="shared" si="0"/>
        <v>0</v>
      </c>
      <c r="I8" s="344">
        <f t="shared" si="0"/>
        <v>368.37456308930632</v>
      </c>
      <c r="J8" s="344">
        <f t="shared" si="0"/>
        <v>368.37456308930632</v>
      </c>
      <c r="K8" s="344">
        <f t="shared" si="0"/>
        <v>0</v>
      </c>
      <c r="L8" s="344">
        <f t="shared" si="0"/>
        <v>368.37456308930632</v>
      </c>
      <c r="M8" s="344">
        <f t="shared" si="0"/>
        <v>368.37456308930632</v>
      </c>
      <c r="N8" s="344">
        <f t="shared" si="0"/>
        <v>0</v>
      </c>
      <c r="O8" s="344">
        <f t="shared" si="0"/>
        <v>368.37456308930632</v>
      </c>
      <c r="P8" s="344">
        <f t="shared" si="0"/>
        <v>368.37456308930632</v>
      </c>
      <c r="Q8" s="344">
        <f t="shared" si="0"/>
        <v>0</v>
      </c>
      <c r="R8" s="344">
        <f t="shared" si="0"/>
        <v>368.37456308930632</v>
      </c>
      <c r="S8" s="344">
        <f t="shared" si="0"/>
        <v>368.37456308930632</v>
      </c>
      <c r="T8" s="344">
        <f t="shared" si="0"/>
        <v>0</v>
      </c>
      <c r="U8" s="344">
        <f t="shared" si="0"/>
        <v>368.37456308930632</v>
      </c>
      <c r="V8" s="344">
        <f t="shared" si="0"/>
        <v>368.37456308930632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1473.4982523572244</v>
      </c>
      <c r="C9" s="345">
        <f t="shared" si="1"/>
        <v>947.1457169691048</v>
      </c>
      <c r="D9" s="345">
        <f t="shared" si="1"/>
        <v>856.10612080057672</v>
      </c>
      <c r="E9" s="345">
        <f t="shared" si="1"/>
        <v>673.89825489620853</v>
      </c>
      <c r="F9" s="345">
        <f t="shared" si="1"/>
        <v>711.72125897592014</v>
      </c>
      <c r="G9" s="345">
        <f t="shared" si="1"/>
        <v>681.09621517567484</v>
      </c>
      <c r="H9" s="345">
        <f t="shared" si="1"/>
        <v>541.27403536120437</v>
      </c>
      <c r="I9" s="345">
        <f t="shared" si="1"/>
        <v>412.19473449189627</v>
      </c>
      <c r="J9" s="345">
        <f t="shared" si="1"/>
        <v>626.84638129083032</v>
      </c>
      <c r="K9" s="345">
        <f t="shared" si="1"/>
        <v>873.42239426491233</v>
      </c>
      <c r="L9" s="345">
        <f t="shared" si="1"/>
        <v>557.73006076893307</v>
      </c>
      <c r="M9" s="345">
        <f t="shared" si="1"/>
        <v>513.38145894035006</v>
      </c>
      <c r="N9" s="345">
        <f t="shared" si="1"/>
        <v>585.93752600632706</v>
      </c>
      <c r="O9" s="345">
        <f t="shared" si="1"/>
        <v>264.69151013523788</v>
      </c>
      <c r="P9" s="345">
        <f t="shared" si="1"/>
        <v>457.45473723719533</v>
      </c>
      <c r="Q9" s="345">
        <f t="shared" si="1"/>
        <v>461.25582346637839</v>
      </c>
      <c r="R9" s="345">
        <f t="shared" si="1"/>
        <v>557.73029465842774</v>
      </c>
      <c r="S9" s="345">
        <f t="shared" si="1"/>
        <v>429.85166693292103</v>
      </c>
      <c r="T9" s="345">
        <f t="shared" si="1"/>
        <v>598.405824523501</v>
      </c>
      <c r="U9" s="345">
        <f t="shared" si="1"/>
        <v>324.40611972046463</v>
      </c>
      <c r="V9" s="345">
        <f t="shared" si="1"/>
        <v>587.33846058697782</v>
      </c>
      <c r="W9" s="345">
        <f t="shared" si="1"/>
        <v>873.32237800767689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776.35885071054463</v>
      </c>
      <c r="C12" s="212">
        <v>800.96750459313012</v>
      </c>
      <c r="D12" s="212">
        <v>778.03826419609231</v>
      </c>
      <c r="E12" s="212">
        <v>857.55741647729872</v>
      </c>
      <c r="F12" s="212">
        <v>787.39166385117198</v>
      </c>
      <c r="G12" s="212">
        <v>716.32968570811181</v>
      </c>
      <c r="H12" s="212">
        <v>706.59689610807345</v>
      </c>
      <c r="I12" s="212">
        <v>674.09163973988177</v>
      </c>
      <c r="J12" s="212">
        <v>599.71467373330904</v>
      </c>
      <c r="K12" s="212">
        <v>547.56731686960393</v>
      </c>
      <c r="L12" s="212">
        <v>555.13867647534425</v>
      </c>
      <c r="M12" s="212">
        <v>558.28730016568454</v>
      </c>
      <c r="N12" s="212">
        <v>553.69719027935594</v>
      </c>
      <c r="O12" s="212">
        <v>538.56297116658345</v>
      </c>
      <c r="P12" s="212">
        <v>552.00411751974468</v>
      </c>
      <c r="Q12" s="212">
        <v>584.61009995849327</v>
      </c>
      <c r="R12" s="212">
        <v>581.17801741729636</v>
      </c>
      <c r="S12" s="212">
        <v>597.40918868389645</v>
      </c>
      <c r="T12" s="212">
        <v>583.52806753370794</v>
      </c>
      <c r="U12" s="212">
        <v>559.06936819532916</v>
      </c>
      <c r="V12" s="212">
        <v>578.90597986065563</v>
      </c>
      <c r="W12" s="212">
        <v>584.97584484782874</v>
      </c>
      <c r="DA12" s="109" t="s">
        <v>2120</v>
      </c>
    </row>
    <row r="13" spans="1:105" ht="12" customHeight="1" x14ac:dyDescent="0.25">
      <c r="A13" s="24" t="s">
        <v>30</v>
      </c>
      <c r="B13" s="215">
        <v>120.1541702493551</v>
      </c>
      <c r="C13" s="215">
        <v>100.36122098022349</v>
      </c>
      <c r="D13" s="215">
        <v>96.791917454858122</v>
      </c>
      <c r="E13" s="215">
        <v>110.2733447979363</v>
      </c>
      <c r="F13" s="215">
        <v>60.971023215821141</v>
      </c>
      <c r="G13" s="215">
        <v>57.876440240756658</v>
      </c>
      <c r="H13" s="215">
        <v>41.41805674978503</v>
      </c>
      <c r="I13" s="215">
        <v>36.435683576956137</v>
      </c>
      <c r="J13" s="215">
        <v>35.379965606190872</v>
      </c>
      <c r="K13" s="215">
        <v>34.399312123817708</v>
      </c>
      <c r="L13" s="215">
        <v>36.157953568357691</v>
      </c>
      <c r="M13" s="215">
        <v>36.297076526225283</v>
      </c>
      <c r="N13" s="215">
        <v>46.513671539122953</v>
      </c>
      <c r="O13" s="215">
        <v>41.015477214101459</v>
      </c>
      <c r="P13" s="215">
        <v>42.656749785038677</v>
      </c>
      <c r="Q13" s="215">
        <v>48.490885640584693</v>
      </c>
      <c r="R13" s="215">
        <v>46.844368013757517</v>
      </c>
      <c r="S13" s="215">
        <v>46.533705932932072</v>
      </c>
      <c r="T13" s="215">
        <v>47.211865864144457</v>
      </c>
      <c r="U13" s="215">
        <v>41.181685296646613</v>
      </c>
      <c r="V13" s="215">
        <v>42.501891659501297</v>
      </c>
      <c r="W13" s="215">
        <v>42.018916595012897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48.628718830610495</v>
      </c>
      <c r="C14" s="206">
        <f t="shared" si="2"/>
        <v>95.267239896818552</v>
      </c>
      <c r="D14" s="206">
        <f t="shared" si="2"/>
        <v>79.117282889079959</v>
      </c>
      <c r="E14" s="206">
        <f t="shared" si="2"/>
        <v>77.287016337059327</v>
      </c>
      <c r="F14" s="206">
        <f t="shared" si="2"/>
        <v>69.110146173688719</v>
      </c>
      <c r="G14" s="206">
        <f t="shared" si="2"/>
        <v>51.552794496990536</v>
      </c>
      <c r="H14" s="206">
        <f t="shared" si="2"/>
        <v>41.072656921754088</v>
      </c>
      <c r="I14" s="206">
        <f t="shared" si="2"/>
        <v>23.496990541702491</v>
      </c>
      <c r="J14" s="206">
        <f t="shared" si="2"/>
        <v>25.007480653482375</v>
      </c>
      <c r="K14" s="206">
        <f t="shared" si="2"/>
        <v>19.31685296646603</v>
      </c>
      <c r="L14" s="206">
        <f t="shared" si="2"/>
        <v>18.160103181427342</v>
      </c>
      <c r="M14" s="206">
        <f t="shared" si="2"/>
        <v>6.8051590713671528</v>
      </c>
      <c r="N14" s="206">
        <f t="shared" si="2"/>
        <v>5.9493551160791043</v>
      </c>
      <c r="O14" s="206">
        <f t="shared" si="2"/>
        <v>3.0319862424763531</v>
      </c>
      <c r="P14" s="206">
        <f t="shared" si="2"/>
        <v>3.9889079965606187</v>
      </c>
      <c r="Q14" s="206">
        <f t="shared" si="2"/>
        <v>6.8887360275150469</v>
      </c>
      <c r="R14" s="206">
        <f t="shared" si="2"/>
        <v>6.9746345657781585</v>
      </c>
      <c r="S14" s="206">
        <f t="shared" si="2"/>
        <v>5.004901117798795</v>
      </c>
      <c r="T14" s="206">
        <f t="shared" si="2"/>
        <v>5.1073086844368021</v>
      </c>
      <c r="U14" s="206">
        <f t="shared" si="2"/>
        <v>5.1079105760963035</v>
      </c>
      <c r="V14" s="206">
        <f t="shared" si="2"/>
        <v>6.1560619088564055</v>
      </c>
      <c r="W14" s="206">
        <f t="shared" si="2"/>
        <v>8.047205503009458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4.3947549441100593</v>
      </c>
      <c r="C16" s="206">
        <v>4.2343938091143594</v>
      </c>
      <c r="D16" s="206">
        <v>4.2361994840928636</v>
      </c>
      <c r="E16" s="206">
        <v>3.1791057609630262</v>
      </c>
      <c r="F16" s="206">
        <v>1.058985382631126</v>
      </c>
      <c r="G16" s="206">
        <v>1.058985382631126</v>
      </c>
      <c r="H16" s="206">
        <v>1.093981083404987</v>
      </c>
      <c r="I16" s="206">
        <v>1.093981083404987</v>
      </c>
      <c r="J16" s="206">
        <v>2.093551160791058</v>
      </c>
      <c r="K16" s="206">
        <v>2.0931212381771278</v>
      </c>
      <c r="L16" s="206">
        <v>1.0466895958727429</v>
      </c>
      <c r="M16" s="206">
        <v>1.046517626827171</v>
      </c>
      <c r="N16" s="206">
        <v>1.0461736887360269</v>
      </c>
      <c r="O16" s="206">
        <v>1.0461736887360269</v>
      </c>
      <c r="P16" s="206">
        <v>2.0922613929492688</v>
      </c>
      <c r="Q16" s="206">
        <v>2.0922613929492688</v>
      </c>
      <c r="R16" s="206">
        <v>2.0922613929492688</v>
      </c>
      <c r="S16" s="206">
        <v>2.0922613929492688</v>
      </c>
      <c r="T16" s="206">
        <v>3.1384350816852971</v>
      </c>
      <c r="U16" s="206">
        <v>3.1384350816852971</v>
      </c>
      <c r="V16" s="206">
        <v>4.184608770421324</v>
      </c>
      <c r="W16" s="206">
        <v>4.184608770421324</v>
      </c>
      <c r="DA16" s="71" t="s">
        <v>2123</v>
      </c>
    </row>
    <row r="17" spans="1:105" ht="12" customHeight="1" x14ac:dyDescent="0.25">
      <c r="A17" s="18" t="s">
        <v>69</v>
      </c>
      <c r="B17" s="206">
        <v>31.609372312983659</v>
      </c>
      <c r="C17" s="206">
        <v>24.029836629406699</v>
      </c>
      <c r="D17" s="206">
        <v>18.030954428202921</v>
      </c>
      <c r="E17" s="206">
        <v>5.0073086844368007</v>
      </c>
      <c r="F17" s="206">
        <v>5.0006018916595014</v>
      </c>
      <c r="G17" s="206">
        <v>4.9953568357695612</v>
      </c>
      <c r="H17" s="206">
        <v>3.065262252794497</v>
      </c>
      <c r="I17" s="206">
        <v>2.0420464316423041</v>
      </c>
      <c r="J17" s="206">
        <v>2.0478933791917449</v>
      </c>
      <c r="K17" s="206">
        <v>2.0529664660361129</v>
      </c>
      <c r="L17" s="206">
        <v>1.0279449699054171</v>
      </c>
      <c r="M17" s="206">
        <v>1.0266552020636279</v>
      </c>
      <c r="N17" s="206">
        <v>2.0521066208082539</v>
      </c>
      <c r="O17" s="206">
        <v>1.026139294926913</v>
      </c>
      <c r="P17" s="206">
        <v>0</v>
      </c>
      <c r="Q17" s="206">
        <v>1.025709372312984</v>
      </c>
      <c r="R17" s="206">
        <v>2.052020636285468</v>
      </c>
      <c r="S17" s="206">
        <v>1.0257953568357689</v>
      </c>
      <c r="T17" s="206">
        <v>1.025451418744626</v>
      </c>
      <c r="U17" s="206">
        <v>1.026053310404127</v>
      </c>
      <c r="V17" s="206">
        <v>1.0279449699054171</v>
      </c>
      <c r="W17" s="206">
        <v>1.032244196044712</v>
      </c>
      <c r="DA17" s="71" t="s">
        <v>2124</v>
      </c>
    </row>
    <row r="18" spans="1:105" ht="12" customHeight="1" x14ac:dyDescent="0.25">
      <c r="A18" s="18" t="s">
        <v>70</v>
      </c>
      <c r="B18" s="206">
        <v>12.624591573516771</v>
      </c>
      <c r="C18" s="206">
        <v>67.003009458297498</v>
      </c>
      <c r="D18" s="206">
        <v>56.850128976784177</v>
      </c>
      <c r="E18" s="206">
        <v>69.100601891659494</v>
      </c>
      <c r="F18" s="206">
        <v>63.050558899398098</v>
      </c>
      <c r="G18" s="206">
        <v>45.498452278589852</v>
      </c>
      <c r="H18" s="206">
        <v>36.913413585554601</v>
      </c>
      <c r="I18" s="206">
        <v>20.360963026655199</v>
      </c>
      <c r="J18" s="206">
        <v>20.866036113499572</v>
      </c>
      <c r="K18" s="206">
        <v>15.17076526225279</v>
      </c>
      <c r="L18" s="206">
        <v>15.134393809114361</v>
      </c>
      <c r="M18" s="206">
        <v>3.7720550300945832</v>
      </c>
      <c r="N18" s="206">
        <v>1.8872742906276869</v>
      </c>
      <c r="O18" s="206">
        <v>0</v>
      </c>
      <c r="P18" s="206">
        <v>0.94342218400687861</v>
      </c>
      <c r="Q18" s="206">
        <v>1.886844368013757</v>
      </c>
      <c r="R18" s="206">
        <v>2.8303525365434221</v>
      </c>
      <c r="S18" s="206">
        <v>1.886844368013757</v>
      </c>
      <c r="T18" s="206">
        <v>0.94342218400687861</v>
      </c>
      <c r="U18" s="206">
        <v>0.94342218400687861</v>
      </c>
      <c r="V18" s="206">
        <v>0.94350816852966468</v>
      </c>
      <c r="W18" s="206">
        <v>2.8303525365434221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0.95107480653482368</v>
      </c>
      <c r="M19" s="206">
        <v>0.95993121238177115</v>
      </c>
      <c r="N19" s="206">
        <v>0.96380051590713667</v>
      </c>
      <c r="O19" s="206">
        <v>0.95967325881341348</v>
      </c>
      <c r="P19" s="206">
        <v>0.95322441960447113</v>
      </c>
      <c r="Q19" s="206">
        <v>1.8839208942390371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362.79019776440242</v>
      </c>
      <c r="C20" s="206">
        <f t="shared" si="3"/>
        <v>347.1625107480653</v>
      </c>
      <c r="D20" s="206">
        <f t="shared" si="3"/>
        <v>346.17368873602749</v>
      </c>
      <c r="E20" s="206">
        <f t="shared" si="3"/>
        <v>398.10834049871022</v>
      </c>
      <c r="F20" s="206">
        <f t="shared" si="3"/>
        <v>392.54084264832329</v>
      </c>
      <c r="G20" s="206">
        <f t="shared" si="3"/>
        <v>368.42218400687881</v>
      </c>
      <c r="H20" s="206">
        <f t="shared" si="3"/>
        <v>374.89251934651759</v>
      </c>
      <c r="I20" s="206">
        <f t="shared" si="3"/>
        <v>369.30352536543421</v>
      </c>
      <c r="J20" s="206">
        <f t="shared" si="3"/>
        <v>280.99742046431641</v>
      </c>
      <c r="K20" s="206">
        <f t="shared" si="3"/>
        <v>279.79363714531382</v>
      </c>
      <c r="L20" s="206">
        <f t="shared" si="3"/>
        <v>300.08598452278591</v>
      </c>
      <c r="M20" s="206">
        <f t="shared" si="3"/>
        <v>301.37575236457428</v>
      </c>
      <c r="N20" s="206">
        <f t="shared" si="3"/>
        <v>291.03611349956998</v>
      </c>
      <c r="O20" s="206">
        <f t="shared" si="3"/>
        <v>297.61392949269128</v>
      </c>
      <c r="P20" s="206">
        <f t="shared" si="3"/>
        <v>306.57781599312119</v>
      </c>
      <c r="Q20" s="206">
        <f t="shared" si="3"/>
        <v>303.26741186586412</v>
      </c>
      <c r="R20" s="206">
        <f t="shared" si="3"/>
        <v>299.89337919174551</v>
      </c>
      <c r="S20" s="206">
        <f t="shared" si="3"/>
        <v>314.44539982803087</v>
      </c>
      <c r="T20" s="206">
        <f t="shared" si="3"/>
        <v>292.15606190885637</v>
      </c>
      <c r="U20" s="206">
        <f t="shared" si="3"/>
        <v>264.76156491831472</v>
      </c>
      <c r="V20" s="206">
        <f t="shared" si="3"/>
        <v>285.63963886500431</v>
      </c>
      <c r="W20" s="206">
        <f t="shared" si="3"/>
        <v>282.1865004299226</v>
      </c>
      <c r="DA20" s="71"/>
    </row>
    <row r="21" spans="1:105" ht="12" customHeight="1" x14ac:dyDescent="0.25">
      <c r="A21" s="18" t="s">
        <v>72</v>
      </c>
      <c r="B21" s="206">
        <v>362.79019776440242</v>
      </c>
      <c r="C21" s="206">
        <v>347.1625107480653</v>
      </c>
      <c r="D21" s="206">
        <v>346.17368873602749</v>
      </c>
      <c r="E21" s="206">
        <v>398.10834049871022</v>
      </c>
      <c r="F21" s="206">
        <v>392.54084264832329</v>
      </c>
      <c r="G21" s="206">
        <v>368.42218400687881</v>
      </c>
      <c r="H21" s="206">
        <v>374.89251934651759</v>
      </c>
      <c r="I21" s="206">
        <v>369.30352536543421</v>
      </c>
      <c r="J21" s="206">
        <v>280.99742046431641</v>
      </c>
      <c r="K21" s="206">
        <v>279.79363714531382</v>
      </c>
      <c r="L21" s="206">
        <v>300.08598452278591</v>
      </c>
      <c r="M21" s="206">
        <v>301.37575236457428</v>
      </c>
      <c r="N21" s="206">
        <v>291.03611349956998</v>
      </c>
      <c r="O21" s="206">
        <v>297.61392949269128</v>
      </c>
      <c r="P21" s="206">
        <v>306.57781599312119</v>
      </c>
      <c r="Q21" s="206">
        <v>303.26741186586412</v>
      </c>
      <c r="R21" s="206">
        <v>299.89337919174551</v>
      </c>
      <c r="S21" s="206">
        <v>314.44539982803087</v>
      </c>
      <c r="T21" s="206">
        <v>292.15606190885637</v>
      </c>
      <c r="U21" s="206">
        <v>264.76156491831472</v>
      </c>
      <c r="V21" s="206">
        <v>285.63963886500431</v>
      </c>
      <c r="W21" s="206">
        <v>282.1865004299226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0.34612500117235684</v>
      </c>
      <c r="C23" s="206">
        <f t="shared" si="4"/>
        <v>1.0016404486762267</v>
      </c>
      <c r="D23" s="206">
        <f t="shared" si="4"/>
        <v>0.42846196049495683</v>
      </c>
      <c r="E23" s="206">
        <f t="shared" si="4"/>
        <v>2.1552668642289667</v>
      </c>
      <c r="F23" s="206">
        <f t="shared" si="4"/>
        <v>2.2923517273541578</v>
      </c>
      <c r="G23" s="206">
        <f t="shared" si="4"/>
        <v>2.5223770236749461</v>
      </c>
      <c r="H23" s="206">
        <f t="shared" si="4"/>
        <v>2.9205418518396744</v>
      </c>
      <c r="I23" s="206">
        <f t="shared" si="4"/>
        <v>1.7293869453848973</v>
      </c>
      <c r="J23" s="206">
        <f t="shared" si="4"/>
        <v>2.9509592019247086</v>
      </c>
      <c r="K23" s="206">
        <f t="shared" si="4"/>
        <v>3.2712721576521098</v>
      </c>
      <c r="L23" s="206">
        <f t="shared" si="4"/>
        <v>2.8317117289986684</v>
      </c>
      <c r="M23" s="206">
        <f t="shared" si="4"/>
        <v>3.410000079700152</v>
      </c>
      <c r="N23" s="206">
        <f t="shared" si="4"/>
        <v>3.7873880437585177</v>
      </c>
      <c r="O23" s="206">
        <f t="shared" si="4"/>
        <v>4.1816298080281094</v>
      </c>
      <c r="P23" s="206">
        <f t="shared" si="4"/>
        <v>5.9889842437344427</v>
      </c>
      <c r="Q23" s="206">
        <f t="shared" si="4"/>
        <v>14.130650259439154</v>
      </c>
      <c r="R23" s="206">
        <f t="shared" si="4"/>
        <v>12.279823092274833</v>
      </c>
      <c r="S23" s="206">
        <f t="shared" si="4"/>
        <v>7.5091886838966584</v>
      </c>
      <c r="T23" s="206">
        <f t="shared" si="4"/>
        <v>6.9905782817733524</v>
      </c>
      <c r="U23" s="206">
        <f t="shared" si="4"/>
        <v>6.4257740422767675</v>
      </c>
      <c r="V23" s="206">
        <f t="shared" si="4"/>
        <v>5.7046041082911128</v>
      </c>
      <c r="W23" s="206">
        <f t="shared" si="4"/>
        <v>6.1487597231512723</v>
      </c>
      <c r="DA23" s="71"/>
    </row>
    <row r="24" spans="1:105" ht="12" customHeight="1" x14ac:dyDescent="0.25">
      <c r="A24" s="18" t="s">
        <v>73</v>
      </c>
      <c r="B24" s="206">
        <v>2.3903697334479789E-2</v>
      </c>
      <c r="C24" s="206">
        <v>2.3903697334479789E-2</v>
      </c>
      <c r="D24" s="206">
        <v>0.1194325021496131</v>
      </c>
      <c r="E24" s="206">
        <v>0.5493551160791057</v>
      </c>
      <c r="F24" s="206">
        <v>0.78822012037833178</v>
      </c>
      <c r="G24" s="206">
        <v>1.4092003439380909</v>
      </c>
      <c r="H24" s="206">
        <v>1.886844368013757</v>
      </c>
      <c r="I24" s="206">
        <v>0.93147033533963886</v>
      </c>
      <c r="J24" s="206">
        <v>2.00627687016337</v>
      </c>
      <c r="K24" s="206">
        <v>2.2929492691315558</v>
      </c>
      <c r="L24" s="206">
        <v>1.791315563198624</v>
      </c>
      <c r="M24" s="206">
        <v>1.671883061049011</v>
      </c>
      <c r="N24" s="206">
        <v>1.8152192605331039</v>
      </c>
      <c r="O24" s="206">
        <v>2.1735167669819431</v>
      </c>
      <c r="P24" s="206">
        <v>2.842304385210662</v>
      </c>
      <c r="Q24" s="206">
        <v>10.81969045571797</v>
      </c>
      <c r="R24" s="206">
        <v>8.0490971625107477</v>
      </c>
      <c r="S24" s="206">
        <v>2.3817712811693892</v>
      </c>
      <c r="T24" s="206">
        <v>3.0798796216681001</v>
      </c>
      <c r="U24" s="206">
        <v>2.5943250214961311</v>
      </c>
      <c r="V24" s="206">
        <v>1.8727429062768699</v>
      </c>
      <c r="W24" s="206">
        <v>2.2509028374892521</v>
      </c>
      <c r="DA24" s="71" t="s">
        <v>2129</v>
      </c>
    </row>
    <row r="25" spans="1:105" ht="12" customHeight="1" x14ac:dyDescent="0.25">
      <c r="A25" s="18" t="s">
        <v>74</v>
      </c>
      <c r="B25" s="206">
        <v>0.31049011177987962</v>
      </c>
      <c r="C25" s="206">
        <v>0.95537403267411869</v>
      </c>
      <c r="D25" s="206">
        <v>0.26276870163370591</v>
      </c>
      <c r="E25" s="206">
        <v>1.5286328460877039</v>
      </c>
      <c r="F25" s="206">
        <v>1.4092003439380909</v>
      </c>
      <c r="G25" s="206">
        <v>1.0031814273430779</v>
      </c>
      <c r="H25" s="206">
        <v>0.88374892519346515</v>
      </c>
      <c r="I25" s="206">
        <v>0.76431642304385194</v>
      </c>
      <c r="J25" s="206">
        <v>0.88374892519346515</v>
      </c>
      <c r="K25" s="206">
        <v>0.85984522785898532</v>
      </c>
      <c r="L25" s="206">
        <v>0.83594153052450548</v>
      </c>
      <c r="M25" s="206">
        <v>1.4092003439380909</v>
      </c>
      <c r="N25" s="206">
        <v>1.5525365434221841</v>
      </c>
      <c r="O25" s="206">
        <v>1.4569217540842649</v>
      </c>
      <c r="P25" s="206">
        <v>2.4840068787618228</v>
      </c>
      <c r="Q25" s="206">
        <v>2.4840068787618228</v>
      </c>
      <c r="R25" s="206">
        <v>3.224419604471195</v>
      </c>
      <c r="S25" s="206">
        <v>4.0147893379191739</v>
      </c>
      <c r="T25" s="206">
        <v>2.6061049011177988</v>
      </c>
      <c r="U25" s="206">
        <v>2.343164230438521</v>
      </c>
      <c r="V25" s="206">
        <v>1.9974204643164231</v>
      </c>
      <c r="W25" s="206">
        <v>1.888907996560619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1.1731192057997461E-2</v>
      </c>
      <c r="C29" s="206">
        <v>2.2362718667628189E-2</v>
      </c>
      <c r="D29" s="206">
        <v>4.6260756711637832E-2</v>
      </c>
      <c r="E29" s="206">
        <v>7.727890206215729E-2</v>
      </c>
      <c r="F29" s="206">
        <v>9.4931263037735122E-2</v>
      </c>
      <c r="G29" s="206">
        <v>0.1099952523937776</v>
      </c>
      <c r="H29" s="206">
        <v>0.14994855863245271</v>
      </c>
      <c r="I29" s="206">
        <v>3.3600187001406732E-2</v>
      </c>
      <c r="J29" s="206">
        <v>6.0933406567873709E-2</v>
      </c>
      <c r="K29" s="206">
        <v>0.1184776606615684</v>
      </c>
      <c r="L29" s="206">
        <v>0.20445463527553889</v>
      </c>
      <c r="M29" s="206">
        <v>0.32891667471304997</v>
      </c>
      <c r="N29" s="206">
        <v>0.41963223980322972</v>
      </c>
      <c r="O29" s="206">
        <v>0.55119128696190145</v>
      </c>
      <c r="P29" s="206">
        <v>0.66267297976195727</v>
      </c>
      <c r="Q29" s="206">
        <v>0.8269529249593609</v>
      </c>
      <c r="R29" s="206">
        <v>1.006306325292891</v>
      </c>
      <c r="S29" s="206">
        <v>1.112628064808096</v>
      </c>
      <c r="T29" s="206">
        <v>1.304593758987453</v>
      </c>
      <c r="U29" s="206">
        <v>1.4882847903421159</v>
      </c>
      <c r="V29" s="206">
        <v>1.83444073769782</v>
      </c>
      <c r="W29" s="206">
        <v>2.0089488891014011</v>
      </c>
      <c r="DA29" s="71" t="s">
        <v>2134</v>
      </c>
    </row>
    <row r="30" spans="1:105" ht="12" customHeight="1" x14ac:dyDescent="0.25">
      <c r="A30" s="14" t="s">
        <v>79</v>
      </c>
      <c r="B30" s="206">
        <v>126.03895098882199</v>
      </c>
      <c r="C30" s="206">
        <v>124.4147893379192</v>
      </c>
      <c r="D30" s="206">
        <v>123.6266552020636</v>
      </c>
      <c r="E30" s="206">
        <v>135.85554600171969</v>
      </c>
      <c r="F30" s="206">
        <v>125.4179707652623</v>
      </c>
      <c r="G30" s="206">
        <v>99.240498710232146</v>
      </c>
      <c r="H30" s="206">
        <v>108.4599312123818</v>
      </c>
      <c r="I30" s="206">
        <v>107.9583834909716</v>
      </c>
      <c r="J30" s="206">
        <v>107.3134995700774</v>
      </c>
      <c r="K30" s="206">
        <v>70.459501289767829</v>
      </c>
      <c r="L30" s="206">
        <v>60.929578675838343</v>
      </c>
      <c r="M30" s="206">
        <v>70.674462596732582</v>
      </c>
      <c r="N30" s="206">
        <v>67.115735167669811</v>
      </c>
      <c r="O30" s="206">
        <v>66.494668959587273</v>
      </c>
      <c r="P30" s="206">
        <v>65.276612209802238</v>
      </c>
      <c r="Q30" s="206">
        <v>75.5469475494411</v>
      </c>
      <c r="R30" s="206">
        <v>78.556405846947541</v>
      </c>
      <c r="S30" s="206">
        <v>79.517540842648316</v>
      </c>
      <c r="T30" s="206">
        <v>80.081857265692165</v>
      </c>
      <c r="U30" s="206">
        <v>83.531728288907999</v>
      </c>
      <c r="V30" s="206">
        <v>80.874720550300935</v>
      </c>
      <c r="W30" s="206">
        <v>78.562252794496985</v>
      </c>
      <c r="DA30" s="71" t="s">
        <v>2135</v>
      </c>
    </row>
    <row r="31" spans="1:105" ht="12" customHeight="1" x14ac:dyDescent="0.25">
      <c r="A31" s="21" t="s">
        <v>38</v>
      </c>
      <c r="B31" s="209">
        <v>118.4006878761823</v>
      </c>
      <c r="C31" s="209">
        <v>132.7601031814273</v>
      </c>
      <c r="D31" s="209">
        <v>131.90025795356831</v>
      </c>
      <c r="E31" s="209">
        <v>133.877901977644</v>
      </c>
      <c r="F31" s="209">
        <v>137.0593293207223</v>
      </c>
      <c r="G31" s="209">
        <v>136.7153912295787</v>
      </c>
      <c r="H31" s="209">
        <v>137.83319002579529</v>
      </c>
      <c r="I31" s="209">
        <v>135.16766981943249</v>
      </c>
      <c r="J31" s="209">
        <v>148.06534823731729</v>
      </c>
      <c r="K31" s="209">
        <v>140.32674118658639</v>
      </c>
      <c r="L31" s="209">
        <v>136.97334479793639</v>
      </c>
      <c r="M31" s="209">
        <v>139.7248495270851</v>
      </c>
      <c r="N31" s="209">
        <v>139.29492691315559</v>
      </c>
      <c r="O31" s="209">
        <v>126.225279449699</v>
      </c>
      <c r="P31" s="209">
        <v>127.51504729148751</v>
      </c>
      <c r="Q31" s="209">
        <v>136.28546861564919</v>
      </c>
      <c r="R31" s="209">
        <v>136.62940670679279</v>
      </c>
      <c r="S31" s="209">
        <v>144.39845227858979</v>
      </c>
      <c r="T31" s="209">
        <v>151.98039552880479</v>
      </c>
      <c r="U31" s="209">
        <v>158.06070507308681</v>
      </c>
      <c r="V31" s="209">
        <v>158.02906276870161</v>
      </c>
      <c r="W31" s="209">
        <v>168.01220980223559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1492.2811416835521</v>
      </c>
      <c r="C33" s="205">
        <f>FBT_emi!C5</f>
        <v>1528.032392075648</v>
      </c>
      <c r="D33" s="205">
        <f>FBT_emi!D5</f>
        <v>1457.6548243699781</v>
      </c>
      <c r="E33" s="205">
        <f>FBT_emi!E5</f>
        <v>1633.1625288622411</v>
      </c>
      <c r="F33" s="205">
        <f>FBT_emi!F5</f>
        <v>1392.1334935216339</v>
      </c>
      <c r="G33" s="205">
        <f>FBT_emi!G5</f>
        <v>1267.678387050506</v>
      </c>
      <c r="H33" s="205">
        <f>FBT_emi!H5</f>
        <v>1181.5145467690879</v>
      </c>
      <c r="I33" s="205">
        <f>FBT_emi!I5</f>
        <v>1090.771401564582</v>
      </c>
      <c r="J33" s="205">
        <f>FBT_emi!J5</f>
        <v>883.12845708022712</v>
      </c>
      <c r="K33" s="205">
        <f>FBT_emi!K5</f>
        <v>858.0312168091325</v>
      </c>
      <c r="L33" s="205">
        <f>FBT_emi!L5</f>
        <v>909.25172795552339</v>
      </c>
      <c r="M33" s="205">
        <f>FBT_emi!M5</f>
        <v>876.07130219753071</v>
      </c>
      <c r="N33" s="205">
        <f>FBT_emi!N5</f>
        <v>891.20847364010092</v>
      </c>
      <c r="O33" s="205">
        <f>FBT_emi!O5</f>
        <v>874.99655621452439</v>
      </c>
      <c r="P33" s="205">
        <f>FBT_emi!P5</f>
        <v>905.00609066869993</v>
      </c>
      <c r="Q33" s="205">
        <f>FBT_emi!Q5</f>
        <v>929.7367274311863</v>
      </c>
      <c r="R33" s="205">
        <f>FBT_emi!R5</f>
        <v>915.21160892826447</v>
      </c>
      <c r="S33" s="205">
        <f>FBT_emi!S5</f>
        <v>942.32839086379022</v>
      </c>
      <c r="T33" s="205">
        <f>FBT_emi!T5</f>
        <v>891.88928737296146</v>
      </c>
      <c r="U33" s="205">
        <f>FBT_emi!U5</f>
        <v>803.68178707139441</v>
      </c>
      <c r="V33" s="205">
        <f>FBT_emi!V5</f>
        <v>860.26851742161898</v>
      </c>
      <c r="W33" s="205">
        <f>FBT_emi!W5</f>
        <v>855.92107830183659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227.62504202119695</v>
      </c>
      <c r="C35" s="286">
        <f t="shared" si="5"/>
        <v>220.47542232900082</v>
      </c>
      <c r="D35" s="286">
        <f t="shared" si="5"/>
        <v>218.65190622805028</v>
      </c>
      <c r="E35" s="286">
        <f t="shared" si="5"/>
        <v>254.08879063644522</v>
      </c>
      <c r="F35" s="286">
        <f t="shared" si="5"/>
        <v>223.60839105761139</v>
      </c>
      <c r="G35" s="286">
        <f t="shared" si="5"/>
        <v>213.49629845155991</v>
      </c>
      <c r="H35" s="286">
        <f t="shared" si="5"/>
        <v>213.69968219962323</v>
      </c>
      <c r="I35" s="286">
        <f t="shared" si="5"/>
        <v>206.97114205152488</v>
      </c>
      <c r="J35" s="286">
        <f t="shared" si="5"/>
        <v>183.88371076162392</v>
      </c>
      <c r="K35" s="286">
        <f t="shared" si="5"/>
        <v>164.47554315491362</v>
      </c>
      <c r="L35" s="286">
        <f t="shared" si="5"/>
        <v>173.57758758056698</v>
      </c>
      <c r="M35" s="286">
        <f t="shared" si="5"/>
        <v>173.80400627695514</v>
      </c>
      <c r="N35" s="286">
        <f t="shared" si="5"/>
        <v>173.63900830606818</v>
      </c>
      <c r="O35" s="286">
        <f t="shared" si="5"/>
        <v>174.81340737564062</v>
      </c>
      <c r="P35" s="286">
        <f t="shared" si="5"/>
        <v>174.3195239993228</v>
      </c>
      <c r="Q35" s="286">
        <f t="shared" si="5"/>
        <v>179.66995511663077</v>
      </c>
      <c r="R35" s="286">
        <f t="shared" si="5"/>
        <v>172.04387632578604</v>
      </c>
      <c r="S35" s="286">
        <f t="shared" si="5"/>
        <v>171.95556561601734</v>
      </c>
      <c r="T35" s="286">
        <f t="shared" si="5"/>
        <v>164.95332834537442</v>
      </c>
      <c r="U35" s="286">
        <f t="shared" si="5"/>
        <v>155.51646275075234</v>
      </c>
      <c r="V35" s="286">
        <f t="shared" si="5"/>
        <v>164.66429937946356</v>
      </c>
      <c r="W35" s="286">
        <f t="shared" si="5"/>
        <v>169.51639083604084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132.34820639613682</v>
      </c>
      <c r="D36" s="346">
        <f t="shared" si="6"/>
        <v>134.73373251597138</v>
      </c>
      <c r="E36" s="346">
        <f t="shared" si="6"/>
        <v>135.57751785122878</v>
      </c>
      <c r="F36" s="346">
        <f t="shared" si="6"/>
        <v>133.02735034434656</v>
      </c>
      <c r="G36" s="346">
        <f t="shared" si="6"/>
        <v>128.34525323083119</v>
      </c>
      <c r="H36" s="346">
        <f t="shared" si="6"/>
        <v>123.50731403339452</v>
      </c>
      <c r="I36" s="346">
        <f t="shared" si="6"/>
        <v>122.96907071933954</v>
      </c>
      <c r="J36" s="346">
        <f t="shared" si="6"/>
        <v>122.42142842531693</v>
      </c>
      <c r="K36" s="346">
        <f t="shared" si="6"/>
        <v>117.7008257477482</v>
      </c>
      <c r="L36" s="346">
        <f t="shared" si="6"/>
        <v>120.69507732794619</v>
      </c>
      <c r="M36" s="346">
        <f t="shared" si="6"/>
        <v>120.22046502565037</v>
      </c>
      <c r="N36" s="346">
        <f t="shared" si="6"/>
        <v>121.12449855869647</v>
      </c>
      <c r="O36" s="346">
        <f t="shared" si="6"/>
        <v>119.0410708379119</v>
      </c>
      <c r="P36" s="346">
        <f t="shared" si="6"/>
        <v>117.45295381773009</v>
      </c>
      <c r="Q36" s="346">
        <f t="shared" si="6"/>
        <v>115.43606639028955</v>
      </c>
      <c r="R36" s="346">
        <f t="shared" si="6"/>
        <v>116.98693683766253</v>
      </c>
      <c r="S36" s="346">
        <f t="shared" si="6"/>
        <v>117.23636786090437</v>
      </c>
      <c r="T36" s="346">
        <f t="shared" si="6"/>
        <v>118.42965025500135</v>
      </c>
      <c r="U36" s="346">
        <f t="shared" si="6"/>
        <v>115.6813854614053</v>
      </c>
      <c r="V36" s="346">
        <f t="shared" si="6"/>
        <v>117.22826197195216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61.785499899690969</v>
      </c>
      <c r="C37" s="346">
        <f>IF(FBT_ued!C$5=0,"",FBT_ued!C$5/C$5*1000)</f>
        <v>61.971590683103337</v>
      </c>
      <c r="D37" s="346">
        <f>IF(FBT_ued!D$5=0,"",FBT_ued!D$5/D$5*1000)</f>
        <v>63.273368527251307</v>
      </c>
      <c r="E37" s="346">
        <f>IF(FBT_ued!E$5=0,"",FBT_ued!E$5/E$5*1000)</f>
        <v>63.465299835415045</v>
      </c>
      <c r="F37" s="346">
        <f>IF(FBT_ued!F$5=0,"",FBT_ued!F$5/F$5*1000)</f>
        <v>63.034776030366615</v>
      </c>
      <c r="G37" s="346">
        <f>IF(FBT_ued!G$5=0,"",FBT_ued!G$5/G$5*1000)</f>
        <v>61.073711397944891</v>
      </c>
      <c r="H37" s="346">
        <f>IF(FBT_ued!H$5=0,"",FBT_ued!H$5/H$5*1000)</f>
        <v>59.160174503422439</v>
      </c>
      <c r="I37" s="346">
        <f>IF(FBT_ued!I$5=0,"",FBT_ued!I$5/I$5*1000)</f>
        <v>59.20913167132003</v>
      </c>
      <c r="J37" s="346">
        <f>IF(FBT_ued!J$5=0,"",FBT_ued!J$5/J$5*1000)</f>
        <v>59.378574062089207</v>
      </c>
      <c r="K37" s="346">
        <f>IF(FBT_ued!K$5=0,"",FBT_ued!K$5/K$5*1000)</f>
        <v>57.131898620105396</v>
      </c>
      <c r="L37" s="346">
        <f>IF(FBT_ued!L$5=0,"",FBT_ued!L$5/L$5*1000)</f>
        <v>58.446788681884186</v>
      </c>
      <c r="M37" s="346">
        <f>IF(FBT_ued!M$5=0,"",FBT_ued!M$5/M$5*1000)</f>
        <v>58.459973956833537</v>
      </c>
      <c r="N37" s="346">
        <f>IF(FBT_ued!N$5=0,"",FBT_ued!N$5/N$5*1000)</f>
        <v>58.747640036233776</v>
      </c>
      <c r="O37" s="346">
        <f>IF(FBT_ued!O$5=0,"",FBT_ued!O$5/O$5*1000)</f>
        <v>57.66873865914939</v>
      </c>
      <c r="P37" s="346">
        <f>IF(FBT_ued!P$5=0,"",FBT_ued!P$5/P$5*1000)</f>
        <v>56.834194225137573</v>
      </c>
      <c r="Q37" s="346">
        <f>IF(FBT_ued!Q$5=0,"",FBT_ued!Q$5/Q$5*1000)</f>
        <v>55.711879800936856</v>
      </c>
      <c r="R37" s="346">
        <f>IF(FBT_ued!R$5=0,"",FBT_ued!R$5/R$5*1000)</f>
        <v>56.569406277605054</v>
      </c>
      <c r="S37" s="346">
        <f>IF(FBT_ued!S$5=0,"",FBT_ued!S$5/S$5*1000)</f>
        <v>56.892684706241148</v>
      </c>
      <c r="T37" s="346">
        <f>IF(FBT_ued!T$5=0,"",FBT_ued!T$5/T$5*1000)</f>
        <v>57.664987718940573</v>
      </c>
      <c r="U37" s="346">
        <f>IF(FBT_ued!U$5=0,"",FBT_ued!U$5/U$5*1000)</f>
        <v>56.669589894810493</v>
      </c>
      <c r="V37" s="346">
        <f>IF(FBT_ued!V$5=0,"",FBT_ued!V$5/V$5*1000)</f>
        <v>57.343086711095928</v>
      </c>
      <c r="W37" s="346">
        <f>IF(FBT_ued!W$5=0,"",FBT_ued!W$5/W$5*1000)</f>
        <v>61.657564366033483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1.9221538342968281</v>
      </c>
      <c r="C38" s="347">
        <f t="shared" si="7"/>
        <v>1.907733314164658</v>
      </c>
      <c r="D38" s="347">
        <f t="shared" si="7"/>
        <v>1.873500175310914</v>
      </c>
      <c r="E38" s="347">
        <f t="shared" si="7"/>
        <v>1.9044351987194017</v>
      </c>
      <c r="F38" s="347">
        <f t="shared" si="7"/>
        <v>1.7680317908277559</v>
      </c>
      <c r="G38" s="347">
        <f t="shared" si="7"/>
        <v>1.7696856801311684</v>
      </c>
      <c r="H38" s="347">
        <f t="shared" si="7"/>
        <v>1.6721196389014086</v>
      </c>
      <c r="I38" s="347">
        <f t="shared" si="7"/>
        <v>1.618135187057784</v>
      </c>
      <c r="J38" s="347">
        <f t="shared" si="7"/>
        <v>1.4725810385505944</v>
      </c>
      <c r="K38" s="347">
        <f t="shared" si="7"/>
        <v>1.5669876385508625</v>
      </c>
      <c r="L38" s="347">
        <f t="shared" si="7"/>
        <v>1.6378821481661017</v>
      </c>
      <c r="M38" s="347">
        <f t="shared" si="7"/>
        <v>1.5692123068848898</v>
      </c>
      <c r="N38" s="347">
        <f t="shared" si="7"/>
        <v>1.6095593210261028</v>
      </c>
      <c r="O38" s="347">
        <f t="shared" si="7"/>
        <v>1.6246875538420156</v>
      </c>
      <c r="P38" s="347">
        <f t="shared" si="7"/>
        <v>1.6394915580250697</v>
      </c>
      <c r="Q38" s="347">
        <f t="shared" si="7"/>
        <v>1.5903535150986901</v>
      </c>
      <c r="R38" s="347">
        <f t="shared" si="7"/>
        <v>1.5747526257021622</v>
      </c>
      <c r="S38" s="347">
        <f t="shared" si="7"/>
        <v>1.5773583813462213</v>
      </c>
      <c r="T38" s="347">
        <f t="shared" si="7"/>
        <v>1.5284428239117063</v>
      </c>
      <c r="U38" s="347">
        <f t="shared" si="7"/>
        <v>1.4375350051205129</v>
      </c>
      <c r="V38" s="347">
        <f t="shared" si="7"/>
        <v>1.4860245831778904</v>
      </c>
      <c r="W38" s="347">
        <f t="shared" si="7"/>
        <v>1.4631733700465692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CZ: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776.35885071054497</v>
      </c>
      <c r="C5" s="225">
        <v>800.96750459313</v>
      </c>
      <c r="D5" s="225">
        <v>778.03826419609231</v>
      </c>
      <c r="E5" s="225">
        <v>857.5574164772986</v>
      </c>
      <c r="F5" s="225">
        <v>787.39166385117187</v>
      </c>
      <c r="G5" s="225">
        <v>716.32968570811204</v>
      </c>
      <c r="H5" s="225">
        <v>706.59689610807345</v>
      </c>
      <c r="I5" s="225">
        <v>674.09163973988177</v>
      </c>
      <c r="J5" s="225">
        <v>599.71467373330916</v>
      </c>
      <c r="K5" s="225">
        <v>547.56731686960404</v>
      </c>
      <c r="L5" s="225">
        <v>555.13867647534403</v>
      </c>
      <c r="M5" s="225">
        <v>558.28730016568443</v>
      </c>
      <c r="N5" s="225">
        <v>553.69719027935582</v>
      </c>
      <c r="O5" s="225">
        <v>538.56297116658357</v>
      </c>
      <c r="P5" s="225">
        <v>552.00411751974468</v>
      </c>
      <c r="Q5" s="225">
        <v>584.61009995849327</v>
      </c>
      <c r="R5" s="225">
        <v>581.17801741729636</v>
      </c>
      <c r="S5" s="225">
        <v>597.40918868389645</v>
      </c>
      <c r="T5" s="225">
        <v>583.52806753370805</v>
      </c>
      <c r="U5" s="225">
        <v>559.06936819532905</v>
      </c>
      <c r="V5" s="225">
        <v>578.90597986065563</v>
      </c>
      <c r="W5" s="225">
        <v>584.97584484782885</v>
      </c>
      <c r="DA5" s="89" t="s">
        <v>2120</v>
      </c>
    </row>
    <row r="6" spans="1:105" ht="12" customHeight="1" x14ac:dyDescent="0.25">
      <c r="A6" s="55" t="s">
        <v>92</v>
      </c>
      <c r="B6" s="261">
        <v>6.3361128987022974</v>
      </c>
      <c r="C6" s="261">
        <v>7.043557376680698</v>
      </c>
      <c r="D6" s="261">
        <v>6.9795273252951953</v>
      </c>
      <c r="E6" s="261">
        <v>7.1458965385776496</v>
      </c>
      <c r="F6" s="261">
        <v>7.2349752851987281</v>
      </c>
      <c r="G6" s="261">
        <v>7.146144310526461</v>
      </c>
      <c r="H6" s="261">
        <v>7.1759896867151314</v>
      </c>
      <c r="I6" s="261">
        <v>7.0078609692548053</v>
      </c>
      <c r="J6" s="261">
        <v>7.3730436045573509</v>
      </c>
      <c r="K6" s="261">
        <v>6.9842686658379858</v>
      </c>
      <c r="L6" s="261">
        <v>6.8871120620272306</v>
      </c>
      <c r="M6" s="261">
        <v>6.9937782104954991</v>
      </c>
      <c r="N6" s="261">
        <v>6.9676226085465487</v>
      </c>
      <c r="O6" s="261">
        <v>6.4006102344749358</v>
      </c>
      <c r="P6" s="261">
        <v>6.4860371249337589</v>
      </c>
      <c r="Q6" s="261">
        <v>6.8978785027170204</v>
      </c>
      <c r="R6" s="261">
        <v>6.9066495189607826</v>
      </c>
      <c r="S6" s="261">
        <v>7.2727629073944016</v>
      </c>
      <c r="T6" s="261">
        <v>7.5331789918834096</v>
      </c>
      <c r="U6" s="261">
        <v>7.6793796549532214</v>
      </c>
      <c r="V6" s="261">
        <v>7.754851939484416</v>
      </c>
      <c r="W6" s="261">
        <v>8.1548996890689729</v>
      </c>
      <c r="DA6" s="67" t="s">
        <v>2139</v>
      </c>
    </row>
    <row r="7" spans="1:105" ht="12" customHeight="1" x14ac:dyDescent="0.25">
      <c r="A7" s="202" t="s">
        <v>93</v>
      </c>
      <c r="B7" s="226">
        <v>7.3921317151526811</v>
      </c>
      <c r="C7" s="226">
        <v>8.2174836061274821</v>
      </c>
      <c r="D7" s="226">
        <v>8.1427818795110607</v>
      </c>
      <c r="E7" s="226">
        <v>8.3368792950072592</v>
      </c>
      <c r="F7" s="226">
        <v>8.4408044993985154</v>
      </c>
      <c r="G7" s="226">
        <v>8.3371683622808721</v>
      </c>
      <c r="H7" s="226">
        <v>8.3719879678343201</v>
      </c>
      <c r="I7" s="226">
        <v>8.175837797463938</v>
      </c>
      <c r="J7" s="226">
        <v>8.6018842053169102</v>
      </c>
      <c r="K7" s="226">
        <v>8.148313443477651</v>
      </c>
      <c r="L7" s="226">
        <v>8.0349640723651046</v>
      </c>
      <c r="M7" s="226">
        <v>8.1594079122447489</v>
      </c>
      <c r="N7" s="226">
        <v>8.1288930433043092</v>
      </c>
      <c r="O7" s="226">
        <v>7.4673786068874266</v>
      </c>
      <c r="P7" s="226">
        <v>7.5670433124227214</v>
      </c>
      <c r="Q7" s="226">
        <v>8.0475249198365226</v>
      </c>
      <c r="R7" s="226">
        <v>8.0577577721209153</v>
      </c>
      <c r="S7" s="226">
        <v>8.4848900586268048</v>
      </c>
      <c r="T7" s="226">
        <v>8.7887088238639794</v>
      </c>
      <c r="U7" s="226">
        <v>8.9592762641120913</v>
      </c>
      <c r="V7" s="226">
        <v>9.0473272627318178</v>
      </c>
      <c r="W7" s="226">
        <v>9.5140496372471368</v>
      </c>
      <c r="DA7" s="174" t="s">
        <v>2140</v>
      </c>
    </row>
    <row r="8" spans="1:105" ht="12" customHeight="1" x14ac:dyDescent="0.25">
      <c r="A8" s="202" t="s">
        <v>94</v>
      </c>
      <c r="B8" s="226">
        <v>16.896301063206131</v>
      </c>
      <c r="C8" s="226">
        <v>18.78281967114853</v>
      </c>
      <c r="D8" s="226">
        <v>18.61207286745385</v>
      </c>
      <c r="E8" s="226">
        <v>19.055724102873739</v>
      </c>
      <c r="F8" s="226">
        <v>19.2932674271966</v>
      </c>
      <c r="G8" s="226">
        <v>19.05638482807057</v>
      </c>
      <c r="H8" s="226">
        <v>19.135972497907019</v>
      </c>
      <c r="I8" s="226">
        <v>18.687629251346149</v>
      </c>
      <c r="J8" s="226">
        <v>19.661449612152929</v>
      </c>
      <c r="K8" s="226">
        <v>18.624716442234629</v>
      </c>
      <c r="L8" s="226">
        <v>18.365632165405959</v>
      </c>
      <c r="M8" s="226">
        <v>18.650075227988001</v>
      </c>
      <c r="N8" s="226">
        <v>18.580326956124129</v>
      </c>
      <c r="O8" s="226">
        <v>17.068293958599831</v>
      </c>
      <c r="P8" s="226">
        <v>17.29609899982335</v>
      </c>
      <c r="Q8" s="226">
        <v>18.39434267391205</v>
      </c>
      <c r="R8" s="226">
        <v>18.417732050562091</v>
      </c>
      <c r="S8" s="226">
        <v>19.394034419718409</v>
      </c>
      <c r="T8" s="226">
        <v>20.08847731168909</v>
      </c>
      <c r="U8" s="226">
        <v>20.47834574654193</v>
      </c>
      <c r="V8" s="226">
        <v>20.67960517195845</v>
      </c>
      <c r="W8" s="226">
        <v>21.746399170850591</v>
      </c>
      <c r="DA8" s="174" t="s">
        <v>2141</v>
      </c>
    </row>
    <row r="9" spans="1:105" ht="12" customHeight="1" x14ac:dyDescent="0.25">
      <c r="A9" s="202" t="s">
        <v>95</v>
      </c>
      <c r="B9" s="226">
        <v>12.67222579740459</v>
      </c>
      <c r="C9" s="226">
        <v>14.0871147533614</v>
      </c>
      <c r="D9" s="226">
        <v>13.959054650590391</v>
      </c>
      <c r="E9" s="226">
        <v>14.291793077155299</v>
      </c>
      <c r="F9" s="226">
        <v>14.46995057039746</v>
      </c>
      <c r="G9" s="226">
        <v>14.29228862105292</v>
      </c>
      <c r="H9" s="226">
        <v>14.351979373430259</v>
      </c>
      <c r="I9" s="226">
        <v>14.015721938509611</v>
      </c>
      <c r="J9" s="226">
        <v>14.7460872091147</v>
      </c>
      <c r="K9" s="226">
        <v>13.96853733167597</v>
      </c>
      <c r="L9" s="226">
        <v>13.774224124054459</v>
      </c>
      <c r="M9" s="226">
        <v>13.987556420991</v>
      </c>
      <c r="N9" s="226">
        <v>13.935245217093099</v>
      </c>
      <c r="O9" s="226">
        <v>12.80122046894987</v>
      </c>
      <c r="P9" s="226">
        <v>12.97207424986752</v>
      </c>
      <c r="Q9" s="226">
        <v>13.795757005434041</v>
      </c>
      <c r="R9" s="226">
        <v>13.813299037921571</v>
      </c>
      <c r="S9" s="226">
        <v>14.5455258147888</v>
      </c>
      <c r="T9" s="226">
        <v>15.066357983766819</v>
      </c>
      <c r="U9" s="226">
        <v>15.358759309906439</v>
      </c>
      <c r="V9" s="226">
        <v>15.50970387896883</v>
      </c>
      <c r="W9" s="226">
        <v>16.309799378137949</v>
      </c>
      <c r="DA9" s="174" t="s">
        <v>2142</v>
      </c>
    </row>
    <row r="10" spans="1:105" ht="12" customHeight="1" x14ac:dyDescent="0.25">
      <c r="A10" s="56" t="s">
        <v>96</v>
      </c>
      <c r="B10" s="262">
        <v>16.02386248453891</v>
      </c>
      <c r="C10" s="262">
        <v>16.167587242361339</v>
      </c>
      <c r="D10" s="262">
        <v>15.6713110732367</v>
      </c>
      <c r="E10" s="262">
        <v>17.517405556267629</v>
      </c>
      <c r="F10" s="262">
        <v>15.96104704320746</v>
      </c>
      <c r="G10" s="262">
        <v>14.431322150229409</v>
      </c>
      <c r="H10" s="262">
        <v>14.2206661884511</v>
      </c>
      <c r="I10" s="262">
        <v>13.49387973121296</v>
      </c>
      <c r="J10" s="262">
        <v>11.621438731571891</v>
      </c>
      <c r="K10" s="262">
        <v>10.76041880236466</v>
      </c>
      <c r="L10" s="262">
        <v>11.02874982363339</v>
      </c>
      <c r="M10" s="262">
        <v>11.121245703107791</v>
      </c>
      <c r="N10" s="262">
        <v>11.06357648810998</v>
      </c>
      <c r="O10" s="262">
        <v>10.9100235772773</v>
      </c>
      <c r="P10" s="262">
        <v>11.253533565692321</v>
      </c>
      <c r="Q10" s="262">
        <v>11.876028951333691</v>
      </c>
      <c r="R10" s="262">
        <v>11.894653341545981</v>
      </c>
      <c r="S10" s="262">
        <v>12.27791812453408</v>
      </c>
      <c r="T10" s="262">
        <v>12.020073048741491</v>
      </c>
      <c r="U10" s="262">
        <v>11.60276025793698</v>
      </c>
      <c r="V10" s="262">
        <v>12.190912647127931</v>
      </c>
      <c r="W10" s="262">
        <v>12.413637758949569</v>
      </c>
      <c r="DA10" s="68" t="s">
        <v>2143</v>
      </c>
    </row>
    <row r="11" spans="1:105" ht="12" customHeight="1" x14ac:dyDescent="0.25">
      <c r="A11" s="37" t="s">
        <v>160</v>
      </c>
      <c r="B11" s="228">
        <v>1.2479413219286981</v>
      </c>
      <c r="C11" s="228">
        <v>0.99096844111555737</v>
      </c>
      <c r="D11" s="228">
        <v>0.730282626840559</v>
      </c>
      <c r="E11" s="228">
        <v>0.20847023219740399</v>
      </c>
      <c r="F11" s="228">
        <v>0.18727577577012669</v>
      </c>
      <c r="G11" s="228">
        <v>0.17496491372925371</v>
      </c>
      <c r="H11" s="228">
        <v>0.1035971997167219</v>
      </c>
      <c r="I11" s="228">
        <v>6.6670259982316515E-2</v>
      </c>
      <c r="J11" s="228">
        <v>6.5280899997421898E-2</v>
      </c>
      <c r="K11" s="228">
        <v>5.9937409571774083E-2</v>
      </c>
      <c r="L11" s="228">
        <v>2.9715310245989678E-2</v>
      </c>
      <c r="M11" s="228">
        <v>2.9111207548598309E-2</v>
      </c>
      <c r="N11" s="228">
        <v>5.8682233771112681E-2</v>
      </c>
      <c r="O11" s="228">
        <v>2.9639703183302099E-2</v>
      </c>
      <c r="P11" s="228">
        <v>0</v>
      </c>
      <c r="Q11" s="228">
        <v>3.0692713686400051E-2</v>
      </c>
      <c r="R11" s="228">
        <v>6.0511142914489689E-2</v>
      </c>
      <c r="S11" s="228">
        <v>2.919784961385272E-2</v>
      </c>
      <c r="T11" s="228">
        <v>2.828719015881969E-2</v>
      </c>
      <c r="U11" s="228">
        <v>2.6891701585039559E-2</v>
      </c>
      <c r="V11" s="228">
        <v>2.6813891433094109E-2</v>
      </c>
      <c r="W11" s="228">
        <v>2.585264183555137E-2</v>
      </c>
      <c r="DA11" s="69" t="s">
        <v>2144</v>
      </c>
    </row>
    <row r="12" spans="1:105" ht="12" customHeight="1" x14ac:dyDescent="0.25">
      <c r="A12" s="37" t="s">
        <v>162</v>
      </c>
      <c r="B12" s="228">
        <v>13.73643576490567</v>
      </c>
      <c r="C12" s="228">
        <v>13.71991440142415</v>
      </c>
      <c r="D12" s="228">
        <v>13.42643032587579</v>
      </c>
      <c r="E12" s="228">
        <v>15.943513301766391</v>
      </c>
      <c r="F12" s="228">
        <v>14.18828152113913</v>
      </c>
      <c r="G12" s="228">
        <v>12.464066379884731</v>
      </c>
      <c r="H12" s="228">
        <v>12.25027295036258</v>
      </c>
      <c r="I12" s="228">
        <v>11.669717480429499</v>
      </c>
      <c r="J12" s="228">
        <v>8.6453532299574114</v>
      </c>
      <c r="K12" s="228">
        <v>7.9094000912693634</v>
      </c>
      <c r="L12" s="228">
        <v>8.4096767443022973</v>
      </c>
      <c r="M12" s="228">
        <v>8.3018861935014581</v>
      </c>
      <c r="N12" s="228">
        <v>8.0835268748394213</v>
      </c>
      <c r="O12" s="228">
        <v>8.3552172030802438</v>
      </c>
      <c r="P12" s="228">
        <v>8.6527014737234751</v>
      </c>
      <c r="Q12" s="228">
        <v>8.8315688482774508</v>
      </c>
      <c r="R12" s="228">
        <v>8.6279929889112772</v>
      </c>
      <c r="S12" s="228">
        <v>8.7578070469431424</v>
      </c>
      <c r="T12" s="228">
        <v>7.8466714876814612</v>
      </c>
      <c r="U12" s="228">
        <v>6.7481438271322176</v>
      </c>
      <c r="V12" s="228">
        <v>7.2398237339330542</v>
      </c>
      <c r="W12" s="228">
        <v>6.8630523781970583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1.173119205799074E-2</v>
      </c>
      <c r="C14" s="228">
        <v>2.2362718667613048E-2</v>
      </c>
      <c r="D14" s="228">
        <v>4.6260756711610777E-2</v>
      </c>
      <c r="E14" s="228">
        <v>7.7278902062121124E-2</v>
      </c>
      <c r="F14" s="228">
        <v>9.4931263037683386E-2</v>
      </c>
      <c r="G14" s="228">
        <v>0.109995252393707</v>
      </c>
      <c r="H14" s="228">
        <v>0.149948558632372</v>
      </c>
      <c r="I14" s="228">
        <v>3.3600187001391973E-2</v>
      </c>
      <c r="J14" s="228">
        <v>6.0933406567877248E-2</v>
      </c>
      <c r="K14" s="228">
        <v>0.1184776606615693</v>
      </c>
      <c r="L14" s="228">
        <v>0.20445463527550711</v>
      </c>
      <c r="M14" s="228">
        <v>0.32891667471301622</v>
      </c>
      <c r="N14" s="228">
        <v>0.41963223980320219</v>
      </c>
      <c r="O14" s="228">
        <v>0.55119128696166764</v>
      </c>
      <c r="P14" s="228">
        <v>0.66267297976179751</v>
      </c>
      <c r="Q14" s="228">
        <v>0.82695292495924266</v>
      </c>
      <c r="R14" s="228">
        <v>1.0063063252926101</v>
      </c>
      <c r="S14" s="228">
        <v>1.1126280648078779</v>
      </c>
      <c r="T14" s="228">
        <v>1.3045937589876011</v>
      </c>
      <c r="U14" s="228">
        <v>1.488284790342947</v>
      </c>
      <c r="V14" s="228">
        <v>1.834440737698201</v>
      </c>
      <c r="W14" s="228">
        <v>2.0089488891023519</v>
      </c>
      <c r="DA14" s="69" t="s">
        <v>2147</v>
      </c>
    </row>
    <row r="15" spans="1:105" ht="12" customHeight="1" x14ac:dyDescent="0.25">
      <c r="A15" s="37" t="s">
        <v>38</v>
      </c>
      <c r="B15" s="228">
        <v>1.0277542056465521</v>
      </c>
      <c r="C15" s="228">
        <v>1.4343416811540139</v>
      </c>
      <c r="D15" s="228">
        <v>1.468337363808738</v>
      </c>
      <c r="E15" s="228">
        <v>1.288143120241714</v>
      </c>
      <c r="F15" s="228">
        <v>1.490558483260515</v>
      </c>
      <c r="G15" s="228">
        <v>1.682295604221717</v>
      </c>
      <c r="H15" s="228">
        <v>1.716847479739422</v>
      </c>
      <c r="I15" s="228">
        <v>1.723891803799753</v>
      </c>
      <c r="J15" s="228">
        <v>2.8498711950491851</v>
      </c>
      <c r="K15" s="228">
        <v>2.6726036408619551</v>
      </c>
      <c r="L15" s="228">
        <v>2.3849031338095958</v>
      </c>
      <c r="M15" s="228">
        <v>2.461331627344713</v>
      </c>
      <c r="N15" s="228">
        <v>2.5017351396962471</v>
      </c>
      <c r="O15" s="228">
        <v>1.9739753840520851</v>
      </c>
      <c r="P15" s="228">
        <v>1.938159112207049</v>
      </c>
      <c r="Q15" s="228">
        <v>2.1868144644105918</v>
      </c>
      <c r="R15" s="228">
        <v>2.1998428844276008</v>
      </c>
      <c r="S15" s="228">
        <v>2.378285163169207</v>
      </c>
      <c r="T15" s="228">
        <v>2.8405206119136088</v>
      </c>
      <c r="U15" s="228">
        <v>3.3394399388767719</v>
      </c>
      <c r="V15" s="228">
        <v>3.0898342840635831</v>
      </c>
      <c r="W15" s="228">
        <v>3.5157838498146128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50.142829476313473</v>
      </c>
      <c r="C16" s="263">
        <f t="shared" si="0"/>
        <v>51.110934528679444</v>
      </c>
      <c r="D16" s="263">
        <f t="shared" si="0"/>
        <v>49.398115412173276</v>
      </c>
      <c r="E16" s="263">
        <f t="shared" si="0"/>
        <v>55.230945458614229</v>
      </c>
      <c r="F16" s="263">
        <f t="shared" si="0"/>
        <v>49.723252545109688</v>
      </c>
      <c r="G16" s="263">
        <f t="shared" si="0"/>
        <v>44.77279866651201</v>
      </c>
      <c r="H16" s="263">
        <f t="shared" si="0"/>
        <v>43.813503613506313</v>
      </c>
      <c r="I16" s="263">
        <f t="shared" si="0"/>
        <v>41.552476062465402</v>
      </c>
      <c r="J16" s="263">
        <f t="shared" si="0"/>
        <v>35.838531899530111</v>
      </c>
      <c r="K16" s="263">
        <f t="shared" si="0"/>
        <v>33.006008839281947</v>
      </c>
      <c r="L16" s="263">
        <f t="shared" si="0"/>
        <v>33.696439303355199</v>
      </c>
      <c r="M16" s="263">
        <f t="shared" si="0"/>
        <v>33.715188680633631</v>
      </c>
      <c r="N16" s="263">
        <f t="shared" si="0"/>
        <v>33.460058074294729</v>
      </c>
      <c r="O16" s="263">
        <f t="shared" si="0"/>
        <v>32.744775645126957</v>
      </c>
      <c r="P16" s="263">
        <f t="shared" si="0"/>
        <v>33.64828800244932</v>
      </c>
      <c r="Q16" s="263">
        <f t="shared" si="0"/>
        <v>35.377958478296598</v>
      </c>
      <c r="R16" s="263">
        <f t="shared" si="0"/>
        <v>35.14742635750649</v>
      </c>
      <c r="S16" s="263">
        <f t="shared" si="0"/>
        <v>36.12220401500506</v>
      </c>
      <c r="T16" s="263">
        <f t="shared" si="0"/>
        <v>35.022684763348828</v>
      </c>
      <c r="U16" s="263">
        <f t="shared" si="0"/>
        <v>33.379188728954503</v>
      </c>
      <c r="V16" s="263">
        <f t="shared" si="0"/>
        <v>34.650154708994592</v>
      </c>
      <c r="W16" s="263">
        <f t="shared" si="0"/>
        <v>35.019961380915547</v>
      </c>
      <c r="DA16" s="70"/>
    </row>
    <row r="17" spans="1:105" ht="12" customHeight="1" x14ac:dyDescent="0.25">
      <c r="A17" s="60" t="s">
        <v>2150</v>
      </c>
      <c r="B17" s="331">
        <v>47.279695031366863</v>
      </c>
      <c r="C17" s="331">
        <v>47.465678075866947</v>
      </c>
      <c r="D17" s="331">
        <v>45.622367207354188</v>
      </c>
      <c r="E17" s="331">
        <v>51.884050706962313</v>
      </c>
      <c r="F17" s="331">
        <v>45.61126262256181</v>
      </c>
      <c r="G17" s="331">
        <v>40.095566353480748</v>
      </c>
      <c r="H17" s="331">
        <v>38.833487767645742</v>
      </c>
      <c r="I17" s="331">
        <v>36.407383169187582</v>
      </c>
      <c r="J17" s="331">
        <v>27.797387854082139</v>
      </c>
      <c r="K17" s="331">
        <v>25.33663471081665</v>
      </c>
      <c r="L17" s="331">
        <v>26.76147205872374</v>
      </c>
      <c r="M17" s="331">
        <v>26.3506693966001</v>
      </c>
      <c r="N17" s="331">
        <v>26.09961693256238</v>
      </c>
      <c r="O17" s="331">
        <v>26.75235454113416</v>
      </c>
      <c r="P17" s="331">
        <v>27.757392429573169</v>
      </c>
      <c r="Q17" s="331">
        <v>28.81406965959863</v>
      </c>
      <c r="R17" s="331">
        <v>28.487702392530721</v>
      </c>
      <c r="S17" s="331">
        <v>28.856010538467551</v>
      </c>
      <c r="T17" s="331">
        <v>26.386645048351099</v>
      </c>
      <c r="U17" s="331">
        <v>23.109936313793749</v>
      </c>
      <c r="V17" s="331">
        <v>24.99049912854775</v>
      </c>
      <c r="W17" s="331">
        <v>24.008695350649131</v>
      </c>
      <c r="DA17" s="72" t="s">
        <v>2151</v>
      </c>
    </row>
    <row r="18" spans="1:105" ht="12" customHeight="1" x14ac:dyDescent="0.25">
      <c r="A18" s="59" t="s">
        <v>30</v>
      </c>
      <c r="B18" s="232">
        <v>11.32249236964498</v>
      </c>
      <c r="C18" s="232">
        <v>9.2749694289729874</v>
      </c>
      <c r="D18" s="232">
        <v>8.9525017586967657</v>
      </c>
      <c r="E18" s="232">
        <v>10.32077333018001</v>
      </c>
      <c r="F18" s="232">
        <v>5.6231284771318677</v>
      </c>
      <c r="G18" s="232">
        <v>5.1267068804629412</v>
      </c>
      <c r="H18" s="232">
        <v>3.7179909610493191</v>
      </c>
      <c r="I18" s="232">
        <v>3.2703017230585472</v>
      </c>
      <c r="J18" s="232">
        <v>3.0458783498130528</v>
      </c>
      <c r="K18" s="232">
        <v>2.752376132470733</v>
      </c>
      <c r="L18" s="232">
        <v>2.8812149469906241</v>
      </c>
      <c r="M18" s="232">
        <v>2.9285921450749459</v>
      </c>
      <c r="N18" s="232">
        <v>3.7234766467054068</v>
      </c>
      <c r="O18" s="232">
        <v>3.3869814869978949</v>
      </c>
      <c r="P18" s="232">
        <v>3.5238479392279709</v>
      </c>
      <c r="Q18" s="232">
        <v>4.112219756922558</v>
      </c>
      <c r="R18" s="232">
        <v>3.9514843740979431</v>
      </c>
      <c r="S18" s="232">
        <v>3.8317346428139092</v>
      </c>
      <c r="T18" s="232">
        <v>3.7876944825657399</v>
      </c>
      <c r="U18" s="232">
        <v>3.204504568473594</v>
      </c>
      <c r="V18" s="232">
        <v>3.3302375272946998</v>
      </c>
      <c r="W18" s="232">
        <v>3.1803372982308891</v>
      </c>
      <c r="DA18" s="71" t="s">
        <v>2152</v>
      </c>
    </row>
    <row r="19" spans="1:105" ht="12" customHeight="1" x14ac:dyDescent="0.25">
      <c r="A19" s="59" t="s">
        <v>33</v>
      </c>
      <c r="B19" s="232">
        <v>0.41413110521157942</v>
      </c>
      <c r="C19" s="232">
        <v>0.39132518263709831</v>
      </c>
      <c r="D19" s="232">
        <v>0.39181560122743692</v>
      </c>
      <c r="E19" s="232">
        <v>0.29754089722852811</v>
      </c>
      <c r="F19" s="232">
        <v>9.7666244518499021E-2</v>
      </c>
      <c r="G19" s="232">
        <v>9.3805141174205922E-2</v>
      </c>
      <c r="H19" s="232">
        <v>9.8203829412634003E-2</v>
      </c>
      <c r="I19" s="232">
        <v>9.8190780872723357E-2</v>
      </c>
      <c r="J19" s="232">
        <v>0.18023483193447939</v>
      </c>
      <c r="K19" s="232">
        <v>0.16747593433234459</v>
      </c>
      <c r="L19" s="232">
        <v>8.3404546188898088E-2</v>
      </c>
      <c r="M19" s="232">
        <v>8.4437194257067416E-2</v>
      </c>
      <c r="N19" s="232">
        <v>8.3747491210832484E-2</v>
      </c>
      <c r="O19" s="232">
        <v>8.6391068850345629E-2</v>
      </c>
      <c r="P19" s="232">
        <v>0.17284043053032719</v>
      </c>
      <c r="Q19" s="232">
        <v>0.17743207869008831</v>
      </c>
      <c r="R19" s="232">
        <v>0.1764894810479537</v>
      </c>
      <c r="S19" s="232">
        <v>0.17228351579692569</v>
      </c>
      <c r="T19" s="232">
        <v>0.25178910058325382</v>
      </c>
      <c r="U19" s="232">
        <v>0.24421364702957599</v>
      </c>
      <c r="V19" s="232">
        <v>0.32788519805066813</v>
      </c>
      <c r="W19" s="232">
        <v>0.31672561859090331</v>
      </c>
      <c r="DA19" s="71" t="s">
        <v>2153</v>
      </c>
    </row>
    <row r="20" spans="1:105" ht="12" customHeight="1" x14ac:dyDescent="0.25">
      <c r="A20" s="59" t="s">
        <v>160</v>
      </c>
      <c r="B20" s="232">
        <v>2.861049849658126</v>
      </c>
      <c r="C20" s="232">
        <v>2.1291570193893872</v>
      </c>
      <c r="D20" s="232">
        <v>1.6001779776763201</v>
      </c>
      <c r="E20" s="232">
        <v>0.44913595397389761</v>
      </c>
      <c r="F20" s="232">
        <v>0.44391498984973982</v>
      </c>
      <c r="G20" s="232">
        <v>0.42699129957631188</v>
      </c>
      <c r="H20" s="232">
        <v>0.26586094957378131</v>
      </c>
      <c r="I20" s="232">
        <v>0.17730080689234151</v>
      </c>
      <c r="J20" s="232">
        <v>0.17068406718265711</v>
      </c>
      <c r="K20" s="232">
        <v>0.15946730523529759</v>
      </c>
      <c r="L20" s="232">
        <v>7.9543058500329999E-2</v>
      </c>
      <c r="M20" s="232">
        <v>8.0485807296150416E-2</v>
      </c>
      <c r="N20" s="232">
        <v>0.15957607530213419</v>
      </c>
      <c r="O20" s="232">
        <v>8.2289074717290661E-2</v>
      </c>
      <c r="P20" s="232">
        <v>0</v>
      </c>
      <c r="Q20" s="232">
        <v>8.4381365859127491E-2</v>
      </c>
      <c r="R20" s="232">
        <v>0.16799071003822541</v>
      </c>
      <c r="S20" s="232">
        <v>8.2063036175712645E-2</v>
      </c>
      <c r="T20" s="232">
        <v>8.0000088488238266E-2</v>
      </c>
      <c r="U20" s="232">
        <v>7.7748589379972768E-2</v>
      </c>
      <c r="V20" s="232">
        <v>7.8443668201395089E-2</v>
      </c>
      <c r="W20" s="232">
        <v>7.617199242247627E-2</v>
      </c>
      <c r="DA20" s="71" t="s">
        <v>2154</v>
      </c>
    </row>
    <row r="21" spans="1:105" ht="12" customHeight="1" x14ac:dyDescent="0.25">
      <c r="A21" s="59" t="s">
        <v>70</v>
      </c>
      <c r="B21" s="232">
        <v>1.189653604734499</v>
      </c>
      <c r="C21" s="232">
        <v>6.192141330139413</v>
      </c>
      <c r="D21" s="232">
        <v>5.2581960666722294</v>
      </c>
      <c r="E21" s="232">
        <v>6.46730767448501</v>
      </c>
      <c r="F21" s="232">
        <v>5.8149162429389403</v>
      </c>
      <c r="G21" s="232">
        <v>4.0302621822757034</v>
      </c>
      <c r="H21" s="232">
        <v>3.3136208895961641</v>
      </c>
      <c r="I21" s="232">
        <v>1.8275077048729971</v>
      </c>
      <c r="J21" s="232">
        <v>1.7963671404305881</v>
      </c>
      <c r="K21" s="232">
        <v>1.213851372051987</v>
      </c>
      <c r="L21" s="232">
        <v>1.2059709511498</v>
      </c>
      <c r="M21" s="232">
        <v>0.30434436569413292</v>
      </c>
      <c r="N21" s="232">
        <v>0.15107862945562281</v>
      </c>
      <c r="O21" s="232">
        <v>0</v>
      </c>
      <c r="P21" s="232">
        <v>7.7935528039236826E-2</v>
      </c>
      <c r="Q21" s="232">
        <v>0.1600118988523937</v>
      </c>
      <c r="R21" s="232">
        <v>0.23875002045187579</v>
      </c>
      <c r="S21" s="232">
        <v>0.15536881891454971</v>
      </c>
      <c r="T21" s="232">
        <v>7.5688493468478335E-2</v>
      </c>
      <c r="U21" s="232">
        <v>7.3411291375575546E-2</v>
      </c>
      <c r="V21" s="232">
        <v>7.3928622643885611E-2</v>
      </c>
      <c r="W21" s="232">
        <v>0.21422436532263681</v>
      </c>
      <c r="DA21" s="71" t="s">
        <v>2155</v>
      </c>
    </row>
    <row r="22" spans="1:105" ht="12" customHeight="1" x14ac:dyDescent="0.25">
      <c r="A22" s="59" t="s">
        <v>162</v>
      </c>
      <c r="B22" s="232">
        <v>31.49236810211767</v>
      </c>
      <c r="C22" s="232">
        <v>29.47808511472806</v>
      </c>
      <c r="D22" s="232">
        <v>29.419675803081439</v>
      </c>
      <c r="E22" s="232">
        <v>34.349292851094859</v>
      </c>
      <c r="F22" s="232">
        <v>33.631636668122759</v>
      </c>
      <c r="G22" s="232">
        <v>30.417800849991579</v>
      </c>
      <c r="H22" s="232">
        <v>31.437811138013839</v>
      </c>
      <c r="I22" s="232">
        <v>31.034082153490971</v>
      </c>
      <c r="J22" s="232">
        <v>22.604223464721361</v>
      </c>
      <c r="K22" s="232">
        <v>21.043463966726279</v>
      </c>
      <c r="L22" s="232">
        <v>22.511338555894088</v>
      </c>
      <c r="M22" s="232">
        <v>22.952809884277801</v>
      </c>
      <c r="N22" s="232">
        <v>21.981738089888381</v>
      </c>
      <c r="O22" s="232">
        <v>23.196692910568629</v>
      </c>
      <c r="P22" s="232">
        <v>23.98276853177563</v>
      </c>
      <c r="Q22" s="232">
        <v>24.280024559274469</v>
      </c>
      <c r="R22" s="232">
        <v>23.952987806894718</v>
      </c>
      <c r="S22" s="232">
        <v>24.61456052476645</v>
      </c>
      <c r="T22" s="232">
        <v>22.191472883245389</v>
      </c>
      <c r="U22" s="232">
        <v>19.510058217535029</v>
      </c>
      <c r="V22" s="232">
        <v>21.1800041123571</v>
      </c>
      <c r="W22" s="232">
        <v>20.221236076082221</v>
      </c>
      <c r="DA22" s="71" t="s">
        <v>2156</v>
      </c>
    </row>
    <row r="23" spans="1:105" ht="12" customHeight="1" x14ac:dyDescent="0.25">
      <c r="A23" s="60" t="s">
        <v>2157</v>
      </c>
      <c r="B23" s="331">
        <v>2.3562454130504218</v>
      </c>
      <c r="C23" s="331">
        <v>3.0817718626780399</v>
      </c>
      <c r="D23" s="331">
        <v>3.2173860187954739</v>
      </c>
      <c r="E23" s="331">
        <v>2.7752230285657049</v>
      </c>
      <c r="F23" s="331">
        <v>3.533191899731984</v>
      </c>
      <c r="G23" s="331">
        <v>4.1055407681891456</v>
      </c>
      <c r="H23" s="331">
        <v>4.4059366709233601</v>
      </c>
      <c r="I23" s="331">
        <v>4.5844640157374421</v>
      </c>
      <c r="J23" s="331">
        <v>7.4513005570833846</v>
      </c>
      <c r="K23" s="331">
        <v>7.1106326351982601</v>
      </c>
      <c r="L23" s="331">
        <v>6.3839982796692789</v>
      </c>
      <c r="M23" s="331">
        <v>6.8050170271938892</v>
      </c>
      <c r="N23" s="331">
        <v>6.803031333048625</v>
      </c>
      <c r="O23" s="331">
        <v>5.4803722852348002</v>
      </c>
      <c r="P23" s="331">
        <v>5.372012602881453</v>
      </c>
      <c r="Q23" s="331">
        <v>6.0120585384806109</v>
      </c>
      <c r="R23" s="331">
        <v>6.1071920034589056</v>
      </c>
      <c r="S23" s="331">
        <v>6.6843724439459606</v>
      </c>
      <c r="T23" s="331">
        <v>8.0333853956470627</v>
      </c>
      <c r="U23" s="331">
        <v>9.6549020427644923</v>
      </c>
      <c r="V23" s="331">
        <v>9.0392674252880898</v>
      </c>
      <c r="W23" s="331">
        <v>10.3588740551409</v>
      </c>
      <c r="DA23" s="72" t="s">
        <v>2158</v>
      </c>
    </row>
    <row r="24" spans="1:105" ht="12" customHeight="1" x14ac:dyDescent="0.25">
      <c r="A24" s="60" t="s">
        <v>2159</v>
      </c>
      <c r="B24" s="331">
        <v>0.50688903189618362</v>
      </c>
      <c r="C24" s="331">
        <v>0.56348459013445584</v>
      </c>
      <c r="D24" s="331">
        <v>0.55836218602361565</v>
      </c>
      <c r="E24" s="331">
        <v>0.57167172308621217</v>
      </c>
      <c r="F24" s="331">
        <v>0.57879802281589798</v>
      </c>
      <c r="G24" s="331">
        <v>0.57169154484211693</v>
      </c>
      <c r="H24" s="331">
        <v>0.5740791749372105</v>
      </c>
      <c r="I24" s="331">
        <v>0.56062887754038437</v>
      </c>
      <c r="J24" s="331">
        <v>0.58984348836458789</v>
      </c>
      <c r="K24" s="331">
        <v>0.55874149326703904</v>
      </c>
      <c r="L24" s="331">
        <v>0.55096896496217851</v>
      </c>
      <c r="M24" s="331">
        <v>0.55950225683963994</v>
      </c>
      <c r="N24" s="331">
        <v>0.55740980868372381</v>
      </c>
      <c r="O24" s="331">
        <v>0.51204881875799479</v>
      </c>
      <c r="P24" s="331">
        <v>0.51888296999470063</v>
      </c>
      <c r="Q24" s="331">
        <v>0.55183028021736147</v>
      </c>
      <c r="R24" s="331">
        <v>0.55253196151686279</v>
      </c>
      <c r="S24" s="331">
        <v>0.58182103259155216</v>
      </c>
      <c r="T24" s="331">
        <v>0.6026543193506726</v>
      </c>
      <c r="U24" s="331">
        <v>0.61435037239625767</v>
      </c>
      <c r="V24" s="331">
        <v>0.62038815515875323</v>
      </c>
      <c r="W24" s="331">
        <v>0.65239197512551783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41.785691230261222</v>
      </c>
      <c r="C25" s="263">
        <f t="shared" si="1"/>
        <v>42.592445440566209</v>
      </c>
      <c r="D25" s="263">
        <f t="shared" si="1"/>
        <v>41.165096176811069</v>
      </c>
      <c r="E25" s="263">
        <f t="shared" si="1"/>
        <v>46.025787882178513</v>
      </c>
      <c r="F25" s="263">
        <f t="shared" si="1"/>
        <v>41.436043787591409</v>
      </c>
      <c r="G25" s="263">
        <f t="shared" si="1"/>
        <v>37.310665555426667</v>
      </c>
      <c r="H25" s="263">
        <f t="shared" si="1"/>
        <v>36.511253011255263</v>
      </c>
      <c r="I25" s="263">
        <f t="shared" si="1"/>
        <v>34.627063385387842</v>
      </c>
      <c r="J25" s="263">
        <f t="shared" si="1"/>
        <v>29.865443249608443</v>
      </c>
      <c r="K25" s="263">
        <f t="shared" si="1"/>
        <v>27.505007366068284</v>
      </c>
      <c r="L25" s="263">
        <f t="shared" si="1"/>
        <v>28.080366086129334</v>
      </c>
      <c r="M25" s="263">
        <f t="shared" si="1"/>
        <v>28.095990567194697</v>
      </c>
      <c r="N25" s="263">
        <f t="shared" si="1"/>
        <v>27.883381728578936</v>
      </c>
      <c r="O25" s="263">
        <f t="shared" si="1"/>
        <v>27.287313037605809</v>
      </c>
      <c r="P25" s="263">
        <f t="shared" si="1"/>
        <v>28.040240002041102</v>
      </c>
      <c r="Q25" s="263">
        <f t="shared" si="1"/>
        <v>29.481632065247176</v>
      </c>
      <c r="R25" s="263">
        <f t="shared" si="1"/>
        <v>29.289521964588751</v>
      </c>
      <c r="S25" s="263">
        <f t="shared" si="1"/>
        <v>30.10183667917088</v>
      </c>
      <c r="T25" s="263">
        <f t="shared" si="1"/>
        <v>29.185570636124034</v>
      </c>
      <c r="U25" s="263">
        <f t="shared" si="1"/>
        <v>27.815990607462091</v>
      </c>
      <c r="V25" s="263">
        <f t="shared" si="1"/>
        <v>28.875128924162162</v>
      </c>
      <c r="W25" s="263">
        <f t="shared" si="1"/>
        <v>29.183301150762961</v>
      </c>
      <c r="DA25" s="70"/>
    </row>
    <row r="26" spans="1:105" ht="12" customHeight="1" x14ac:dyDescent="0.25">
      <c r="A26" s="60" t="s">
        <v>2162</v>
      </c>
      <c r="B26" s="331">
        <v>39.399745859472382</v>
      </c>
      <c r="C26" s="331">
        <v>39.554731729889127</v>
      </c>
      <c r="D26" s="331">
        <v>38.018639339461828</v>
      </c>
      <c r="E26" s="331">
        <v>43.236708922468587</v>
      </c>
      <c r="F26" s="331">
        <v>38.009385518801508</v>
      </c>
      <c r="G26" s="331">
        <v>33.41297196123395</v>
      </c>
      <c r="H26" s="331">
        <v>32.361239806371451</v>
      </c>
      <c r="I26" s="331">
        <v>30.33948597432299</v>
      </c>
      <c r="J26" s="331">
        <v>23.164489878401799</v>
      </c>
      <c r="K26" s="331">
        <v>21.113862259013871</v>
      </c>
      <c r="L26" s="331">
        <v>22.301226715603121</v>
      </c>
      <c r="M26" s="331">
        <v>21.958891163833421</v>
      </c>
      <c r="N26" s="331">
        <v>21.74968077713531</v>
      </c>
      <c r="O26" s="331">
        <v>22.293628784278479</v>
      </c>
      <c r="P26" s="331">
        <v>23.131160357977642</v>
      </c>
      <c r="Q26" s="331">
        <v>24.0117247163322</v>
      </c>
      <c r="R26" s="331">
        <v>23.739751993775609</v>
      </c>
      <c r="S26" s="331">
        <v>24.046675448722951</v>
      </c>
      <c r="T26" s="331">
        <v>21.98887087362592</v>
      </c>
      <c r="U26" s="331">
        <v>19.2582802614948</v>
      </c>
      <c r="V26" s="331">
        <v>20.825415940456459</v>
      </c>
      <c r="W26" s="331">
        <v>20.007246125540949</v>
      </c>
      <c r="DA26" s="72" t="s">
        <v>2163</v>
      </c>
    </row>
    <row r="27" spans="1:105" ht="12" customHeight="1" x14ac:dyDescent="0.25">
      <c r="A27" s="59" t="s">
        <v>30</v>
      </c>
      <c r="B27" s="232">
        <v>9.4354103080374863</v>
      </c>
      <c r="C27" s="232">
        <v>7.7291411908108234</v>
      </c>
      <c r="D27" s="232">
        <v>7.4604181322473044</v>
      </c>
      <c r="E27" s="232">
        <v>8.600644441816673</v>
      </c>
      <c r="F27" s="232">
        <v>4.6859403976098886</v>
      </c>
      <c r="G27" s="232">
        <v>4.2722557337191169</v>
      </c>
      <c r="H27" s="232">
        <v>3.098325800874433</v>
      </c>
      <c r="I27" s="232">
        <v>2.7252514358821229</v>
      </c>
      <c r="J27" s="232">
        <v>2.5382319581775459</v>
      </c>
      <c r="K27" s="232">
        <v>2.293646777058945</v>
      </c>
      <c r="L27" s="232">
        <v>2.4010124558255201</v>
      </c>
      <c r="M27" s="232">
        <v>2.4404934542291219</v>
      </c>
      <c r="N27" s="232">
        <v>3.1028972055878392</v>
      </c>
      <c r="O27" s="232">
        <v>2.8224845724982468</v>
      </c>
      <c r="P27" s="232">
        <v>2.936539949356642</v>
      </c>
      <c r="Q27" s="232">
        <v>3.4268497974354659</v>
      </c>
      <c r="R27" s="232">
        <v>3.29290364508162</v>
      </c>
      <c r="S27" s="232">
        <v>3.1931122023449241</v>
      </c>
      <c r="T27" s="232">
        <v>3.156412068804785</v>
      </c>
      <c r="U27" s="232">
        <v>2.670420473727996</v>
      </c>
      <c r="V27" s="232">
        <v>2.7751979394122501</v>
      </c>
      <c r="W27" s="232">
        <v>2.6502810818590752</v>
      </c>
      <c r="DA27" s="71" t="s">
        <v>2164</v>
      </c>
    </row>
    <row r="28" spans="1:105" ht="12" customHeight="1" x14ac:dyDescent="0.25">
      <c r="A28" s="59" t="s">
        <v>33</v>
      </c>
      <c r="B28" s="232">
        <v>0.3451092543429829</v>
      </c>
      <c r="C28" s="232">
        <v>0.32610431886424868</v>
      </c>
      <c r="D28" s="232">
        <v>0.32651300102286401</v>
      </c>
      <c r="E28" s="232">
        <v>0.24795074769044001</v>
      </c>
      <c r="F28" s="232">
        <v>8.13885370987492E-2</v>
      </c>
      <c r="G28" s="232">
        <v>7.8170950978504933E-2</v>
      </c>
      <c r="H28" s="232">
        <v>8.1836524510528308E-2</v>
      </c>
      <c r="I28" s="232">
        <v>8.1825650727269453E-2</v>
      </c>
      <c r="J28" s="232">
        <v>0.15019569327873289</v>
      </c>
      <c r="K28" s="232">
        <v>0.13956327861028711</v>
      </c>
      <c r="L28" s="232">
        <v>6.9503788490748383E-2</v>
      </c>
      <c r="M28" s="232">
        <v>7.0364328547556185E-2</v>
      </c>
      <c r="N28" s="232">
        <v>6.9789576009027091E-2</v>
      </c>
      <c r="O28" s="232">
        <v>7.1992557375288049E-2</v>
      </c>
      <c r="P28" s="232">
        <v>0.14403369210860589</v>
      </c>
      <c r="Q28" s="232">
        <v>0.14786006557507361</v>
      </c>
      <c r="R28" s="232">
        <v>0.14707456753996151</v>
      </c>
      <c r="S28" s="232">
        <v>0.14356959649743811</v>
      </c>
      <c r="T28" s="232">
        <v>0.20982425048604489</v>
      </c>
      <c r="U28" s="232">
        <v>0.20351137252464671</v>
      </c>
      <c r="V28" s="232">
        <v>0.27323766504222341</v>
      </c>
      <c r="W28" s="232">
        <v>0.26393801549241941</v>
      </c>
      <c r="DA28" s="71" t="s">
        <v>2165</v>
      </c>
    </row>
    <row r="29" spans="1:105" ht="12" customHeight="1" x14ac:dyDescent="0.25">
      <c r="A29" s="59" t="s">
        <v>160</v>
      </c>
      <c r="B29" s="232">
        <v>2.384208208048439</v>
      </c>
      <c r="C29" s="232">
        <v>1.7742975161578229</v>
      </c>
      <c r="D29" s="232">
        <v>1.3334816480636</v>
      </c>
      <c r="E29" s="232">
        <v>0.37427996164491462</v>
      </c>
      <c r="F29" s="232">
        <v>0.36992915820811639</v>
      </c>
      <c r="G29" s="232">
        <v>0.35582608298025992</v>
      </c>
      <c r="H29" s="232">
        <v>0.22155079131148439</v>
      </c>
      <c r="I29" s="232">
        <v>0.14775067241028461</v>
      </c>
      <c r="J29" s="232">
        <v>0.14223672265221429</v>
      </c>
      <c r="K29" s="232">
        <v>0.1328894210294147</v>
      </c>
      <c r="L29" s="232">
        <v>6.6285882083608333E-2</v>
      </c>
      <c r="M29" s="232">
        <v>6.707150608012534E-2</v>
      </c>
      <c r="N29" s="232">
        <v>0.13298006275177859</v>
      </c>
      <c r="O29" s="232">
        <v>6.8574228931075579E-2</v>
      </c>
      <c r="P29" s="232">
        <v>0</v>
      </c>
      <c r="Q29" s="232">
        <v>7.031780488260625E-2</v>
      </c>
      <c r="R29" s="232">
        <v>0.1399922583651878</v>
      </c>
      <c r="S29" s="232">
        <v>6.8385863479760528E-2</v>
      </c>
      <c r="T29" s="232">
        <v>6.6666740406865238E-2</v>
      </c>
      <c r="U29" s="232">
        <v>6.4790491149977314E-2</v>
      </c>
      <c r="V29" s="232">
        <v>6.5369723501162574E-2</v>
      </c>
      <c r="W29" s="232">
        <v>6.3476660352063577E-2</v>
      </c>
      <c r="DA29" s="71" t="s">
        <v>2166</v>
      </c>
    </row>
    <row r="30" spans="1:105" ht="12" customHeight="1" x14ac:dyDescent="0.25">
      <c r="A30" s="59" t="s">
        <v>70</v>
      </c>
      <c r="B30" s="232">
        <v>0.99137800394541553</v>
      </c>
      <c r="C30" s="232">
        <v>5.1601177751161798</v>
      </c>
      <c r="D30" s="232">
        <v>4.381830055560191</v>
      </c>
      <c r="E30" s="232">
        <v>5.3894230620708417</v>
      </c>
      <c r="F30" s="232">
        <v>4.8457635357824511</v>
      </c>
      <c r="G30" s="232">
        <v>3.3585518185630852</v>
      </c>
      <c r="H30" s="232">
        <v>2.761350741330137</v>
      </c>
      <c r="I30" s="232">
        <v>1.522923087394165</v>
      </c>
      <c r="J30" s="232">
        <v>1.4969726170254909</v>
      </c>
      <c r="K30" s="232">
        <v>1.0115428100433219</v>
      </c>
      <c r="L30" s="232">
        <v>1.0049757926248331</v>
      </c>
      <c r="M30" s="232">
        <v>0.25362030474511071</v>
      </c>
      <c r="N30" s="232">
        <v>0.12589885787968569</v>
      </c>
      <c r="O30" s="232">
        <v>0</v>
      </c>
      <c r="P30" s="232">
        <v>6.4946273366030691E-2</v>
      </c>
      <c r="Q30" s="232">
        <v>0.13334324904366149</v>
      </c>
      <c r="R30" s="232">
        <v>0.1989583503765632</v>
      </c>
      <c r="S30" s="232">
        <v>0.12947401576212469</v>
      </c>
      <c r="T30" s="232">
        <v>6.3073744557065298E-2</v>
      </c>
      <c r="U30" s="232">
        <v>6.1176076146312958E-2</v>
      </c>
      <c r="V30" s="232">
        <v>6.1607185536571338E-2</v>
      </c>
      <c r="W30" s="232">
        <v>0.17852030443553071</v>
      </c>
      <c r="DA30" s="71" t="s">
        <v>2167</v>
      </c>
    </row>
    <row r="31" spans="1:105" ht="12" customHeight="1" x14ac:dyDescent="0.25">
      <c r="A31" s="59" t="s">
        <v>162</v>
      </c>
      <c r="B31" s="232">
        <v>26.243640085098061</v>
      </c>
      <c r="C31" s="232">
        <v>24.56507092894006</v>
      </c>
      <c r="D31" s="232">
        <v>24.516396502567869</v>
      </c>
      <c r="E31" s="232">
        <v>28.624410709245719</v>
      </c>
      <c r="F31" s="232">
        <v>28.026363890102299</v>
      </c>
      <c r="G31" s="232">
        <v>25.348167374992979</v>
      </c>
      <c r="H31" s="232">
        <v>26.198175948344868</v>
      </c>
      <c r="I31" s="232">
        <v>25.861735127909149</v>
      </c>
      <c r="J31" s="232">
        <v>18.83685288726781</v>
      </c>
      <c r="K31" s="232">
        <v>17.536219972271901</v>
      </c>
      <c r="L31" s="232">
        <v>18.759448796578411</v>
      </c>
      <c r="M31" s="232">
        <v>19.127341570231501</v>
      </c>
      <c r="N31" s="232">
        <v>18.318115074906981</v>
      </c>
      <c r="O31" s="232">
        <v>19.330577425473869</v>
      </c>
      <c r="P31" s="232">
        <v>19.985640443146359</v>
      </c>
      <c r="Q31" s="232">
        <v>20.233353799395399</v>
      </c>
      <c r="R31" s="232">
        <v>19.96082317241228</v>
      </c>
      <c r="S31" s="232">
        <v>20.512133770638709</v>
      </c>
      <c r="T31" s="232">
        <v>18.492894069371161</v>
      </c>
      <c r="U31" s="232">
        <v>16.258381847945859</v>
      </c>
      <c r="V31" s="232">
        <v>17.650003426964251</v>
      </c>
      <c r="W31" s="232">
        <v>16.851030063401861</v>
      </c>
      <c r="DA31" s="71" t="s">
        <v>2168</v>
      </c>
    </row>
    <row r="32" spans="1:105" ht="12" customHeight="1" x14ac:dyDescent="0.25">
      <c r="A32" s="60" t="s">
        <v>2169</v>
      </c>
      <c r="B32" s="331">
        <v>1.9635378442086859</v>
      </c>
      <c r="C32" s="331">
        <v>2.5681432188983671</v>
      </c>
      <c r="D32" s="331">
        <v>2.681155015662894</v>
      </c>
      <c r="E32" s="331">
        <v>2.3126858571380868</v>
      </c>
      <c r="F32" s="331">
        <v>2.9443265831099872</v>
      </c>
      <c r="G32" s="331">
        <v>3.4212839734909539</v>
      </c>
      <c r="H32" s="331">
        <v>3.6716138924361328</v>
      </c>
      <c r="I32" s="331">
        <v>3.8203866797812021</v>
      </c>
      <c r="J32" s="331">
        <v>6.2094171309028221</v>
      </c>
      <c r="K32" s="331">
        <v>5.9255271959985496</v>
      </c>
      <c r="L32" s="331">
        <v>5.3199985663910656</v>
      </c>
      <c r="M32" s="331">
        <v>5.6708475226615764</v>
      </c>
      <c r="N32" s="331">
        <v>5.6691927775405224</v>
      </c>
      <c r="O32" s="331">
        <v>4.5669769043623356</v>
      </c>
      <c r="P32" s="331">
        <v>4.4766771690678766</v>
      </c>
      <c r="Q32" s="331">
        <v>5.0100487820671784</v>
      </c>
      <c r="R32" s="331">
        <v>5.0893266695490889</v>
      </c>
      <c r="S32" s="331">
        <v>5.5703103699549663</v>
      </c>
      <c r="T32" s="331">
        <v>6.6944878297058867</v>
      </c>
      <c r="U32" s="331">
        <v>8.0457517023037433</v>
      </c>
      <c r="V32" s="331">
        <v>7.5327228544067406</v>
      </c>
      <c r="W32" s="331">
        <v>8.6323950459507497</v>
      </c>
      <c r="DA32" s="72" t="s">
        <v>2170</v>
      </c>
    </row>
    <row r="33" spans="1:105" ht="12" customHeight="1" x14ac:dyDescent="0.25">
      <c r="A33" s="60" t="s">
        <v>2171</v>
      </c>
      <c r="B33" s="331">
        <v>0.42240752658015313</v>
      </c>
      <c r="C33" s="331">
        <v>0.46957049177871307</v>
      </c>
      <c r="D33" s="331">
        <v>0.46530182168634648</v>
      </c>
      <c r="E33" s="331">
        <v>0.47639310257184347</v>
      </c>
      <c r="F33" s="331">
        <v>0.48233168567991502</v>
      </c>
      <c r="G33" s="331">
        <v>0.47640962070176412</v>
      </c>
      <c r="H33" s="331">
        <v>0.47839931244767542</v>
      </c>
      <c r="I33" s="331">
        <v>0.46719073128365368</v>
      </c>
      <c r="J33" s="331">
        <v>0.49153624030382342</v>
      </c>
      <c r="K33" s="331">
        <v>0.46561791105586581</v>
      </c>
      <c r="L33" s="331">
        <v>0.45914080413514868</v>
      </c>
      <c r="M33" s="331">
        <v>0.46625188069969992</v>
      </c>
      <c r="N33" s="331">
        <v>0.46450817390310312</v>
      </c>
      <c r="O33" s="331">
        <v>0.42670734896499568</v>
      </c>
      <c r="P33" s="331">
        <v>0.43240247499558399</v>
      </c>
      <c r="Q33" s="331">
        <v>0.45985856684780119</v>
      </c>
      <c r="R33" s="331">
        <v>0.46044330126405231</v>
      </c>
      <c r="S33" s="331">
        <v>0.48485086049296022</v>
      </c>
      <c r="T33" s="331">
        <v>0.50221193279222742</v>
      </c>
      <c r="U33" s="331">
        <v>0.51195864366354815</v>
      </c>
      <c r="V33" s="331">
        <v>0.51699012929896104</v>
      </c>
      <c r="W33" s="331">
        <v>0.54365997927126497</v>
      </c>
      <c r="DA33" s="72" t="s">
        <v>2172</v>
      </c>
    </row>
    <row r="34" spans="1:105" ht="12" customHeight="1" x14ac:dyDescent="0.25">
      <c r="A34" s="57" t="s">
        <v>2173</v>
      </c>
      <c r="B34" s="263">
        <v>463.17111719563633</v>
      </c>
      <c r="C34" s="263">
        <v>471.59715795613681</v>
      </c>
      <c r="D34" s="263">
        <v>456.51370658134488</v>
      </c>
      <c r="E34" s="263">
        <v>509.8129528990807</v>
      </c>
      <c r="F34" s="263">
        <v>459.76837471968298</v>
      </c>
      <c r="G34" s="263">
        <v>410.52239440105188</v>
      </c>
      <c r="H34" s="263">
        <v>403.77652201771548</v>
      </c>
      <c r="I34" s="263">
        <v>383.29642980380589</v>
      </c>
      <c r="J34" s="263">
        <v>326.50736769371809</v>
      </c>
      <c r="K34" s="263">
        <v>293.4189771658763</v>
      </c>
      <c r="L34" s="263">
        <v>299.72425097357979</v>
      </c>
      <c r="M34" s="263">
        <v>300.79087100199439</v>
      </c>
      <c r="N34" s="263">
        <v>297.76155234801303</v>
      </c>
      <c r="O34" s="263">
        <v>294.75204612182591</v>
      </c>
      <c r="P34" s="263">
        <v>302.97831361747473</v>
      </c>
      <c r="Q34" s="263">
        <v>321.1109207728673</v>
      </c>
      <c r="R34" s="263">
        <v>318.44449001711718</v>
      </c>
      <c r="S34" s="263">
        <v>324.64667173575941</v>
      </c>
      <c r="T34" s="263">
        <v>311.20773735016161</v>
      </c>
      <c r="U34" s="263">
        <v>291.65249607127572</v>
      </c>
      <c r="V34" s="263">
        <v>304.52574609848602</v>
      </c>
      <c r="W34" s="263">
        <v>302.89841548610838</v>
      </c>
      <c r="DA34" s="70" t="s">
        <v>2174</v>
      </c>
    </row>
    <row r="35" spans="1:105" ht="12" customHeight="1" x14ac:dyDescent="0.25">
      <c r="A35" s="64" t="s">
        <v>30</v>
      </c>
      <c r="B35" s="231">
        <v>83.118061287443808</v>
      </c>
      <c r="C35" s="231">
        <v>69.759221539657588</v>
      </c>
      <c r="D35" s="231">
        <v>67.219728709946764</v>
      </c>
      <c r="E35" s="231">
        <v>76.424355656050992</v>
      </c>
      <c r="F35" s="231">
        <v>42.35340195566247</v>
      </c>
      <c r="G35" s="231">
        <v>40.63885214708494</v>
      </c>
      <c r="H35" s="231">
        <v>28.929100381965469</v>
      </c>
      <c r="I35" s="231">
        <v>25.422233048562269</v>
      </c>
      <c r="J35" s="231">
        <v>24.745578423926119</v>
      </c>
      <c r="K35" s="231">
        <v>24.596586300117419</v>
      </c>
      <c r="L35" s="231">
        <v>25.956229093072501</v>
      </c>
      <c r="M35" s="231">
        <v>25.926828326240269</v>
      </c>
      <c r="N35" s="231">
        <v>33.297054575164999</v>
      </c>
      <c r="O35" s="231">
        <v>29.199054444082108</v>
      </c>
      <c r="P35" s="231">
        <v>30.388323626883729</v>
      </c>
      <c r="Q35" s="231">
        <v>34.228962939097848</v>
      </c>
      <c r="R35" s="231">
        <v>33.108139952527488</v>
      </c>
      <c r="S35" s="231">
        <v>33.09409893741433</v>
      </c>
      <c r="T35" s="231">
        <v>33.679222757875152</v>
      </c>
      <c r="U35" s="231">
        <v>29.44356805971508</v>
      </c>
      <c r="V35" s="231">
        <v>30.426342736723029</v>
      </c>
      <c r="W35" s="231">
        <v>30.26543366964065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3.0401234516435518</v>
      </c>
      <c r="C37" s="231">
        <v>2.9432485269820519</v>
      </c>
      <c r="D37" s="231">
        <v>2.9419417196145901</v>
      </c>
      <c r="E37" s="231">
        <v>2.2032623549166681</v>
      </c>
      <c r="F37" s="231">
        <v>0.73562212359442114</v>
      </c>
      <c r="G37" s="231">
        <v>0.74358323026861839</v>
      </c>
      <c r="H37" s="231">
        <v>0.76410848459128788</v>
      </c>
      <c r="I37" s="231">
        <v>0.76330232680551802</v>
      </c>
      <c r="J37" s="231">
        <v>1.464278824080923</v>
      </c>
      <c r="K37" s="231">
        <v>1.4966472871934451</v>
      </c>
      <c r="L37" s="231">
        <v>0.75137313533096517</v>
      </c>
      <c r="M37" s="231">
        <v>0.74752254032162735</v>
      </c>
      <c r="N37" s="231">
        <v>0.74890889616498335</v>
      </c>
      <c r="O37" s="231">
        <v>0.74477452342958594</v>
      </c>
      <c r="P37" s="231">
        <v>1.490510098434104</v>
      </c>
      <c r="Q37" s="231">
        <v>1.4768948170793239</v>
      </c>
      <c r="R37" s="231">
        <v>1.478745171558097</v>
      </c>
      <c r="S37" s="231">
        <v>1.487986055548457</v>
      </c>
      <c r="T37" s="231">
        <v>2.238845093124866</v>
      </c>
      <c r="U37" s="231">
        <v>2.2438791968555769</v>
      </c>
      <c r="V37" s="231">
        <v>2.9956864435108841</v>
      </c>
      <c r="W37" s="231">
        <v>3.0140948276999291</v>
      </c>
      <c r="DA37" s="73" t="s">
        <v>2177</v>
      </c>
    </row>
    <row r="38" spans="1:105" ht="12" customHeight="1" x14ac:dyDescent="0.25">
      <c r="A38" s="64" t="s">
        <v>160</v>
      </c>
      <c r="B38" s="231">
        <v>21.00287719229193</v>
      </c>
      <c r="C38" s="231">
        <v>16.013889570819622</v>
      </c>
      <c r="D38" s="231">
        <v>12.014912975866521</v>
      </c>
      <c r="E38" s="231">
        <v>3.325809489880756</v>
      </c>
      <c r="F38" s="231">
        <v>3.3435675666510201</v>
      </c>
      <c r="G38" s="231">
        <v>3.3847139491631069</v>
      </c>
      <c r="H38" s="231">
        <v>2.0686220538023941</v>
      </c>
      <c r="I38" s="231">
        <v>1.378277239905471</v>
      </c>
      <c r="J38" s="231">
        <v>1.386685706092744</v>
      </c>
      <c r="K38" s="231">
        <v>1.425078240213548</v>
      </c>
      <c r="L38" s="231">
        <v>0.7165858456186025</v>
      </c>
      <c r="M38" s="231">
        <v>0.7125409087692357</v>
      </c>
      <c r="N38" s="231">
        <v>1.4270032532437651</v>
      </c>
      <c r="O38" s="231">
        <v>0.70941136880941102</v>
      </c>
      <c r="P38" s="231">
        <v>0</v>
      </c>
      <c r="Q38" s="231">
        <v>0.7023668032041227</v>
      </c>
      <c r="R38" s="231">
        <v>1.4075368676966391</v>
      </c>
      <c r="S38" s="231">
        <v>0.70876573966229661</v>
      </c>
      <c r="T38" s="231">
        <v>0.71134058283919077</v>
      </c>
      <c r="U38" s="231">
        <v>0.71436811339809858</v>
      </c>
      <c r="V38" s="231">
        <v>0.71669180190888571</v>
      </c>
      <c r="W38" s="231">
        <v>0.72488486847895917</v>
      </c>
      <c r="DA38" s="73" t="s">
        <v>2178</v>
      </c>
    </row>
    <row r="39" spans="1:105" ht="12" customHeight="1" x14ac:dyDescent="0.25">
      <c r="A39" s="64" t="s">
        <v>70</v>
      </c>
      <c r="B39" s="231">
        <v>8.7332097917104559</v>
      </c>
      <c r="C39" s="231">
        <v>46.572547991880143</v>
      </c>
      <c r="D39" s="231">
        <v>39.48108837421438</v>
      </c>
      <c r="E39" s="231">
        <v>47.889804963222637</v>
      </c>
      <c r="F39" s="231">
        <v>43.797947348576663</v>
      </c>
      <c r="G39" s="231">
        <v>31.94745335717349</v>
      </c>
      <c r="H39" s="231">
        <v>25.782760729426521</v>
      </c>
      <c r="I39" s="231">
        <v>14.206434361620129</v>
      </c>
      <c r="J39" s="231">
        <v>14.59419544921003</v>
      </c>
      <c r="K39" s="231">
        <v>10.84757263949647</v>
      </c>
      <c r="L39" s="231">
        <v>10.864325940114121</v>
      </c>
      <c r="M39" s="231">
        <v>2.694360884181207</v>
      </c>
      <c r="N39" s="231">
        <v>1.35101515261981</v>
      </c>
      <c r="O39" s="231">
        <v>0</v>
      </c>
      <c r="P39" s="231">
        <v>0.67208633543003282</v>
      </c>
      <c r="Q39" s="231">
        <v>1.3318941300287139</v>
      </c>
      <c r="R39" s="231">
        <v>2.0004049978291989</v>
      </c>
      <c r="S39" s="231">
        <v>1.3418964370589459</v>
      </c>
      <c r="T39" s="231">
        <v>0.67300296881550781</v>
      </c>
      <c r="U39" s="231">
        <v>0.6745162341890244</v>
      </c>
      <c r="V39" s="231">
        <v>0.67544059310507998</v>
      </c>
      <c r="W39" s="231">
        <v>2.0386495868534849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0.87585290944369709</v>
      </c>
      <c r="M40" s="231">
        <v>0.88400884920274281</v>
      </c>
      <c r="N40" s="231">
        <v>0.88757212385472051</v>
      </c>
      <c r="O40" s="231">
        <v>0.88377129755841244</v>
      </c>
      <c r="P40" s="231">
        <v>0.87783250647299571</v>
      </c>
      <c r="Q40" s="231">
        <v>1.734918836083895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231.18448628997669</v>
      </c>
      <c r="C41" s="231">
        <v>221.71159547540401</v>
      </c>
      <c r="D41" s="231">
        <v>220.89720611298731</v>
      </c>
      <c r="E41" s="231">
        <v>254.35328239498679</v>
      </c>
      <c r="F41" s="231">
        <v>253.31347701277079</v>
      </c>
      <c r="G41" s="231">
        <v>241.11862452933121</v>
      </c>
      <c r="H41" s="231">
        <v>244.61264261497769</v>
      </c>
      <c r="I41" s="231">
        <v>241.24858675621061</v>
      </c>
      <c r="J41" s="231">
        <v>183.64311381396601</v>
      </c>
      <c r="K41" s="231">
        <v>188.05473983178339</v>
      </c>
      <c r="L41" s="231">
        <v>202.79967704554761</v>
      </c>
      <c r="M41" s="231">
        <v>203.2012420969163</v>
      </c>
      <c r="N41" s="231">
        <v>196.5708938939143</v>
      </c>
      <c r="O41" s="231">
        <v>199.9779159757681</v>
      </c>
      <c r="P41" s="231">
        <v>206.81826917080619</v>
      </c>
      <c r="Q41" s="231">
        <v>202.1001089255362</v>
      </c>
      <c r="R41" s="231">
        <v>200.69391588392469</v>
      </c>
      <c r="S41" s="231">
        <v>212.59214878966131</v>
      </c>
      <c r="T41" s="231">
        <v>197.32097242803309</v>
      </c>
      <c r="U41" s="231">
        <v>179.2619466448827</v>
      </c>
      <c r="V41" s="231">
        <v>193.50873894309871</v>
      </c>
      <c r="W41" s="231">
        <v>192.4338275437791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2.2013118960811571E-2</v>
      </c>
      <c r="C43" s="231">
        <v>2.201311896080033E-2</v>
      </c>
      <c r="D43" s="231">
        <v>0.10998641092286419</v>
      </c>
      <c r="E43" s="231">
        <v>0.50590581669294599</v>
      </c>
      <c r="F43" s="231">
        <v>0.72587863853854162</v>
      </c>
      <c r="G43" s="231">
        <v>1.2977446282319109</v>
      </c>
      <c r="H43" s="231">
        <v>1.737611088042448</v>
      </c>
      <c r="I43" s="231">
        <v>0.85779898454101777</v>
      </c>
      <c r="J43" s="231">
        <v>1.8475974989651689</v>
      </c>
      <c r="K43" s="231">
        <v>2.1115965587330869</v>
      </c>
      <c r="L43" s="231">
        <v>1.64963779607997</v>
      </c>
      <c r="M43" s="231">
        <v>1.539651385157482</v>
      </c>
      <c r="N43" s="231">
        <v>1.671650915041218</v>
      </c>
      <c r="O43" s="231">
        <v>2.0016101478076829</v>
      </c>
      <c r="P43" s="231">
        <v>2.6175023754258842</v>
      </c>
      <c r="Q43" s="231">
        <v>9.9639453172498751</v>
      </c>
      <c r="R43" s="231">
        <v>7.4124822986965748</v>
      </c>
      <c r="S43" s="231">
        <v>2.1933935079635241</v>
      </c>
      <c r="T43" s="231">
        <v>2.8362874390506221</v>
      </c>
      <c r="U43" s="231">
        <v>2.3891360621741411</v>
      </c>
      <c r="V43" s="231">
        <v>1.7246249315328539</v>
      </c>
      <c r="W43" s="231">
        <v>2.0728756408466631</v>
      </c>
      <c r="DA43" s="73" t="s">
        <v>2183</v>
      </c>
    </row>
    <row r="44" spans="1:105" ht="12" customHeight="1" x14ac:dyDescent="0.25">
      <c r="A44" s="64" t="s">
        <v>79</v>
      </c>
      <c r="B44" s="231">
        <v>116.07034606360899</v>
      </c>
      <c r="C44" s="231">
        <v>114.5746417324326</v>
      </c>
      <c r="D44" s="231">
        <v>113.8488422777925</v>
      </c>
      <c r="E44" s="231">
        <v>125.1105322233299</v>
      </c>
      <c r="F44" s="231">
        <v>115.4984800738891</v>
      </c>
      <c r="G44" s="231">
        <v>91.391422559798627</v>
      </c>
      <c r="H44" s="231">
        <v>99.881676664909577</v>
      </c>
      <c r="I44" s="231">
        <v>99.419797086160941</v>
      </c>
      <c r="J44" s="231">
        <v>98.825917977477161</v>
      </c>
      <c r="K44" s="231">
        <v>64.886756308338988</v>
      </c>
      <c r="L44" s="231">
        <v>56.110569208372453</v>
      </c>
      <c r="M44" s="231">
        <v>65.0847160112056</v>
      </c>
      <c r="N44" s="231">
        <v>61.807453538009213</v>
      </c>
      <c r="O44" s="231">
        <v>61.235508364370567</v>
      </c>
      <c r="P44" s="231">
        <v>60.113789504021739</v>
      </c>
      <c r="Q44" s="231">
        <v>69.571829004587286</v>
      </c>
      <c r="R44" s="231">
        <v>72.343264844884416</v>
      </c>
      <c r="S44" s="231">
        <v>73.228382268450531</v>
      </c>
      <c r="T44" s="231">
        <v>73.748066080423087</v>
      </c>
      <c r="U44" s="231">
        <v>76.925081760061047</v>
      </c>
      <c r="V44" s="231">
        <v>74.478220648606552</v>
      </c>
      <c r="W44" s="231">
        <v>72.34864934880963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78.460499449817746</v>
      </c>
      <c r="C45" s="263">
        <f t="shared" si="2"/>
        <v>80.594283076820318</v>
      </c>
      <c r="D45" s="263">
        <f t="shared" si="2"/>
        <v>78.147455499729801</v>
      </c>
      <c r="E45" s="263">
        <f t="shared" si="2"/>
        <v>86.585058411905933</v>
      </c>
      <c r="F45" s="263">
        <f t="shared" si="2"/>
        <v>78.906228530928175</v>
      </c>
      <c r="G45" s="263">
        <f t="shared" si="2"/>
        <v>71.37123167522526</v>
      </c>
      <c r="H45" s="263">
        <f t="shared" si="2"/>
        <v>70.206194293367147</v>
      </c>
      <c r="I45" s="263">
        <f t="shared" si="2"/>
        <v>66.802335116533328</v>
      </c>
      <c r="J45" s="263">
        <f t="shared" si="2"/>
        <v>58.229705859431022</v>
      </c>
      <c r="K45" s="263">
        <f t="shared" si="2"/>
        <v>53.066614332570218</v>
      </c>
      <c r="L45" s="263">
        <f t="shared" si="2"/>
        <v>54.064350004191276</v>
      </c>
      <c r="M45" s="263">
        <f t="shared" si="2"/>
        <v>54.232190044583902</v>
      </c>
      <c r="N45" s="263">
        <f t="shared" si="2"/>
        <v>53.7686059364218</v>
      </c>
      <c r="O45" s="263">
        <f t="shared" si="2"/>
        <v>52.672745922518892</v>
      </c>
      <c r="P45" s="263">
        <f t="shared" si="2"/>
        <v>54.071756502087325</v>
      </c>
      <c r="Q45" s="263">
        <f t="shared" si="2"/>
        <v>57.141805569460445</v>
      </c>
      <c r="R45" s="263">
        <f t="shared" si="2"/>
        <v>56.752881302489882</v>
      </c>
      <c r="S45" s="263">
        <f t="shared" si="2"/>
        <v>58.196599639102082</v>
      </c>
      <c r="T45" s="263">
        <f t="shared" si="2"/>
        <v>56.349997393596901</v>
      </c>
      <c r="U45" s="263">
        <f t="shared" si="2"/>
        <v>53.39320543814754</v>
      </c>
      <c r="V45" s="263">
        <f t="shared" si="2"/>
        <v>55.548838197057435</v>
      </c>
      <c r="W45" s="263">
        <f t="shared" si="2"/>
        <v>55.760597188308715</v>
      </c>
      <c r="DA45" s="70"/>
    </row>
    <row r="46" spans="1:105" ht="12" customHeight="1" x14ac:dyDescent="0.25">
      <c r="A46" s="165" t="s">
        <v>2186</v>
      </c>
      <c r="B46" s="348">
        <v>38.164858950256949</v>
      </c>
      <c r="C46" s="348">
        <v>38.928003768612342</v>
      </c>
      <c r="D46" s="348">
        <v>37.640208694384789</v>
      </c>
      <c r="E46" s="348">
        <v>42.046706895205098</v>
      </c>
      <c r="F46" s="348">
        <v>37.888731869297281</v>
      </c>
      <c r="G46" s="348">
        <v>34.008424008689467</v>
      </c>
      <c r="H46" s="348">
        <v>33.298782870381707</v>
      </c>
      <c r="I46" s="348">
        <v>31.55605544809648</v>
      </c>
      <c r="J46" s="348">
        <v>26.694438613211808</v>
      </c>
      <c r="K46" s="348">
        <v>24.34125339860471</v>
      </c>
      <c r="L46" s="348">
        <v>24.987907004483489</v>
      </c>
      <c r="M46" s="348">
        <v>24.96381764850744</v>
      </c>
      <c r="N46" s="348">
        <v>24.747325764660189</v>
      </c>
      <c r="O46" s="348">
        <v>24.479448572547479</v>
      </c>
      <c r="P46" s="348">
        <v>25.191963724776961</v>
      </c>
      <c r="Q46" s="348">
        <v>26.50813842280121</v>
      </c>
      <c r="R46" s="348">
        <v>26.302475846621942</v>
      </c>
      <c r="S46" s="348">
        <v>26.903775309545001</v>
      </c>
      <c r="T46" s="348">
        <v>25.74803462706987</v>
      </c>
      <c r="U46" s="348">
        <v>24.047106719343969</v>
      </c>
      <c r="V46" s="348">
        <v>25.191120580080309</v>
      </c>
      <c r="W46" s="348">
        <v>25.089770020848579</v>
      </c>
      <c r="DA46" s="167" t="s">
        <v>2187</v>
      </c>
    </row>
    <row r="47" spans="1:105" ht="12" customHeight="1" x14ac:dyDescent="0.25">
      <c r="A47" s="59" t="s">
        <v>30</v>
      </c>
      <c r="B47" s="232">
        <v>9.139680870745428</v>
      </c>
      <c r="C47" s="232">
        <v>7.6066762241915002</v>
      </c>
      <c r="D47" s="232">
        <v>7.386158482365504</v>
      </c>
      <c r="E47" s="232">
        <v>8.3639292852609977</v>
      </c>
      <c r="F47" s="232">
        <v>4.6710657606586743</v>
      </c>
      <c r="G47" s="232">
        <v>4.3483915359113929</v>
      </c>
      <c r="H47" s="232">
        <v>3.188087932425459</v>
      </c>
      <c r="I47" s="232">
        <v>2.8345300738939052</v>
      </c>
      <c r="J47" s="232">
        <v>2.925023497143278</v>
      </c>
      <c r="K47" s="232">
        <v>2.6442456014152458</v>
      </c>
      <c r="L47" s="232">
        <v>2.6902679717074931</v>
      </c>
      <c r="M47" s="232">
        <v>2.774458560279879</v>
      </c>
      <c r="N47" s="232">
        <v>3.5305533330705718</v>
      </c>
      <c r="O47" s="232">
        <v>3.0992202574039429</v>
      </c>
      <c r="P47" s="232">
        <v>3.198162424006417</v>
      </c>
      <c r="Q47" s="232">
        <v>3.7831271954730039</v>
      </c>
      <c r="R47" s="232">
        <v>3.6483750383206011</v>
      </c>
      <c r="S47" s="232">
        <v>3.5725010475249079</v>
      </c>
      <c r="T47" s="232">
        <v>3.696024580432915</v>
      </c>
      <c r="U47" s="232">
        <v>3.3344558935333448</v>
      </c>
      <c r="V47" s="232">
        <v>3.3569723709341699</v>
      </c>
      <c r="W47" s="232">
        <v>3.323543001231116</v>
      </c>
      <c r="DA47" s="71" t="s">
        <v>2188</v>
      </c>
    </row>
    <row r="48" spans="1:105" ht="12" customHeight="1" x14ac:dyDescent="0.25">
      <c r="A48" s="59" t="s">
        <v>33</v>
      </c>
      <c r="B48" s="232">
        <v>0.33429266425742038</v>
      </c>
      <c r="C48" s="232">
        <v>0.32093733413228281</v>
      </c>
      <c r="D48" s="232">
        <v>0.32326294979141812</v>
      </c>
      <c r="E48" s="232">
        <v>0.24112641022890419</v>
      </c>
      <c r="F48" s="232">
        <v>8.1130184486762999E-2</v>
      </c>
      <c r="G48" s="232">
        <v>7.9564034265609693E-2</v>
      </c>
      <c r="H48" s="232">
        <v>8.42074245871825E-2</v>
      </c>
      <c r="I48" s="232">
        <v>8.5106740885840262E-2</v>
      </c>
      <c r="J48" s="232">
        <v>0.17308344518893179</v>
      </c>
      <c r="K48" s="232">
        <v>0.1608964332588069</v>
      </c>
      <c r="L48" s="232">
        <v>7.7877070414740207E-2</v>
      </c>
      <c r="M48" s="232">
        <v>7.9993213396582621E-2</v>
      </c>
      <c r="N48" s="232">
        <v>7.9408309030841132E-2</v>
      </c>
      <c r="O48" s="232">
        <v>7.9051199915795831E-2</v>
      </c>
      <c r="P48" s="232">
        <v>0.15686595443510801</v>
      </c>
      <c r="Q48" s="232">
        <v>0.16323255125453651</v>
      </c>
      <c r="R48" s="232">
        <v>0.16295137629855941</v>
      </c>
      <c r="S48" s="232">
        <v>0.1606277829833746</v>
      </c>
      <c r="T48" s="232">
        <v>0.24569529277620389</v>
      </c>
      <c r="U48" s="232">
        <v>0.25411717075720308</v>
      </c>
      <c r="V48" s="232">
        <v>0.33051743056553679</v>
      </c>
      <c r="W48" s="232">
        <v>0.3309872866516218</v>
      </c>
      <c r="DA48" s="71" t="s">
        <v>2189</v>
      </c>
    </row>
    <row r="49" spans="1:105" ht="12" customHeight="1" x14ac:dyDescent="0.25">
      <c r="A49" s="59" t="s">
        <v>160</v>
      </c>
      <c r="B49" s="232">
        <v>2.3094811396184989</v>
      </c>
      <c r="C49" s="232">
        <v>1.746184523947595</v>
      </c>
      <c r="D49" s="232">
        <v>1.320208413433362</v>
      </c>
      <c r="E49" s="232">
        <v>0.36397867081539692</v>
      </c>
      <c r="F49" s="232">
        <v>0.36875488763292508</v>
      </c>
      <c r="G49" s="232">
        <v>0.36216725400492927</v>
      </c>
      <c r="H49" s="232">
        <v>0.2279693775264405</v>
      </c>
      <c r="I49" s="232">
        <v>0.15367526051754471</v>
      </c>
      <c r="J49" s="232">
        <v>0.16391163722211591</v>
      </c>
      <c r="K49" s="232">
        <v>0.15320243314980919</v>
      </c>
      <c r="L49" s="232">
        <v>7.4271495390721962E-2</v>
      </c>
      <c r="M49" s="232">
        <v>7.6249790333343476E-2</v>
      </c>
      <c r="N49" s="232">
        <v>0.1513080107632121</v>
      </c>
      <c r="O49" s="232">
        <v>7.5297715179691013E-2</v>
      </c>
      <c r="P49" s="232">
        <v>0</v>
      </c>
      <c r="Q49" s="232">
        <v>7.7628497221101711E-2</v>
      </c>
      <c r="R49" s="232">
        <v>0.1551045265902459</v>
      </c>
      <c r="S49" s="232">
        <v>7.6511113119647672E-2</v>
      </c>
      <c r="T49" s="232">
        <v>7.8063923806506466E-2</v>
      </c>
      <c r="U49" s="232">
        <v>8.0901504907338231E-2</v>
      </c>
      <c r="V49" s="232">
        <v>7.907340682714846E-2</v>
      </c>
      <c r="W49" s="232">
        <v>7.9601900228122052E-2</v>
      </c>
      <c r="DA49" s="71" t="s">
        <v>2190</v>
      </c>
    </row>
    <row r="50" spans="1:105" ht="12" customHeight="1" x14ac:dyDescent="0.25">
      <c r="A50" s="59" t="s">
        <v>70</v>
      </c>
      <c r="B50" s="232">
        <v>0.96030572943068049</v>
      </c>
      <c r="C50" s="232">
        <v>5.0783578957866746</v>
      </c>
      <c r="D50" s="232">
        <v>4.338214113397254</v>
      </c>
      <c r="E50" s="232">
        <v>5.2410902095138763</v>
      </c>
      <c r="F50" s="232">
        <v>4.8303815703219071</v>
      </c>
      <c r="G50" s="232">
        <v>3.4184045176635749</v>
      </c>
      <c r="H50" s="232">
        <v>2.8413503102688988</v>
      </c>
      <c r="I50" s="232">
        <v>1.583990098898467</v>
      </c>
      <c r="J50" s="232">
        <v>1.7250905951572391</v>
      </c>
      <c r="K50" s="232">
        <v>1.1661637061352681</v>
      </c>
      <c r="L50" s="232">
        <v>1.126047547433638</v>
      </c>
      <c r="M50" s="232">
        <v>0.28832653672620839</v>
      </c>
      <c r="N50" s="232">
        <v>0.14325084038118949</v>
      </c>
      <c r="O50" s="232">
        <v>0</v>
      </c>
      <c r="P50" s="232">
        <v>7.0732472447376168E-2</v>
      </c>
      <c r="Q50" s="232">
        <v>0.14720647288577429</v>
      </c>
      <c r="R50" s="232">
        <v>0.22043605201248009</v>
      </c>
      <c r="S50" s="232">
        <v>0.14485743927124359</v>
      </c>
      <c r="T50" s="232">
        <v>7.3856678146315302E-2</v>
      </c>
      <c r="U50" s="232">
        <v>7.6388317741041947E-2</v>
      </c>
      <c r="V50" s="232">
        <v>7.4522114895013813E-2</v>
      </c>
      <c r="W50" s="232">
        <v>0.22387055940804729</v>
      </c>
      <c r="DA50" s="71" t="s">
        <v>2191</v>
      </c>
    </row>
    <row r="51" spans="1:105" ht="12" customHeight="1" x14ac:dyDescent="0.25">
      <c r="A51" s="59" t="s">
        <v>162</v>
      </c>
      <c r="B51" s="232">
        <v>25.42109854620492</v>
      </c>
      <c r="C51" s="232">
        <v>24.17584779055429</v>
      </c>
      <c r="D51" s="232">
        <v>24.27236473539725</v>
      </c>
      <c r="E51" s="232">
        <v>27.836582319385919</v>
      </c>
      <c r="F51" s="232">
        <v>27.937399466197011</v>
      </c>
      <c r="G51" s="232">
        <v>25.79989666684396</v>
      </c>
      <c r="H51" s="232">
        <v>26.95716782557372</v>
      </c>
      <c r="I51" s="232">
        <v>26.898753273900731</v>
      </c>
      <c r="J51" s="232">
        <v>21.707329438500238</v>
      </c>
      <c r="K51" s="232">
        <v>20.216745224645582</v>
      </c>
      <c r="L51" s="232">
        <v>21.019442919536889</v>
      </c>
      <c r="M51" s="232">
        <v>21.744789547771429</v>
      </c>
      <c r="N51" s="232">
        <v>20.84280527141437</v>
      </c>
      <c r="O51" s="232">
        <v>21.225879400048051</v>
      </c>
      <c r="P51" s="232">
        <v>21.766202873888059</v>
      </c>
      <c r="Q51" s="232">
        <v>22.336943705966799</v>
      </c>
      <c r="R51" s="232">
        <v>22.115608853400051</v>
      </c>
      <c r="S51" s="232">
        <v>22.94927792664582</v>
      </c>
      <c r="T51" s="232">
        <v>21.65439415190793</v>
      </c>
      <c r="U51" s="232">
        <v>20.301243832405049</v>
      </c>
      <c r="V51" s="232">
        <v>21.35003525685844</v>
      </c>
      <c r="W51" s="232">
        <v>21.131767273329679</v>
      </c>
      <c r="DA51" s="71" t="s">
        <v>2192</v>
      </c>
    </row>
    <row r="52" spans="1:105" ht="12" customHeight="1" x14ac:dyDescent="0.25">
      <c r="A52" s="165" t="s">
        <v>2193</v>
      </c>
      <c r="B52" s="348">
        <v>33.47375894529133</v>
      </c>
      <c r="C52" s="348">
        <v>34.082715865981747</v>
      </c>
      <c r="D52" s="348">
        <v>32.992622385110508</v>
      </c>
      <c r="E52" s="348">
        <v>36.844602910165577</v>
      </c>
      <c r="F52" s="348">
        <v>33.227839937900256</v>
      </c>
      <c r="G52" s="348">
        <v>29.668792292202291</v>
      </c>
      <c r="H52" s="348">
        <v>29.181262526955472</v>
      </c>
      <c r="I52" s="348">
        <v>27.701149358205839</v>
      </c>
      <c r="J52" s="348">
        <v>23.596956965312462</v>
      </c>
      <c r="K52" s="348">
        <v>21.205631670413279</v>
      </c>
      <c r="L52" s="348">
        <v>21.66131901292513</v>
      </c>
      <c r="M52" s="348">
        <v>21.73840452277631</v>
      </c>
      <c r="N52" s="348">
        <v>21.51947316322649</v>
      </c>
      <c r="O52" s="348">
        <v>21.30197366418674</v>
      </c>
      <c r="P52" s="348">
        <v>21.896492806131679</v>
      </c>
      <c r="Q52" s="348">
        <v>23.206951292067249</v>
      </c>
      <c r="R52" s="348">
        <v>23.014246140453501</v>
      </c>
      <c r="S52" s="348">
        <v>23.462482932595769</v>
      </c>
      <c r="T52" s="348">
        <v>22.491240051932561</v>
      </c>
      <c r="U52" s="348">
        <v>21.07796662363727</v>
      </c>
      <c r="V52" s="348">
        <v>22.008327028798909</v>
      </c>
      <c r="W52" s="348">
        <v>21.890718502229209</v>
      </c>
      <c r="DA52" s="167" t="s">
        <v>2194</v>
      </c>
    </row>
    <row r="53" spans="1:105" ht="12" customHeight="1" x14ac:dyDescent="0.25">
      <c r="A53" s="64" t="s">
        <v>30</v>
      </c>
      <c r="B53" s="231">
        <v>6.0070108956311623</v>
      </c>
      <c r="C53" s="231">
        <v>5.0415565205534216</v>
      </c>
      <c r="D53" s="231">
        <v>4.858025277630234</v>
      </c>
      <c r="E53" s="231">
        <v>5.5232512646061949</v>
      </c>
      <c r="F53" s="231">
        <v>3.0609153182106779</v>
      </c>
      <c r="G53" s="231">
        <v>2.9370033883401061</v>
      </c>
      <c r="H53" s="231">
        <v>2.0907299629415901</v>
      </c>
      <c r="I53" s="231">
        <v>1.8372857661570301</v>
      </c>
      <c r="J53" s="231">
        <v>1.7883833779178251</v>
      </c>
      <c r="K53" s="231">
        <v>1.777615594150745</v>
      </c>
      <c r="L53" s="231">
        <v>1.8758781010588721</v>
      </c>
      <c r="M53" s="231">
        <v>1.8737532833722521</v>
      </c>
      <c r="N53" s="231">
        <v>2.4064056178323878</v>
      </c>
      <c r="O53" s="231">
        <v>2.1102397658332461</v>
      </c>
      <c r="P53" s="231">
        <v>2.1961892313076872</v>
      </c>
      <c r="Q53" s="231">
        <v>2.4737554044992738</v>
      </c>
      <c r="R53" s="231">
        <v>2.392752602122564</v>
      </c>
      <c r="S53" s="231">
        <v>2.3917378463707579</v>
      </c>
      <c r="T53" s="231">
        <v>2.4340252278418708</v>
      </c>
      <c r="U53" s="231">
        <v>2.1279109666587539</v>
      </c>
      <c r="V53" s="231">
        <v>2.1989369037570849</v>
      </c>
      <c r="W53" s="231">
        <v>2.1873078726632649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0.21971223119523581</v>
      </c>
      <c r="C55" s="231">
        <v>0.2127110004285242</v>
      </c>
      <c r="D55" s="231">
        <v>0.21261655638142721</v>
      </c>
      <c r="E55" s="231">
        <v>0.15923158898218601</v>
      </c>
      <c r="F55" s="231">
        <v>5.3164018061217191E-2</v>
      </c>
      <c r="G55" s="231">
        <v>5.3739373811729718E-2</v>
      </c>
      <c r="H55" s="231">
        <v>5.5222750883356667E-2</v>
      </c>
      <c r="I55" s="231">
        <v>5.5164489194769267E-2</v>
      </c>
      <c r="J55" s="231">
        <v>0.10582463924510289</v>
      </c>
      <c r="K55" s="231">
        <v>0.1081639347914623</v>
      </c>
      <c r="L55" s="231">
        <v>5.4302356680442511E-2</v>
      </c>
      <c r="M55" s="231">
        <v>5.4024071000802268E-2</v>
      </c>
      <c r="N55" s="231">
        <v>5.4124264081912059E-2</v>
      </c>
      <c r="O55" s="231">
        <v>5.3825469551776868E-2</v>
      </c>
      <c r="P55" s="231">
        <v>0.1077203950941346</v>
      </c>
      <c r="Q55" s="231">
        <v>0.1067364074724502</v>
      </c>
      <c r="R55" s="231">
        <v>0.1068701341179302</v>
      </c>
      <c r="S55" s="231">
        <v>0.1075379804314214</v>
      </c>
      <c r="T55" s="231">
        <v>0.16180318284280129</v>
      </c>
      <c r="U55" s="231">
        <v>0.1621670016746139</v>
      </c>
      <c r="V55" s="231">
        <v>0.2165007319387858</v>
      </c>
      <c r="W55" s="231">
        <v>0.2178311210585723</v>
      </c>
      <c r="DA55" s="73" t="s">
        <v>2197</v>
      </c>
    </row>
    <row r="56" spans="1:105" ht="12" customHeight="1" x14ac:dyDescent="0.25">
      <c r="A56" s="64" t="s">
        <v>160</v>
      </c>
      <c r="B56" s="231">
        <v>1.517895270648713</v>
      </c>
      <c r="C56" s="231">
        <v>1.157337017290121</v>
      </c>
      <c r="D56" s="231">
        <v>0.86832767798198485</v>
      </c>
      <c r="E56" s="231">
        <v>0.24035899698643731</v>
      </c>
      <c r="F56" s="231">
        <v>0.24164238785229891</v>
      </c>
      <c r="G56" s="231">
        <v>0.24461607087903769</v>
      </c>
      <c r="H56" s="231">
        <v>0.14950102328735451</v>
      </c>
      <c r="I56" s="231">
        <v>9.9609233770269881E-2</v>
      </c>
      <c r="J56" s="231">
        <v>0.1002169205620469</v>
      </c>
      <c r="K56" s="231">
        <v>0.1029915806924968</v>
      </c>
      <c r="L56" s="231">
        <v>5.1788250539191498E-2</v>
      </c>
      <c r="M56" s="231">
        <v>5.1495919614360897E-2</v>
      </c>
      <c r="N56" s="231">
        <v>0.1031307029731135</v>
      </c>
      <c r="O56" s="231">
        <v>5.1269745178314237E-2</v>
      </c>
      <c r="P56" s="231">
        <v>0</v>
      </c>
      <c r="Q56" s="231">
        <v>5.0760628607372883E-2</v>
      </c>
      <c r="R56" s="231">
        <v>0.1017238512218948</v>
      </c>
      <c r="S56" s="231">
        <v>5.1223085026944233E-2</v>
      </c>
      <c r="T56" s="231">
        <v>5.1409171068636829E-2</v>
      </c>
      <c r="U56" s="231">
        <v>5.1627973201079778E-2</v>
      </c>
      <c r="V56" s="231">
        <v>5.1795908087747533E-2</v>
      </c>
      <c r="W56" s="231">
        <v>5.2388027771396832E-2</v>
      </c>
      <c r="DA56" s="73" t="s">
        <v>2198</v>
      </c>
    </row>
    <row r="57" spans="1:105" ht="12" customHeight="1" x14ac:dyDescent="0.25">
      <c r="A57" s="64" t="s">
        <v>70</v>
      </c>
      <c r="B57" s="231">
        <v>0.63115628011600866</v>
      </c>
      <c r="C57" s="231">
        <v>3.36583648476882</v>
      </c>
      <c r="D57" s="231">
        <v>2.8533308448462269</v>
      </c>
      <c r="E57" s="231">
        <v>3.4610357333633708</v>
      </c>
      <c r="F57" s="231">
        <v>3.165313806097211</v>
      </c>
      <c r="G57" s="231">
        <v>2.3088688238352839</v>
      </c>
      <c r="H57" s="231">
        <v>1.863341399235847</v>
      </c>
      <c r="I57" s="231">
        <v>1.0267107374316571</v>
      </c>
      <c r="J57" s="231">
        <v>1.054734551293232</v>
      </c>
      <c r="K57" s="231">
        <v>0.78396302833941756</v>
      </c>
      <c r="L57" s="231">
        <v>0.7851738032033786</v>
      </c>
      <c r="M57" s="231">
        <v>0.1947236850492314</v>
      </c>
      <c r="N57" s="231">
        <v>9.7638980219765623E-2</v>
      </c>
      <c r="O57" s="231">
        <v>0</v>
      </c>
      <c r="P57" s="231">
        <v>4.8572234207571792E-2</v>
      </c>
      <c r="Q57" s="231">
        <v>9.6257088134444876E-2</v>
      </c>
      <c r="R57" s="231">
        <v>0.14457092034520641</v>
      </c>
      <c r="S57" s="231">
        <v>9.6979963119513027E-2</v>
      </c>
      <c r="T57" s="231">
        <v>4.8638480058937422E-2</v>
      </c>
      <c r="U57" s="231">
        <v>4.8747844996544179E-2</v>
      </c>
      <c r="V57" s="231">
        <v>4.8814649178381589E-2</v>
      </c>
      <c r="W57" s="231">
        <v>0.14733488836141589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6.3298612702283166E-2</v>
      </c>
      <c r="M58" s="231">
        <v>6.3888049200654676E-2</v>
      </c>
      <c r="N58" s="231">
        <v>6.4145570000911714E-2</v>
      </c>
      <c r="O58" s="231">
        <v>6.3870881147241709E-2</v>
      </c>
      <c r="P58" s="231">
        <v>6.3441679813567589E-2</v>
      </c>
      <c r="Q58" s="231">
        <v>0.12538401630123239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16.707893645909309</v>
      </c>
      <c r="C59" s="231">
        <v>16.023280007731749</v>
      </c>
      <c r="D59" s="231">
        <v>15.96442341630566</v>
      </c>
      <c r="E59" s="231">
        <v>18.382321664148911</v>
      </c>
      <c r="F59" s="231">
        <v>18.30717407091155</v>
      </c>
      <c r="G59" s="231">
        <v>17.42584201619357</v>
      </c>
      <c r="H59" s="231">
        <v>17.678357587236881</v>
      </c>
      <c r="I59" s="231">
        <v>17.435234493602142</v>
      </c>
      <c r="J59" s="231">
        <v>13.272039415996019</v>
      </c>
      <c r="K59" s="231">
        <v>13.59087126969907</v>
      </c>
      <c r="L59" s="231">
        <v>14.65650005274022</v>
      </c>
      <c r="M59" s="231">
        <v>14.685521490457999</v>
      </c>
      <c r="N59" s="231">
        <v>14.20634075307863</v>
      </c>
      <c r="O59" s="231">
        <v>14.452569051120561</v>
      </c>
      <c r="P59" s="231">
        <v>14.94692702261437</v>
      </c>
      <c r="Q59" s="231">
        <v>14.60594168727725</v>
      </c>
      <c r="R59" s="231">
        <v>14.50431495547573</v>
      </c>
      <c r="S59" s="231">
        <v>15.36421006848065</v>
      </c>
      <c r="T59" s="231">
        <v>14.260549547860901</v>
      </c>
      <c r="U59" s="231">
        <v>12.95540884843199</v>
      </c>
      <c r="V59" s="231">
        <v>13.98503628725323</v>
      </c>
      <c r="W59" s="231">
        <v>13.90735155318297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1.590906277122175E-3</v>
      </c>
      <c r="C61" s="231">
        <v>1.590906277121363E-3</v>
      </c>
      <c r="D61" s="231">
        <v>7.948808701157932E-3</v>
      </c>
      <c r="E61" s="231">
        <v>3.6562230951563232E-2</v>
      </c>
      <c r="F61" s="231">
        <v>5.2459848353869513E-2</v>
      </c>
      <c r="G61" s="231">
        <v>9.3789075452287152E-2</v>
      </c>
      <c r="H61" s="231">
        <v>0.12557858757248569</v>
      </c>
      <c r="I61" s="231">
        <v>6.1993840647696218E-2</v>
      </c>
      <c r="J61" s="231">
        <v>0.13352739627363339</v>
      </c>
      <c r="K61" s="231">
        <v>0.1526068262302345</v>
      </c>
      <c r="L61" s="231">
        <v>0.1192206851484192</v>
      </c>
      <c r="M61" s="231">
        <v>0.1112718764472886</v>
      </c>
      <c r="N61" s="231">
        <v>0.120811591425573</v>
      </c>
      <c r="O61" s="231">
        <v>0.1446580175288931</v>
      </c>
      <c r="P61" s="231">
        <v>0.189169057181787</v>
      </c>
      <c r="Q61" s="231">
        <v>0.72010255240679977</v>
      </c>
      <c r="R61" s="231">
        <v>0.53570621405566698</v>
      </c>
      <c r="S61" s="231">
        <v>0.1585183592670481</v>
      </c>
      <c r="T61" s="231">
        <v>0.20498083431708561</v>
      </c>
      <c r="U61" s="231">
        <v>0.17266483522749601</v>
      </c>
      <c r="V61" s="231">
        <v>0.12464006732264819</v>
      </c>
      <c r="W61" s="231">
        <v>0.1498084335339924</v>
      </c>
      <c r="DA61" s="73" t="s">
        <v>2203</v>
      </c>
    </row>
    <row r="62" spans="1:105" ht="12" customHeight="1" x14ac:dyDescent="0.25">
      <c r="A62" s="64" t="s">
        <v>79</v>
      </c>
      <c r="B62" s="231">
        <v>8.3884997155137757</v>
      </c>
      <c r="C62" s="231">
        <v>8.2804039289319942</v>
      </c>
      <c r="D62" s="231">
        <v>8.2279498032638205</v>
      </c>
      <c r="E62" s="231">
        <v>9.0418414311269224</v>
      </c>
      <c r="F62" s="231">
        <v>8.3471704884134397</v>
      </c>
      <c r="G62" s="231">
        <v>6.604933543690275</v>
      </c>
      <c r="H62" s="231">
        <v>7.2185312157979524</v>
      </c>
      <c r="I62" s="231">
        <v>7.185150797402275</v>
      </c>
      <c r="J62" s="231">
        <v>7.1422306640245949</v>
      </c>
      <c r="K62" s="231">
        <v>4.689419436509854</v>
      </c>
      <c r="L62" s="231">
        <v>4.0551571508523256</v>
      </c>
      <c r="M62" s="231">
        <v>4.7037261476337244</v>
      </c>
      <c r="N62" s="231">
        <v>4.4668756836142069</v>
      </c>
      <c r="O62" s="231">
        <v>4.4255407338267094</v>
      </c>
      <c r="P62" s="231">
        <v>4.3444731859125643</v>
      </c>
      <c r="Q62" s="231">
        <v>5.0280135073684233</v>
      </c>
      <c r="R62" s="231">
        <v>5.2283074631145068</v>
      </c>
      <c r="S62" s="231">
        <v>5.2922756298994296</v>
      </c>
      <c r="T62" s="231">
        <v>5.3298336079423292</v>
      </c>
      <c r="U62" s="231">
        <v>5.5594391534467871</v>
      </c>
      <c r="V62" s="231">
        <v>5.3826024812610287</v>
      </c>
      <c r="W62" s="231">
        <v>5.2286966056575999</v>
      </c>
      <c r="DA62" s="73" t="s">
        <v>2204</v>
      </c>
    </row>
    <row r="63" spans="1:105" ht="12" customHeight="1" x14ac:dyDescent="0.25">
      <c r="A63" s="166" t="s">
        <v>2205</v>
      </c>
      <c r="B63" s="349">
        <v>2.006435751255728</v>
      </c>
      <c r="C63" s="349">
        <v>2.2304598359488881</v>
      </c>
      <c r="D63" s="349">
        <v>2.2101836530101449</v>
      </c>
      <c r="E63" s="349">
        <v>2.2628672372162568</v>
      </c>
      <c r="F63" s="349">
        <v>2.2910755069795972</v>
      </c>
      <c r="G63" s="349">
        <v>2.2629456983333789</v>
      </c>
      <c r="H63" s="349">
        <v>2.2723967341264579</v>
      </c>
      <c r="I63" s="349">
        <v>2.2191559735973549</v>
      </c>
      <c r="J63" s="349">
        <v>2.3347971414431612</v>
      </c>
      <c r="K63" s="349">
        <v>2.2116850775153618</v>
      </c>
      <c r="L63" s="349">
        <v>2.1809188196419571</v>
      </c>
      <c r="M63" s="349">
        <v>2.2146964333235748</v>
      </c>
      <c r="N63" s="349">
        <v>2.206413826039741</v>
      </c>
      <c r="O63" s="349">
        <v>2.026859907583729</v>
      </c>
      <c r="P63" s="349">
        <v>2.0539117562290241</v>
      </c>
      <c r="Q63" s="349">
        <v>2.1843281925270568</v>
      </c>
      <c r="R63" s="349">
        <v>2.187105681004248</v>
      </c>
      <c r="S63" s="349">
        <v>2.3030415873415602</v>
      </c>
      <c r="T63" s="349">
        <v>2.38550668076308</v>
      </c>
      <c r="U63" s="349">
        <v>2.4318035574018539</v>
      </c>
      <c r="V63" s="349">
        <v>2.4557031141700651</v>
      </c>
      <c r="W63" s="349">
        <v>2.5823849015385081</v>
      </c>
      <c r="DA63" s="168" t="s">
        <v>2206</v>
      </c>
    </row>
    <row r="64" spans="1:105" ht="12" customHeight="1" x14ac:dyDescent="0.25">
      <c r="A64" s="60" t="s">
        <v>2207</v>
      </c>
      <c r="B64" s="264">
        <v>4.0128715025114552</v>
      </c>
      <c r="C64" s="264">
        <v>4.4609196718977762</v>
      </c>
      <c r="D64" s="264">
        <v>4.4203673060202906</v>
      </c>
      <c r="E64" s="264">
        <v>4.5257344744325136</v>
      </c>
      <c r="F64" s="264">
        <v>4.5821510139591943</v>
      </c>
      <c r="G64" s="264">
        <v>4.5258913966667587</v>
      </c>
      <c r="H64" s="264">
        <v>4.5447934682529167</v>
      </c>
      <c r="I64" s="264">
        <v>4.4383119471947108</v>
      </c>
      <c r="J64" s="264">
        <v>4.6695942828863224</v>
      </c>
      <c r="K64" s="264">
        <v>4.4233701550307254</v>
      </c>
      <c r="L64" s="264">
        <v>4.3618376392839133</v>
      </c>
      <c r="M64" s="264">
        <v>4.4293928666471496</v>
      </c>
      <c r="N64" s="264">
        <v>4.4128276520794811</v>
      </c>
      <c r="O64" s="264">
        <v>4.0537198151674581</v>
      </c>
      <c r="P64" s="264">
        <v>4.1078235124580473</v>
      </c>
      <c r="Q64" s="264">
        <v>4.3686563850541136</v>
      </c>
      <c r="R64" s="264">
        <v>4.3742113620084968</v>
      </c>
      <c r="S64" s="264">
        <v>4.6060831746831203</v>
      </c>
      <c r="T64" s="264">
        <v>4.7710133615261601</v>
      </c>
      <c r="U64" s="264">
        <v>4.8636071148037079</v>
      </c>
      <c r="V64" s="264">
        <v>4.9114062283401294</v>
      </c>
      <c r="W64" s="264">
        <v>5.1647698030770162</v>
      </c>
      <c r="DA64" s="72" t="s">
        <v>2208</v>
      </c>
    </row>
    <row r="65" spans="1:105" ht="12" customHeight="1" x14ac:dyDescent="0.25">
      <c r="A65" s="101" t="s">
        <v>2209</v>
      </c>
      <c r="B65" s="280">
        <v>0.80257430050229095</v>
      </c>
      <c r="C65" s="280">
        <v>0.8921839343795549</v>
      </c>
      <c r="D65" s="280">
        <v>0.88407346120405828</v>
      </c>
      <c r="E65" s="280">
        <v>0.90514689488650257</v>
      </c>
      <c r="F65" s="280">
        <v>0.91643020279183862</v>
      </c>
      <c r="G65" s="280">
        <v>0.90517827933335182</v>
      </c>
      <c r="H65" s="280">
        <v>0.90895869365058324</v>
      </c>
      <c r="I65" s="280">
        <v>0.88766238943894216</v>
      </c>
      <c r="J65" s="280">
        <v>0.93391885657726448</v>
      </c>
      <c r="K65" s="280">
        <v>0.88467403100614495</v>
      </c>
      <c r="L65" s="280">
        <v>0.87236752785678273</v>
      </c>
      <c r="M65" s="280">
        <v>0.88587857332942976</v>
      </c>
      <c r="N65" s="280">
        <v>0.88256553041589603</v>
      </c>
      <c r="O65" s="280">
        <v>0.81074396303349194</v>
      </c>
      <c r="P65" s="280">
        <v>0.8215647024916094</v>
      </c>
      <c r="Q65" s="280">
        <v>0.8737312770108222</v>
      </c>
      <c r="R65" s="280">
        <v>0.87484227240169943</v>
      </c>
      <c r="S65" s="280">
        <v>0.9212166349366242</v>
      </c>
      <c r="T65" s="280">
        <v>0.95420267230523204</v>
      </c>
      <c r="U65" s="280">
        <v>0.97272142296074149</v>
      </c>
      <c r="V65" s="280">
        <v>0.98228124566802588</v>
      </c>
      <c r="W65" s="280">
        <v>1.032953960615403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47.628352618653892</v>
      </c>
      <c r="C66" s="263">
        <f t="shared" si="3"/>
        <v>50.921673303988442</v>
      </c>
      <c r="D66" s="263">
        <f t="shared" si="3"/>
        <v>49.958977123425719</v>
      </c>
      <c r="E66" s="263">
        <f t="shared" si="3"/>
        <v>53.123490640365318</v>
      </c>
      <c r="F66" s="263">
        <f t="shared" si="3"/>
        <v>51.22222927880653</v>
      </c>
      <c r="G66" s="263">
        <f t="shared" si="3"/>
        <v>48.656402628777265</v>
      </c>
      <c r="H66" s="263">
        <f t="shared" si="3"/>
        <v>48.431077810457296</v>
      </c>
      <c r="I66" s="263">
        <f t="shared" si="3"/>
        <v>46.78192831985811</v>
      </c>
      <c r="J66" s="263">
        <f t="shared" si="3"/>
        <v>45.553040953722189</v>
      </c>
      <c r="K66" s="263">
        <f t="shared" si="3"/>
        <v>42.567462368905026</v>
      </c>
      <c r="L66" s="263">
        <f t="shared" si="3"/>
        <v>42.515307813652171</v>
      </c>
      <c r="M66" s="263">
        <f t="shared" si="3"/>
        <v>42.970199281467089</v>
      </c>
      <c r="N66" s="263">
        <f t="shared" si="3"/>
        <v>42.725119159712946</v>
      </c>
      <c r="O66" s="263">
        <f t="shared" si="3"/>
        <v>40.243910886657417</v>
      </c>
      <c r="P66" s="263">
        <f t="shared" si="3"/>
        <v>40.992734090077363</v>
      </c>
      <c r="Q66" s="263">
        <f t="shared" si="3"/>
        <v>43.458054451015542</v>
      </c>
      <c r="R66" s="263">
        <f t="shared" si="3"/>
        <v>43.375783076202666</v>
      </c>
      <c r="S66" s="263">
        <f t="shared" si="3"/>
        <v>45.217452759759027</v>
      </c>
      <c r="T66" s="263">
        <f t="shared" si="3"/>
        <v>45.642554494455609</v>
      </c>
      <c r="U66" s="263">
        <f t="shared" si="3"/>
        <v>45.300036028313308</v>
      </c>
      <c r="V66" s="263">
        <f t="shared" si="3"/>
        <v>46.246758758081228</v>
      </c>
      <c r="W66" s="263">
        <f t="shared" si="3"/>
        <v>47.834361566726692</v>
      </c>
      <c r="DA66" s="70"/>
    </row>
    <row r="67" spans="1:105" ht="12" customHeight="1" x14ac:dyDescent="0.25">
      <c r="A67" s="165" t="s">
        <v>2212</v>
      </c>
      <c r="B67" s="348">
        <v>15.1675721786839</v>
      </c>
      <c r="C67" s="348">
        <v>15.42585549214537</v>
      </c>
      <c r="D67" s="348">
        <v>14.932811531843949</v>
      </c>
      <c r="E67" s="348">
        <v>16.68497211722962</v>
      </c>
      <c r="F67" s="348">
        <v>15.09726760129228</v>
      </c>
      <c r="G67" s="348">
        <v>13.5685375413236</v>
      </c>
      <c r="H67" s="348">
        <v>13.311844871694539</v>
      </c>
      <c r="I67" s="348">
        <v>12.63553320731169</v>
      </c>
      <c r="J67" s="348">
        <v>10.67226079443839</v>
      </c>
      <c r="K67" s="348">
        <v>9.7419887025083511</v>
      </c>
      <c r="L67" s="348">
        <v>10.005060764875481</v>
      </c>
      <c r="M67" s="348">
        <v>10.00511410956995</v>
      </c>
      <c r="N67" s="348">
        <v>9.9092434607203224</v>
      </c>
      <c r="O67" s="348">
        <v>9.8096317025545758</v>
      </c>
      <c r="P67" s="348">
        <v>10.0938257169742</v>
      </c>
      <c r="Q67" s="348">
        <v>10.612219504651289</v>
      </c>
      <c r="R67" s="348">
        <v>10.53004040611305</v>
      </c>
      <c r="S67" s="348">
        <v>10.775961607075059</v>
      </c>
      <c r="T67" s="348">
        <v>10.30901454246667</v>
      </c>
      <c r="U67" s="348">
        <v>9.6291919084909683</v>
      </c>
      <c r="V67" s="348">
        <v>10.08911710435957</v>
      </c>
      <c r="W67" s="348">
        <v>10.04747620938684</v>
      </c>
      <c r="DA67" s="167" t="s">
        <v>2213</v>
      </c>
    </row>
    <row r="68" spans="1:105" ht="12" customHeight="1" x14ac:dyDescent="0.25">
      <c r="A68" s="165" t="s">
        <v>2214</v>
      </c>
      <c r="B68" s="348">
        <v>6.305306394126899</v>
      </c>
      <c r="C68" s="348">
        <v>6.4200129609051491</v>
      </c>
      <c r="D68" s="348">
        <v>6.214676792763199</v>
      </c>
      <c r="E68" s="348">
        <v>6.9402576118871444</v>
      </c>
      <c r="F68" s="348">
        <v>6.2589837002139008</v>
      </c>
      <c r="G68" s="348">
        <v>5.5885813736004319</v>
      </c>
      <c r="H68" s="348">
        <v>5.4967475120026918</v>
      </c>
      <c r="I68" s="348">
        <v>5.2179450314625928</v>
      </c>
      <c r="J68" s="348">
        <v>4.4448561596710432</v>
      </c>
      <c r="K68" s="348">
        <v>3.9944126138174592</v>
      </c>
      <c r="L68" s="348">
        <v>4.0802484567282802</v>
      </c>
      <c r="M68" s="348">
        <v>4.094768718971717</v>
      </c>
      <c r="N68" s="348">
        <v>4.0535295709124712</v>
      </c>
      <c r="O68" s="348">
        <v>4.0125601361902987</v>
      </c>
      <c r="P68" s="348">
        <v>4.1245471213766063</v>
      </c>
      <c r="Q68" s="348">
        <v>4.3713924871484009</v>
      </c>
      <c r="R68" s="348">
        <v>4.3350934558194947</v>
      </c>
      <c r="S68" s="348">
        <v>4.4195258709598662</v>
      </c>
      <c r="T68" s="348">
        <v>4.2365770734942201</v>
      </c>
      <c r="U68" s="348">
        <v>3.9703649041754399</v>
      </c>
      <c r="V68" s="348">
        <v>4.1456128475299874</v>
      </c>
      <c r="W68" s="348">
        <v>4.1234594408631207</v>
      </c>
      <c r="DA68" s="167" t="s">
        <v>2215</v>
      </c>
    </row>
    <row r="69" spans="1:105" ht="12" customHeight="1" x14ac:dyDescent="0.25">
      <c r="A69" s="64" t="s">
        <v>30</v>
      </c>
      <c r="B69" s="231">
        <v>1.1315145177366179</v>
      </c>
      <c r="C69" s="231">
        <v>0.94965607589371936</v>
      </c>
      <c r="D69" s="231">
        <v>0.91508509384724646</v>
      </c>
      <c r="E69" s="231">
        <v>1.0403908199258201</v>
      </c>
      <c r="F69" s="231">
        <v>0.57657130647735755</v>
      </c>
      <c r="G69" s="231">
        <v>0.55323055514439645</v>
      </c>
      <c r="H69" s="231">
        <v>0.3938217104709919</v>
      </c>
      <c r="I69" s="231">
        <v>0.34608152935921888</v>
      </c>
      <c r="J69" s="231">
        <v>0.33686999916457638</v>
      </c>
      <c r="K69" s="231">
        <v>0.3348417185657912</v>
      </c>
      <c r="L69" s="231">
        <v>0.35335099964543848</v>
      </c>
      <c r="M69" s="231">
        <v>0.35295075697870681</v>
      </c>
      <c r="N69" s="231">
        <v>0.45328416069972982</v>
      </c>
      <c r="O69" s="231">
        <v>0.39749668719296588</v>
      </c>
      <c r="P69" s="231">
        <v>0.41368661420754232</v>
      </c>
      <c r="Q69" s="231">
        <v>0.46597054710789643</v>
      </c>
      <c r="R69" s="231">
        <v>0.45071240150785152</v>
      </c>
      <c r="S69" s="231">
        <v>0.45052125638008728</v>
      </c>
      <c r="T69" s="231">
        <v>0.45848674651869031</v>
      </c>
      <c r="U69" s="231">
        <v>0.40082533443987622</v>
      </c>
      <c r="V69" s="231">
        <v>0.41420418131712378</v>
      </c>
      <c r="W69" s="231">
        <v>0.41201367130499172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4.1386237455058282E-2</v>
      </c>
      <c r="C71" s="231">
        <v>4.006744606409874E-2</v>
      </c>
      <c r="D71" s="231">
        <v>4.0049656049687118E-2</v>
      </c>
      <c r="E71" s="231">
        <v>2.9993761913541941E-2</v>
      </c>
      <c r="F71" s="231">
        <v>1.0014274870256979E-2</v>
      </c>
      <c r="G71" s="231">
        <v>1.012265213074133E-2</v>
      </c>
      <c r="H71" s="231">
        <v>1.040206941847162E-2</v>
      </c>
      <c r="I71" s="231">
        <v>1.039109491757427E-2</v>
      </c>
      <c r="J71" s="231">
        <v>1.993372706001937E-2</v>
      </c>
      <c r="K71" s="231">
        <v>2.0374369988419488E-2</v>
      </c>
      <c r="L71" s="231">
        <v>1.022869876529111E-2</v>
      </c>
      <c r="M71" s="231">
        <v>1.0176279302090179E-2</v>
      </c>
      <c r="N71" s="231">
        <v>1.019515223703607E-2</v>
      </c>
      <c r="O71" s="231">
        <v>1.0138869610861009E-2</v>
      </c>
      <c r="P71" s="231">
        <v>2.0290822344601531E-2</v>
      </c>
      <c r="Q71" s="231">
        <v>2.010547287569699E-2</v>
      </c>
      <c r="R71" s="231">
        <v>2.0130662382324801E-2</v>
      </c>
      <c r="S71" s="231">
        <v>2.0256461687913171E-2</v>
      </c>
      <c r="T71" s="231">
        <v>3.0478161865126009E-2</v>
      </c>
      <c r="U71" s="231">
        <v>3.054669283621534E-2</v>
      </c>
      <c r="V71" s="231">
        <v>4.0781301307028887E-2</v>
      </c>
      <c r="W71" s="231">
        <v>4.1031900919620258E-2</v>
      </c>
      <c r="DA71" s="73" t="s">
        <v>2218</v>
      </c>
    </row>
    <row r="72" spans="1:105" ht="12" customHeight="1" x14ac:dyDescent="0.25">
      <c r="A72" s="64" t="s">
        <v>160</v>
      </c>
      <c r="B72" s="231">
        <v>0.28591933075931431</v>
      </c>
      <c r="C72" s="231">
        <v>0.2180025406529868</v>
      </c>
      <c r="D72" s="231">
        <v>0.16356310831793619</v>
      </c>
      <c r="E72" s="231">
        <v>4.5275378933733332E-2</v>
      </c>
      <c r="F72" s="231">
        <v>4.5517125689629713E-2</v>
      </c>
      <c r="G72" s="231">
        <v>4.6077265428738398E-2</v>
      </c>
      <c r="H72" s="231">
        <v>2.8160857572133241E-2</v>
      </c>
      <c r="I72" s="231">
        <v>1.8762958161712889E-2</v>
      </c>
      <c r="J72" s="231">
        <v>1.887742547983156E-2</v>
      </c>
      <c r="K72" s="231">
        <v>1.9400076141522941E-2</v>
      </c>
      <c r="L72" s="231">
        <v>9.7551275253878727E-3</v>
      </c>
      <c r="M72" s="231">
        <v>9.700062420433633E-3</v>
      </c>
      <c r="N72" s="231">
        <v>1.9426282000475682E-2</v>
      </c>
      <c r="O72" s="231">
        <v>9.6574589255550361E-3</v>
      </c>
      <c r="P72" s="231">
        <v>0</v>
      </c>
      <c r="Q72" s="231">
        <v>9.5615588512502937E-3</v>
      </c>
      <c r="R72" s="231">
        <v>1.9161279454539739E-2</v>
      </c>
      <c r="S72" s="231">
        <v>9.6486697557678879E-3</v>
      </c>
      <c r="T72" s="231">
        <v>9.6837219741476577E-3</v>
      </c>
      <c r="U72" s="231">
        <v>9.7249367802587933E-3</v>
      </c>
      <c r="V72" s="231">
        <v>9.7565699445064605E-3</v>
      </c>
      <c r="W72" s="231">
        <v>9.8681049541689287E-3</v>
      </c>
      <c r="DA72" s="73" t="s">
        <v>2219</v>
      </c>
    </row>
    <row r="73" spans="1:105" ht="12" customHeight="1" x14ac:dyDescent="0.25">
      <c r="A73" s="64" t="s">
        <v>70</v>
      </c>
      <c r="B73" s="231">
        <v>0.11888816356755839</v>
      </c>
      <c r="C73" s="231">
        <v>0.63400798051047025</v>
      </c>
      <c r="D73" s="231">
        <v>0.53746952202089593</v>
      </c>
      <c r="E73" s="231">
        <v>0.65194024894379266</v>
      </c>
      <c r="F73" s="231">
        <v>0.59623639560833896</v>
      </c>
      <c r="G73" s="231">
        <v>0.43491157900498412</v>
      </c>
      <c r="H73" s="231">
        <v>0.35098951564553332</v>
      </c>
      <c r="I73" s="231">
        <v>0.1933970364137193</v>
      </c>
      <c r="J73" s="231">
        <v>0.19867576035440371</v>
      </c>
      <c r="K73" s="231">
        <v>0.14767170616919781</v>
      </c>
      <c r="L73" s="231">
        <v>0.14789977456462541</v>
      </c>
      <c r="M73" s="231">
        <v>3.6679253693484043E-2</v>
      </c>
      <c r="N73" s="231">
        <v>1.8391830069097129E-2</v>
      </c>
      <c r="O73" s="231">
        <v>0</v>
      </c>
      <c r="P73" s="231">
        <v>9.1493405155536923E-3</v>
      </c>
      <c r="Q73" s="231">
        <v>1.813152906687604E-2</v>
      </c>
      <c r="R73" s="231">
        <v>2.7232195522088751E-2</v>
      </c>
      <c r="S73" s="231">
        <v>1.826769388400799E-2</v>
      </c>
      <c r="T73" s="231">
        <v>9.1618189584702064E-3</v>
      </c>
      <c r="U73" s="231">
        <v>9.1824195561357441E-3</v>
      </c>
      <c r="V73" s="231">
        <v>9.195003169335034E-3</v>
      </c>
      <c r="W73" s="231">
        <v>2.7752832156720988E-2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1.192328438713367E-2</v>
      </c>
      <c r="M74" s="231">
        <v>1.2034313976854619E-2</v>
      </c>
      <c r="N74" s="231">
        <v>1.2082822050033229E-2</v>
      </c>
      <c r="O74" s="231">
        <v>1.20310801052976E-2</v>
      </c>
      <c r="P74" s="231">
        <v>1.1950233316683099E-2</v>
      </c>
      <c r="Q74" s="231">
        <v>2.36180418517557E-2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3.147193262941367</v>
      </c>
      <c r="C75" s="231">
        <v>3.0182355693234308</v>
      </c>
      <c r="D75" s="231">
        <v>3.0071490091656088</v>
      </c>
      <c r="E75" s="231">
        <v>3.462597986598686</v>
      </c>
      <c r="F75" s="231">
        <v>3.4484427612797379</v>
      </c>
      <c r="G75" s="231">
        <v>3.2824300750724729</v>
      </c>
      <c r="H75" s="231">
        <v>3.3299953349919891</v>
      </c>
      <c r="I75" s="231">
        <v>3.284199295193754</v>
      </c>
      <c r="J75" s="231">
        <v>2.499996344287339</v>
      </c>
      <c r="K75" s="231">
        <v>2.560053313959934</v>
      </c>
      <c r="L75" s="231">
        <v>2.7607811733693488</v>
      </c>
      <c r="M75" s="231">
        <v>2.766247815377131</v>
      </c>
      <c r="N75" s="231">
        <v>2.675986623848607</v>
      </c>
      <c r="O75" s="231">
        <v>2.7223675774963931</v>
      </c>
      <c r="P75" s="231">
        <v>2.815487638608801</v>
      </c>
      <c r="Q75" s="231">
        <v>2.7512577139469609</v>
      </c>
      <c r="R75" s="231">
        <v>2.7321147284552612</v>
      </c>
      <c r="S75" s="231">
        <v>2.8940894311819498</v>
      </c>
      <c r="T75" s="231">
        <v>2.686197698766041</v>
      </c>
      <c r="U75" s="231">
        <v>2.4403540213112889</v>
      </c>
      <c r="V75" s="231">
        <v>2.6343004640809409</v>
      </c>
      <c r="W75" s="231">
        <v>2.6196673285774019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2.9967209652162849E-4</v>
      </c>
      <c r="C77" s="231">
        <v>2.9967209652147561E-4</v>
      </c>
      <c r="D77" s="231">
        <v>1.497282525425871E-3</v>
      </c>
      <c r="E77" s="231">
        <v>6.8870684340894706E-3</v>
      </c>
      <c r="F77" s="231">
        <v>9.8816334849394123E-3</v>
      </c>
      <c r="G77" s="231">
        <v>1.7666640251400349E-2</v>
      </c>
      <c r="H77" s="231">
        <v>2.3654692395925291E-2</v>
      </c>
      <c r="I77" s="231">
        <v>1.1677510149704549E-2</v>
      </c>
      <c r="J77" s="231">
        <v>2.515197492134922E-2</v>
      </c>
      <c r="K77" s="231">
        <v>2.874588416525193E-2</v>
      </c>
      <c r="L77" s="231">
        <v>2.245708196701526E-2</v>
      </c>
      <c r="M77" s="231">
        <v>2.0959799441594519E-2</v>
      </c>
      <c r="N77" s="231">
        <v>2.2756754063542842E-2</v>
      </c>
      <c r="O77" s="231">
        <v>2.7248601639791491E-2</v>
      </c>
      <c r="P77" s="231">
        <v>3.5632952599339393E-2</v>
      </c>
      <c r="Q77" s="231">
        <v>0.13564258604892629</v>
      </c>
      <c r="R77" s="231">
        <v>0.1009086497390176</v>
      </c>
      <c r="S77" s="231">
        <v>2.9859413933959199E-2</v>
      </c>
      <c r="T77" s="231">
        <v>3.8611348292415033E-2</v>
      </c>
      <c r="U77" s="231">
        <v>3.2524124087173763E-2</v>
      </c>
      <c r="V77" s="231">
        <v>2.3477907418116561E-2</v>
      </c>
      <c r="W77" s="231">
        <v>2.8218763103355912E-2</v>
      </c>
      <c r="DA77" s="73" t="s">
        <v>2224</v>
      </c>
    </row>
    <row r="78" spans="1:105" ht="12" customHeight="1" x14ac:dyDescent="0.25">
      <c r="A78" s="64" t="s">
        <v>79</v>
      </c>
      <c r="B78" s="231">
        <v>1.580105209570462</v>
      </c>
      <c r="C78" s="231">
        <v>1.559743676363921</v>
      </c>
      <c r="D78" s="231">
        <v>1.549863120836398</v>
      </c>
      <c r="E78" s="231">
        <v>1.7031723471374809</v>
      </c>
      <c r="F78" s="231">
        <v>1.57232020280364</v>
      </c>
      <c r="G78" s="231">
        <v>1.244142606567697</v>
      </c>
      <c r="H78" s="231">
        <v>1.3597233315076469</v>
      </c>
      <c r="I78" s="231">
        <v>1.35343560726691</v>
      </c>
      <c r="J78" s="231">
        <v>1.345350928403525</v>
      </c>
      <c r="K78" s="231">
        <v>0.88332554482734094</v>
      </c>
      <c r="L78" s="231">
        <v>0.76385231650403929</v>
      </c>
      <c r="M78" s="231">
        <v>0.88602043778142214</v>
      </c>
      <c r="N78" s="231">
        <v>0.84140594594395046</v>
      </c>
      <c r="O78" s="231">
        <v>0.83361986121943499</v>
      </c>
      <c r="P78" s="231">
        <v>0.81834951978408432</v>
      </c>
      <c r="Q78" s="231">
        <v>0.9471050373990384</v>
      </c>
      <c r="R78" s="231">
        <v>0.98483353875841106</v>
      </c>
      <c r="S78" s="231">
        <v>0.99688294413618062</v>
      </c>
      <c r="T78" s="231">
        <v>1.003957577119331</v>
      </c>
      <c r="U78" s="231">
        <v>1.047207375164491</v>
      </c>
      <c r="V78" s="231">
        <v>1.0138974202929361</v>
      </c>
      <c r="W78" s="231">
        <v>0.98490683984686056</v>
      </c>
      <c r="DA78" s="73" t="s">
        <v>2225</v>
      </c>
    </row>
    <row r="79" spans="1:105" ht="12" customHeight="1" x14ac:dyDescent="0.25">
      <c r="A79" s="165" t="s">
        <v>2226</v>
      </c>
      <c r="B79" s="348">
        <v>26.155474045843089</v>
      </c>
      <c r="C79" s="348">
        <v>29.075804850937921</v>
      </c>
      <c r="D79" s="348">
        <v>28.811488798818569</v>
      </c>
      <c r="E79" s="348">
        <v>29.498260911248551</v>
      </c>
      <c r="F79" s="348">
        <v>29.86597797730035</v>
      </c>
      <c r="G79" s="348">
        <v>29.499283713853231</v>
      </c>
      <c r="H79" s="348">
        <v>29.622485426760061</v>
      </c>
      <c r="I79" s="348">
        <v>28.928450081083831</v>
      </c>
      <c r="J79" s="348">
        <v>30.435923999612751</v>
      </c>
      <c r="K79" s="348">
        <v>28.831061052579219</v>
      </c>
      <c r="L79" s="348">
        <v>28.42999859204841</v>
      </c>
      <c r="M79" s="348">
        <v>28.870316452925419</v>
      </c>
      <c r="N79" s="348">
        <v>28.76234612808015</v>
      </c>
      <c r="O79" s="348">
        <v>26.421719047912539</v>
      </c>
      <c r="P79" s="348">
        <v>26.77436125172656</v>
      </c>
      <c r="Q79" s="348">
        <v>28.474442459215851</v>
      </c>
      <c r="R79" s="348">
        <v>28.510649214270121</v>
      </c>
      <c r="S79" s="348">
        <v>30.0219652817241</v>
      </c>
      <c r="T79" s="348">
        <v>31.096962878494718</v>
      </c>
      <c r="U79" s="348">
        <v>31.700479215646901</v>
      </c>
      <c r="V79" s="348">
        <v>32.012028806191672</v>
      </c>
      <c r="W79" s="348">
        <v>33.663425916476733</v>
      </c>
      <c r="DA79" s="167" t="s">
        <v>2227</v>
      </c>
    </row>
    <row r="80" spans="1:105" ht="12" customHeight="1" x14ac:dyDescent="0.25">
      <c r="A80" s="132" t="s">
        <v>2228</v>
      </c>
      <c r="B80" s="318">
        <v>35.849726780857587</v>
      </c>
      <c r="C80" s="318">
        <v>39.852447637259381</v>
      </c>
      <c r="D80" s="318">
        <v>39.490165606520208</v>
      </c>
      <c r="E80" s="318">
        <v>40.431482615272351</v>
      </c>
      <c r="F80" s="318">
        <v>40.935490163654393</v>
      </c>
      <c r="G80" s="318">
        <v>40.432884508958729</v>
      </c>
      <c r="H80" s="318">
        <v>40.601749647434218</v>
      </c>
      <c r="I80" s="318">
        <v>39.650477364043681</v>
      </c>
      <c r="J80" s="318">
        <v>41.716680714585493</v>
      </c>
      <c r="K80" s="318">
        <v>39.516992111311318</v>
      </c>
      <c r="L80" s="318">
        <v>38.96728004695008</v>
      </c>
      <c r="M80" s="318">
        <v>39.570797114983527</v>
      </c>
      <c r="N80" s="318">
        <v>39.422808719156372</v>
      </c>
      <c r="O80" s="318">
        <v>36.214652706659187</v>
      </c>
      <c r="P80" s="318">
        <v>36.697998052875207</v>
      </c>
      <c r="Q80" s="318">
        <v>39.028196568372913</v>
      </c>
      <c r="R80" s="318">
        <v>39.077822978280118</v>
      </c>
      <c r="S80" s="318">
        <v>41.149292530037528</v>
      </c>
      <c r="T80" s="318">
        <v>42.622726736076338</v>
      </c>
      <c r="U80" s="318">
        <v>43.449930087725328</v>
      </c>
      <c r="V80" s="318">
        <v>43.876952273602818</v>
      </c>
      <c r="W80" s="318">
        <v>46.140422440752253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1</v>
      </c>
      <c r="D84" s="234">
        <f t="shared" si="4"/>
        <v>0.99999999999999967</v>
      </c>
      <c r="E84" s="234">
        <f t="shared" si="4"/>
        <v>0.99999999999999989</v>
      </c>
      <c r="F84" s="234">
        <f t="shared" si="4"/>
        <v>1</v>
      </c>
      <c r="G84" s="234">
        <f t="shared" si="4"/>
        <v>1</v>
      </c>
      <c r="H84" s="234">
        <f t="shared" si="4"/>
        <v>1.0000000000000002</v>
      </c>
      <c r="I84" s="234">
        <f t="shared" si="4"/>
        <v>0.99999999999999989</v>
      </c>
      <c r="J84" s="234">
        <f t="shared" si="4"/>
        <v>1</v>
      </c>
      <c r="K84" s="234">
        <f t="shared" si="4"/>
        <v>0.99999999999999967</v>
      </c>
      <c r="L84" s="234">
        <f t="shared" si="4"/>
        <v>1</v>
      </c>
      <c r="M84" s="234">
        <f t="shared" si="4"/>
        <v>0.99999999999999989</v>
      </c>
      <c r="N84" s="234">
        <f t="shared" si="4"/>
        <v>1.0000000000000002</v>
      </c>
      <c r="O84" s="234">
        <f t="shared" si="4"/>
        <v>0.99999999999999989</v>
      </c>
      <c r="P84" s="234">
        <f t="shared" si="4"/>
        <v>1</v>
      </c>
      <c r="Q84" s="234">
        <f t="shared" si="4"/>
        <v>1.0000000000000002</v>
      </c>
      <c r="R84" s="234">
        <f t="shared" si="4"/>
        <v>1</v>
      </c>
      <c r="S84" s="234">
        <f t="shared" si="4"/>
        <v>1</v>
      </c>
      <c r="T84" s="234">
        <f t="shared" si="4"/>
        <v>1.0000000000000002</v>
      </c>
      <c r="U84" s="234">
        <f t="shared" si="4"/>
        <v>1.0000000000000002</v>
      </c>
      <c r="V84" s="234">
        <f t="shared" si="4"/>
        <v>1.0000000000000002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8.1613198495815598E-3</v>
      </c>
      <c r="C85" s="301">
        <f t="shared" si="5"/>
        <v>8.7938116543924416E-3</v>
      </c>
      <c r="D85" s="301">
        <f t="shared" si="5"/>
        <v>8.9706736114152294E-3</v>
      </c>
      <c r="E85" s="301">
        <f t="shared" si="5"/>
        <v>8.3328490912384489E-3</v>
      </c>
      <c r="F85" s="301">
        <f t="shared" si="5"/>
        <v>9.1885342674471598E-3</v>
      </c>
      <c r="G85" s="301">
        <f t="shared" si="5"/>
        <v>9.9760549550062215E-3</v>
      </c>
      <c r="H85" s="301">
        <f t="shared" si="5"/>
        <v>1.0155705079148224E-2</v>
      </c>
      <c r="I85" s="301">
        <f t="shared" si="5"/>
        <v>1.0396006353021967E-2</v>
      </c>
      <c r="J85" s="301">
        <f t="shared" si="5"/>
        <v>1.2294252462857222E-2</v>
      </c>
      <c r="K85" s="301">
        <f t="shared" si="5"/>
        <v>1.2755086818852627E-2</v>
      </c>
      <c r="L85" s="301">
        <f t="shared" si="5"/>
        <v>1.2406111038334609E-2</v>
      </c>
      <c r="M85" s="301">
        <f t="shared" si="5"/>
        <v>1.2527202765350272E-2</v>
      </c>
      <c r="N85" s="301">
        <f t="shared" si="5"/>
        <v>1.2583814277676192E-2</v>
      </c>
      <c r="O85" s="301">
        <f t="shared" si="5"/>
        <v>1.1884608814843966E-2</v>
      </c>
      <c r="P85" s="301">
        <f t="shared" si="5"/>
        <v>1.174997960898681E-2</v>
      </c>
      <c r="Q85" s="301">
        <f t="shared" si="5"/>
        <v>1.1799109360592235E-2</v>
      </c>
      <c r="R85" s="301">
        <f t="shared" si="5"/>
        <v>1.1883879486105343E-2</v>
      </c>
      <c r="S85" s="301">
        <f t="shared" si="5"/>
        <v>1.2173838376032404E-2</v>
      </c>
      <c r="T85" s="301">
        <f t="shared" si="5"/>
        <v>1.2909711479213892E-2</v>
      </c>
      <c r="U85" s="301">
        <f t="shared" si="5"/>
        <v>1.3736005032331123E-2</v>
      </c>
      <c r="V85" s="301">
        <f t="shared" si="5"/>
        <v>1.3395701908885156E-2</v>
      </c>
      <c r="W85" s="301">
        <f t="shared" si="5"/>
        <v>1.3940575086806064E-2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9.5215398245118207E-3</v>
      </c>
      <c r="C86" s="235">
        <f t="shared" si="6"/>
        <v>1.0259446930124516E-2</v>
      </c>
      <c r="D86" s="235">
        <f t="shared" si="6"/>
        <v>1.0465785879984433E-2</v>
      </c>
      <c r="E86" s="235">
        <f t="shared" si="6"/>
        <v>9.7216572731115246E-3</v>
      </c>
      <c r="F86" s="235">
        <f t="shared" si="6"/>
        <v>1.0719956645355019E-2</v>
      </c>
      <c r="G86" s="235">
        <f t="shared" si="6"/>
        <v>1.1638730780840593E-2</v>
      </c>
      <c r="H86" s="235">
        <f t="shared" si="6"/>
        <v>1.1848322592339595E-2</v>
      </c>
      <c r="I86" s="235">
        <f t="shared" si="6"/>
        <v>1.2128674078525624E-2</v>
      </c>
      <c r="J86" s="235">
        <f t="shared" si="6"/>
        <v>1.4343294540000093E-2</v>
      </c>
      <c r="K86" s="235">
        <f t="shared" si="6"/>
        <v>1.4880934621994732E-2</v>
      </c>
      <c r="L86" s="235">
        <f t="shared" si="6"/>
        <v>1.447379621139038E-2</v>
      </c>
      <c r="M86" s="235">
        <f t="shared" si="6"/>
        <v>1.4615069892908649E-2</v>
      </c>
      <c r="N86" s="235">
        <f t="shared" si="6"/>
        <v>1.4681116657288894E-2</v>
      </c>
      <c r="O86" s="235">
        <f t="shared" si="6"/>
        <v>1.3865376950651296E-2</v>
      </c>
      <c r="P86" s="235">
        <f t="shared" si="6"/>
        <v>1.3708309543817951E-2</v>
      </c>
      <c r="Q86" s="235">
        <f t="shared" si="6"/>
        <v>1.3765627587357606E-2</v>
      </c>
      <c r="R86" s="235">
        <f t="shared" si="6"/>
        <v>1.3864526067122905E-2</v>
      </c>
      <c r="S86" s="235">
        <f t="shared" si="6"/>
        <v>1.4202811438704475E-2</v>
      </c>
      <c r="T86" s="235">
        <f t="shared" si="6"/>
        <v>1.5061330059082875E-2</v>
      </c>
      <c r="U86" s="235">
        <f t="shared" si="6"/>
        <v>1.602533920438631E-2</v>
      </c>
      <c r="V86" s="235">
        <f t="shared" si="6"/>
        <v>1.5628318893699346E-2</v>
      </c>
      <c r="W86" s="235">
        <f t="shared" si="6"/>
        <v>1.6264004267940411E-2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2.1763519598884166E-2</v>
      </c>
      <c r="C87" s="235">
        <f t="shared" si="7"/>
        <v>2.345016441171318E-2</v>
      </c>
      <c r="D87" s="235">
        <f t="shared" si="7"/>
        <v>2.3921796297107271E-2</v>
      </c>
      <c r="E87" s="235">
        <f t="shared" si="7"/>
        <v>2.2220930909969204E-2</v>
      </c>
      <c r="F87" s="235">
        <f t="shared" si="7"/>
        <v>2.4502758046525751E-2</v>
      </c>
      <c r="G87" s="235">
        <f t="shared" si="7"/>
        <v>2.6602813213349938E-2</v>
      </c>
      <c r="H87" s="235">
        <f t="shared" si="7"/>
        <v>2.7081880211061934E-2</v>
      </c>
      <c r="I87" s="235">
        <f t="shared" si="7"/>
        <v>2.7722683608058577E-2</v>
      </c>
      <c r="J87" s="235">
        <f t="shared" si="7"/>
        <v>3.278467323428591E-2</v>
      </c>
      <c r="K87" s="235">
        <f t="shared" si="7"/>
        <v>3.4013564850273667E-2</v>
      </c>
      <c r="L87" s="235">
        <f t="shared" si="7"/>
        <v>3.3082962768892311E-2</v>
      </c>
      <c r="M87" s="235">
        <f t="shared" si="7"/>
        <v>3.3405874040934064E-2</v>
      </c>
      <c r="N87" s="235">
        <f t="shared" si="7"/>
        <v>3.3556838073803177E-2</v>
      </c>
      <c r="O87" s="235">
        <f t="shared" si="7"/>
        <v>3.1692290172917248E-2</v>
      </c>
      <c r="P87" s="235">
        <f t="shared" si="7"/>
        <v>3.133327895729815E-2</v>
      </c>
      <c r="Q87" s="235">
        <f t="shared" si="7"/>
        <v>3.1464291628245954E-2</v>
      </c>
      <c r="R87" s="235">
        <f t="shared" si="7"/>
        <v>3.1690345296280925E-2</v>
      </c>
      <c r="S87" s="235">
        <f t="shared" si="7"/>
        <v>3.2463569002753087E-2</v>
      </c>
      <c r="T87" s="235">
        <f t="shared" si="7"/>
        <v>3.4425897277903704E-2</v>
      </c>
      <c r="U87" s="235">
        <f t="shared" si="7"/>
        <v>3.6629346752883006E-2</v>
      </c>
      <c r="V87" s="235">
        <f t="shared" si="7"/>
        <v>3.5721871757027096E-2</v>
      </c>
      <c r="W87" s="235">
        <f t="shared" si="7"/>
        <v>3.71748668981495E-2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1.6322639699163113E-2</v>
      </c>
      <c r="C88" s="235">
        <f t="shared" si="8"/>
        <v>1.7587623308784887E-2</v>
      </c>
      <c r="D88" s="235">
        <f t="shared" si="8"/>
        <v>1.7941347222830459E-2</v>
      </c>
      <c r="E88" s="235">
        <f t="shared" si="8"/>
        <v>1.6665698182476898E-2</v>
      </c>
      <c r="F88" s="235">
        <f t="shared" si="8"/>
        <v>1.8377068534894327E-2</v>
      </c>
      <c r="G88" s="235">
        <f t="shared" si="8"/>
        <v>1.9952109910012443E-2</v>
      </c>
      <c r="H88" s="235">
        <f t="shared" si="8"/>
        <v>2.0311410158296444E-2</v>
      </c>
      <c r="I88" s="235">
        <f t="shared" si="8"/>
        <v>2.0792012706043934E-2</v>
      </c>
      <c r="J88" s="235">
        <f t="shared" si="8"/>
        <v>2.458850492571444E-2</v>
      </c>
      <c r="K88" s="235">
        <f t="shared" si="8"/>
        <v>2.551017363770525E-2</v>
      </c>
      <c r="L88" s="235">
        <f t="shared" si="8"/>
        <v>2.4812222076669214E-2</v>
      </c>
      <c r="M88" s="235">
        <f t="shared" si="8"/>
        <v>2.5054405530700548E-2</v>
      </c>
      <c r="N88" s="235">
        <f t="shared" si="8"/>
        <v>2.5167628555352387E-2</v>
      </c>
      <c r="O88" s="235">
        <f t="shared" si="8"/>
        <v>2.3769217629687929E-2</v>
      </c>
      <c r="P88" s="235">
        <f t="shared" si="8"/>
        <v>2.3499959217973623E-2</v>
      </c>
      <c r="Q88" s="235">
        <f t="shared" si="8"/>
        <v>2.359821872118447E-2</v>
      </c>
      <c r="R88" s="235">
        <f t="shared" si="8"/>
        <v>2.3767758972210697E-2</v>
      </c>
      <c r="S88" s="235">
        <f t="shared" si="8"/>
        <v>2.4347676752064801E-2</v>
      </c>
      <c r="T88" s="235">
        <f t="shared" si="8"/>
        <v>2.5819422958427783E-2</v>
      </c>
      <c r="U88" s="235">
        <f t="shared" si="8"/>
        <v>2.7472010064662239E-2</v>
      </c>
      <c r="V88" s="235">
        <f t="shared" si="8"/>
        <v>2.6791403817770308E-2</v>
      </c>
      <c r="W88" s="235">
        <f t="shared" si="8"/>
        <v>2.7881150173612135E-2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2.063976274614945E-2</v>
      </c>
      <c r="C89" s="302">
        <f t="shared" si="9"/>
        <v>2.0185072614867242E-2</v>
      </c>
      <c r="D89" s="302">
        <f t="shared" si="9"/>
        <v>2.0142082715467826E-2</v>
      </c>
      <c r="E89" s="302">
        <f t="shared" si="9"/>
        <v>2.0427093532962702E-2</v>
      </c>
      <c r="F89" s="302">
        <f t="shared" si="9"/>
        <v>2.0270784891398497E-2</v>
      </c>
      <c r="G89" s="302">
        <f t="shared" si="9"/>
        <v>2.0146201446284668E-2</v>
      </c>
      <c r="H89" s="302">
        <f t="shared" si="9"/>
        <v>2.0125571265283422E-2</v>
      </c>
      <c r="I89" s="302">
        <f t="shared" si="9"/>
        <v>2.0017871363038967E-2</v>
      </c>
      <c r="J89" s="302">
        <f t="shared" si="9"/>
        <v>1.937827977299068E-2</v>
      </c>
      <c r="K89" s="302">
        <f t="shared" si="9"/>
        <v>1.965131678033865E-2</v>
      </c>
      <c r="L89" s="302">
        <f t="shared" si="9"/>
        <v>1.9866657271398424E-2</v>
      </c>
      <c r="M89" s="302">
        <f t="shared" si="9"/>
        <v>1.9920291398008352E-2</v>
      </c>
      <c r="N89" s="302">
        <f t="shared" si="9"/>
        <v>1.9981276196341352E-2</v>
      </c>
      <c r="O89" s="302">
        <f t="shared" si="9"/>
        <v>2.0257656321311976E-2</v>
      </c>
      <c r="P89" s="302">
        <f t="shared" si="9"/>
        <v>2.038668409985147E-2</v>
      </c>
      <c r="Q89" s="302">
        <f t="shared" si="9"/>
        <v>2.0314443681655307E-2</v>
      </c>
      <c r="R89" s="302">
        <f t="shared" si="9"/>
        <v>2.0466454313610771E-2</v>
      </c>
      <c r="S89" s="302">
        <f t="shared" si="9"/>
        <v>2.0551940541093053E-2</v>
      </c>
      <c r="T89" s="302">
        <f t="shared" si="9"/>
        <v>2.0598962959133306E-2</v>
      </c>
      <c r="U89" s="302">
        <f t="shared" si="9"/>
        <v>2.0753704134051535E-2</v>
      </c>
      <c r="V89" s="302">
        <f t="shared" si="9"/>
        <v>2.1058536396639606E-2</v>
      </c>
      <c r="W89" s="302">
        <f t="shared" si="9"/>
        <v>2.12207698288444E-2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6.458718082549246E-2</v>
      </c>
      <c r="C90" s="303">
        <f t="shared" si="10"/>
        <v>6.3811495766788226E-2</v>
      </c>
      <c r="D90" s="303">
        <f t="shared" si="10"/>
        <v>6.3490598965866868E-2</v>
      </c>
      <c r="E90" s="303">
        <f t="shared" si="10"/>
        <v>6.440495341465724E-2</v>
      </c>
      <c r="F90" s="303">
        <f t="shared" si="10"/>
        <v>6.3149325587104621E-2</v>
      </c>
      <c r="G90" s="303">
        <f t="shared" si="10"/>
        <v>6.2503061871926807E-2</v>
      </c>
      <c r="H90" s="303">
        <f t="shared" si="10"/>
        <v>6.2006362969934517E-2</v>
      </c>
      <c r="I90" s="303">
        <f t="shared" si="10"/>
        <v>6.1642176838893385E-2</v>
      </c>
      <c r="J90" s="303">
        <f t="shared" si="10"/>
        <v>5.9759304664716892E-2</v>
      </c>
      <c r="K90" s="303">
        <f t="shared" si="10"/>
        <v>6.0277536336490099E-2</v>
      </c>
      <c r="L90" s="303">
        <f t="shared" si="10"/>
        <v>6.0699138307744614E-2</v>
      </c>
      <c r="M90" s="303">
        <f t="shared" si="10"/>
        <v>6.039039159699295E-2</v>
      </c>
      <c r="N90" s="303">
        <f t="shared" si="10"/>
        <v>6.0430247185132339E-2</v>
      </c>
      <c r="O90" s="303">
        <f t="shared" si="10"/>
        <v>6.0800272945238619E-2</v>
      </c>
      <c r="P90" s="303">
        <f t="shared" si="10"/>
        <v>6.0956588790745302E-2</v>
      </c>
      <c r="Q90" s="303">
        <f t="shared" si="10"/>
        <v>6.0515476008383022E-2</v>
      </c>
      <c r="R90" s="303">
        <f t="shared" si="10"/>
        <v>6.0476179938289028E-2</v>
      </c>
      <c r="S90" s="303">
        <f t="shared" si="10"/>
        <v>6.0464761338175847E-2</v>
      </c>
      <c r="T90" s="303">
        <f t="shared" si="10"/>
        <v>6.0018852068886484E-2</v>
      </c>
      <c r="U90" s="303">
        <f t="shared" si="10"/>
        <v>5.9704914323426853E-2</v>
      </c>
      <c r="V90" s="303">
        <f t="shared" si="10"/>
        <v>5.9854546186126782E-2</v>
      </c>
      <c r="W90" s="303">
        <f t="shared" si="10"/>
        <v>5.9865653751951707E-2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6.0899280001889829E-2</v>
      </c>
      <c r="C91" s="304">
        <f t="shared" si="11"/>
        <v>5.9260429173063942E-2</v>
      </c>
      <c r="D91" s="304">
        <f t="shared" si="11"/>
        <v>5.8637690852510291E-2</v>
      </c>
      <c r="E91" s="304">
        <f t="shared" si="11"/>
        <v>6.0502130481353951E-2</v>
      </c>
      <c r="F91" s="304">
        <f t="shared" si="11"/>
        <v>5.7927032652942821E-2</v>
      </c>
      <c r="G91" s="304">
        <f t="shared" si="11"/>
        <v>5.5973621020389733E-2</v>
      </c>
      <c r="H91" s="304">
        <f t="shared" si="11"/>
        <v>5.4958474883685576E-2</v>
      </c>
      <c r="I91" s="304">
        <f t="shared" si="11"/>
        <v>5.4009545620883906E-2</v>
      </c>
      <c r="J91" s="304">
        <f t="shared" si="11"/>
        <v>4.635102169676697E-2</v>
      </c>
      <c r="K91" s="304">
        <f t="shared" si="11"/>
        <v>4.627126917593264E-2</v>
      </c>
      <c r="L91" s="304">
        <f t="shared" si="11"/>
        <v>4.8206823254751778E-2</v>
      </c>
      <c r="M91" s="304">
        <f t="shared" si="11"/>
        <v>4.7199120217816061E-2</v>
      </c>
      <c r="N91" s="304">
        <f t="shared" si="11"/>
        <v>4.7136986408391181E-2</v>
      </c>
      <c r="O91" s="304">
        <f t="shared" si="11"/>
        <v>4.9673586884716139E-2</v>
      </c>
      <c r="P91" s="304">
        <f t="shared" si="11"/>
        <v>5.0284756125175668E-2</v>
      </c>
      <c r="Q91" s="304">
        <f t="shared" si="11"/>
        <v>4.9287669955829366E-2</v>
      </c>
      <c r="R91" s="304">
        <f t="shared" si="11"/>
        <v>4.9017171225999821E-2</v>
      </c>
      <c r="S91" s="304">
        <f t="shared" si="11"/>
        <v>4.8301919496815705E-2</v>
      </c>
      <c r="T91" s="304">
        <f t="shared" si="11"/>
        <v>4.521915314180984E-2</v>
      </c>
      <c r="U91" s="304">
        <f t="shared" si="11"/>
        <v>4.1336438067412669E-2</v>
      </c>
      <c r="V91" s="304">
        <f t="shared" si="11"/>
        <v>4.316849367243198E-2</v>
      </c>
      <c r="W91" s="304">
        <f t="shared" si="11"/>
        <v>4.1042199540554651E-2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3.0349952356360996E-3</v>
      </c>
      <c r="C92" s="304">
        <f t="shared" si="12"/>
        <v>3.8475616613728885E-3</v>
      </c>
      <c r="D92" s="304">
        <f t="shared" si="12"/>
        <v>4.1352542244433655E-3</v>
      </c>
      <c r="E92" s="304">
        <f t="shared" si="12"/>
        <v>3.2361950060042087E-3</v>
      </c>
      <c r="F92" s="304">
        <f t="shared" si="12"/>
        <v>4.4872101927660325E-3</v>
      </c>
      <c r="G92" s="304">
        <f t="shared" si="12"/>
        <v>5.7313564551365803E-3</v>
      </c>
      <c r="H92" s="304">
        <f t="shared" si="12"/>
        <v>6.2354316799170815E-3</v>
      </c>
      <c r="I92" s="304">
        <f t="shared" si="12"/>
        <v>6.8009507097677308E-3</v>
      </c>
      <c r="J92" s="304">
        <f t="shared" si="12"/>
        <v>1.2424742770921343E-2</v>
      </c>
      <c r="K92" s="304">
        <f t="shared" si="12"/>
        <v>1.2985860215049255E-2</v>
      </c>
      <c r="L92" s="304">
        <f t="shared" si="12"/>
        <v>1.1499826169926062E-2</v>
      </c>
      <c r="M92" s="304">
        <f t="shared" si="12"/>
        <v>1.2189095157948866E-2</v>
      </c>
      <c r="N92" s="304">
        <f t="shared" si="12"/>
        <v>1.2286555634527067E-2</v>
      </c>
      <c r="O92" s="304">
        <f t="shared" si="12"/>
        <v>1.0175917355334962E-2</v>
      </c>
      <c r="P92" s="304">
        <f t="shared" si="12"/>
        <v>9.731834296850695E-3</v>
      </c>
      <c r="Q92" s="304">
        <f t="shared" si="12"/>
        <v>1.0283877303706284E-2</v>
      </c>
      <c r="R92" s="304">
        <f t="shared" si="12"/>
        <v>1.050829835340078E-2</v>
      </c>
      <c r="S92" s="304">
        <f t="shared" si="12"/>
        <v>1.1188934771277552E-2</v>
      </c>
      <c r="T92" s="304">
        <f t="shared" si="12"/>
        <v>1.3766922008739548E-2</v>
      </c>
      <c r="U92" s="304">
        <f t="shared" si="12"/>
        <v>1.7269595853427688E-2</v>
      </c>
      <c r="V92" s="304">
        <f t="shared" si="12"/>
        <v>1.5614396360983985E-2</v>
      </c>
      <c r="W92" s="304">
        <f t="shared" si="12"/>
        <v>1.7708208204452576E-2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6.529055879665246E-4</v>
      </c>
      <c r="C93" s="304">
        <f t="shared" si="13"/>
        <v>7.0350493235139529E-4</v>
      </c>
      <c r="D93" s="304">
        <f t="shared" si="13"/>
        <v>7.1765388891321838E-4</v>
      </c>
      <c r="E93" s="304">
        <f t="shared" si="13"/>
        <v>6.6662792729907611E-4</v>
      </c>
      <c r="F93" s="304">
        <f t="shared" si="13"/>
        <v>7.3508274139577243E-4</v>
      </c>
      <c r="G93" s="304">
        <f t="shared" si="13"/>
        <v>7.9808439640049783E-4</v>
      </c>
      <c r="H93" s="304">
        <f t="shared" si="13"/>
        <v>8.1245640633185795E-4</v>
      </c>
      <c r="I93" s="304">
        <f t="shared" si="13"/>
        <v>8.3168050824175717E-4</v>
      </c>
      <c r="J93" s="304">
        <f t="shared" si="13"/>
        <v>9.8354019702857746E-4</v>
      </c>
      <c r="K93" s="304">
        <f t="shared" si="13"/>
        <v>1.0204069455082103E-3</v>
      </c>
      <c r="L93" s="304">
        <f t="shared" si="13"/>
        <v>9.9248888306676872E-4</v>
      </c>
      <c r="M93" s="304">
        <f t="shared" si="13"/>
        <v>1.0021762212280218E-3</v>
      </c>
      <c r="N93" s="304">
        <f t="shared" si="13"/>
        <v>1.0067051422140952E-3</v>
      </c>
      <c r="O93" s="304">
        <f t="shared" si="13"/>
        <v>9.5076870518751716E-4</v>
      </c>
      <c r="P93" s="304">
        <f t="shared" si="13"/>
        <v>9.3999836871894464E-4</v>
      </c>
      <c r="Q93" s="304">
        <f t="shared" si="13"/>
        <v>9.4392874884737855E-4</v>
      </c>
      <c r="R93" s="304">
        <f t="shared" si="13"/>
        <v>9.5071035888842788E-4</v>
      </c>
      <c r="S93" s="304">
        <f t="shared" si="13"/>
        <v>9.7390707008259227E-4</v>
      </c>
      <c r="T93" s="304">
        <f t="shared" si="13"/>
        <v>1.032776918337111E-3</v>
      </c>
      <c r="U93" s="304">
        <f t="shared" si="13"/>
        <v>1.0988804025864897E-3</v>
      </c>
      <c r="V93" s="304">
        <f t="shared" si="13"/>
        <v>1.0716561527108124E-3</v>
      </c>
      <c r="W93" s="304">
        <f t="shared" si="13"/>
        <v>1.1152460069444852E-3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5.3822650687910374E-2</v>
      </c>
      <c r="C94" s="303">
        <f t="shared" si="14"/>
        <v>5.3176246472323531E-2</v>
      </c>
      <c r="D94" s="303">
        <f t="shared" si="14"/>
        <v>5.2908832471555735E-2</v>
      </c>
      <c r="E94" s="303">
        <f t="shared" si="14"/>
        <v>5.3670794512214348E-2</v>
      </c>
      <c r="F94" s="303">
        <f t="shared" si="14"/>
        <v>5.2624437989253856E-2</v>
      </c>
      <c r="G94" s="303">
        <f t="shared" si="14"/>
        <v>5.208588489327233E-2</v>
      </c>
      <c r="H94" s="303">
        <f t="shared" si="14"/>
        <v>5.1671969141612102E-2</v>
      </c>
      <c r="I94" s="303">
        <f t="shared" si="14"/>
        <v>5.1368480699077831E-2</v>
      </c>
      <c r="J94" s="303">
        <f t="shared" si="14"/>
        <v>4.9799420553930773E-2</v>
      </c>
      <c r="K94" s="303">
        <f t="shared" si="14"/>
        <v>5.0231280280408408E-2</v>
      </c>
      <c r="L94" s="303">
        <f t="shared" si="14"/>
        <v>5.0582615256453849E-2</v>
      </c>
      <c r="M94" s="303">
        <f t="shared" si="14"/>
        <v>5.0325326330827466E-2</v>
      </c>
      <c r="N94" s="303">
        <f t="shared" si="14"/>
        <v>5.0358539320943613E-2</v>
      </c>
      <c r="O94" s="303">
        <f t="shared" si="14"/>
        <v>5.0666894121032202E-2</v>
      </c>
      <c r="P94" s="303">
        <f t="shared" si="14"/>
        <v>5.0797157325621088E-2</v>
      </c>
      <c r="Q94" s="303">
        <f t="shared" si="14"/>
        <v>5.04295633403192E-2</v>
      </c>
      <c r="R94" s="303">
        <f t="shared" si="14"/>
        <v>5.0396816615240876E-2</v>
      </c>
      <c r="S94" s="303">
        <f t="shared" si="14"/>
        <v>5.0387301115146534E-2</v>
      </c>
      <c r="T94" s="303">
        <f t="shared" si="14"/>
        <v>5.0015710057405426E-2</v>
      </c>
      <c r="U94" s="303">
        <f t="shared" si="14"/>
        <v>4.9754095269522389E-2</v>
      </c>
      <c r="V94" s="303">
        <f t="shared" si="14"/>
        <v>4.9878788488438984E-2</v>
      </c>
      <c r="W94" s="303">
        <f t="shared" si="14"/>
        <v>4.9888044793293104E-2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5.0749400001574851E-2</v>
      </c>
      <c r="C95" s="304">
        <f t="shared" si="15"/>
        <v>4.9383690977553289E-2</v>
      </c>
      <c r="D95" s="304">
        <f t="shared" si="15"/>
        <v>4.8864742377091916E-2</v>
      </c>
      <c r="E95" s="304">
        <f t="shared" si="15"/>
        <v>5.0418442067794951E-2</v>
      </c>
      <c r="F95" s="304">
        <f t="shared" si="15"/>
        <v>4.8272527210785683E-2</v>
      </c>
      <c r="G95" s="304">
        <f t="shared" si="15"/>
        <v>4.6644684183658101E-2</v>
      </c>
      <c r="H95" s="304">
        <f t="shared" si="15"/>
        <v>4.5798729069737983E-2</v>
      </c>
      <c r="I95" s="304">
        <f t="shared" si="15"/>
        <v>4.5007954684069928E-2</v>
      </c>
      <c r="J95" s="304">
        <f t="shared" si="15"/>
        <v>3.8625851413972505E-2</v>
      </c>
      <c r="K95" s="304">
        <f t="shared" si="15"/>
        <v>3.8559390979943861E-2</v>
      </c>
      <c r="L95" s="304">
        <f t="shared" si="15"/>
        <v>4.0172352712293156E-2</v>
      </c>
      <c r="M95" s="304">
        <f t="shared" si="15"/>
        <v>3.933260018151339E-2</v>
      </c>
      <c r="N95" s="304">
        <f t="shared" si="15"/>
        <v>3.9280822006992636E-2</v>
      </c>
      <c r="O95" s="304">
        <f t="shared" si="15"/>
        <v>4.1394655737263468E-2</v>
      </c>
      <c r="P95" s="304">
        <f t="shared" si="15"/>
        <v>4.1903963437646387E-2</v>
      </c>
      <c r="Q95" s="304">
        <f t="shared" si="15"/>
        <v>4.1073058296524481E-2</v>
      </c>
      <c r="R95" s="304">
        <f t="shared" si="15"/>
        <v>4.0847642688333199E-2</v>
      </c>
      <c r="S95" s="304">
        <f t="shared" si="15"/>
        <v>4.0251599580679739E-2</v>
      </c>
      <c r="T95" s="304">
        <f t="shared" si="15"/>
        <v>3.7682627618174876E-2</v>
      </c>
      <c r="U95" s="304">
        <f t="shared" si="15"/>
        <v>3.4447031722843906E-2</v>
      </c>
      <c r="V95" s="304">
        <f t="shared" si="15"/>
        <v>3.5973744727026656E-2</v>
      </c>
      <c r="W95" s="304">
        <f t="shared" si="15"/>
        <v>3.4201832950462224E-2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2.5291626963634176E-3</v>
      </c>
      <c r="C96" s="304">
        <f t="shared" si="16"/>
        <v>3.2063013844774078E-3</v>
      </c>
      <c r="D96" s="304">
        <f t="shared" si="16"/>
        <v>3.4460451870361366E-3</v>
      </c>
      <c r="E96" s="304">
        <f t="shared" si="16"/>
        <v>2.6968291716701733E-3</v>
      </c>
      <c r="F96" s="304">
        <f t="shared" si="16"/>
        <v>3.7393418273050276E-3</v>
      </c>
      <c r="G96" s="304">
        <f t="shared" si="16"/>
        <v>4.7761303792804828E-3</v>
      </c>
      <c r="H96" s="304">
        <f t="shared" si="16"/>
        <v>5.1961930665975669E-3</v>
      </c>
      <c r="I96" s="304">
        <f t="shared" si="16"/>
        <v>5.6674589248064426E-3</v>
      </c>
      <c r="J96" s="304">
        <f t="shared" si="16"/>
        <v>1.0353952309101121E-2</v>
      </c>
      <c r="K96" s="304">
        <f t="shared" si="16"/>
        <v>1.0821550179207712E-2</v>
      </c>
      <c r="L96" s="304">
        <f t="shared" si="16"/>
        <v>9.5831884749383849E-3</v>
      </c>
      <c r="M96" s="304">
        <f t="shared" si="16"/>
        <v>1.0157579298290725E-2</v>
      </c>
      <c r="N96" s="304">
        <f t="shared" si="16"/>
        <v>1.0238796362105892E-2</v>
      </c>
      <c r="O96" s="304">
        <f t="shared" si="16"/>
        <v>8.4799311294458061E-3</v>
      </c>
      <c r="P96" s="304">
        <f t="shared" si="16"/>
        <v>8.1098619140422441E-3</v>
      </c>
      <c r="Q96" s="304">
        <f t="shared" si="16"/>
        <v>8.5698977530885741E-3</v>
      </c>
      <c r="R96" s="304">
        <f t="shared" si="16"/>
        <v>8.7569152945006518E-3</v>
      </c>
      <c r="S96" s="304">
        <f t="shared" si="16"/>
        <v>9.3241123093979576E-3</v>
      </c>
      <c r="T96" s="304">
        <f t="shared" si="16"/>
        <v>1.1472435007282959E-2</v>
      </c>
      <c r="U96" s="304">
        <f t="shared" si="16"/>
        <v>1.4391329877856407E-2</v>
      </c>
      <c r="V96" s="304">
        <f t="shared" si="16"/>
        <v>1.3011996967486653E-2</v>
      </c>
      <c r="W96" s="304">
        <f t="shared" si="16"/>
        <v>1.4756840170377147E-2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5.4408798997210392E-4</v>
      </c>
      <c r="C97" s="304">
        <f t="shared" si="17"/>
        <v>5.8625411029282926E-4</v>
      </c>
      <c r="D97" s="304">
        <f t="shared" si="17"/>
        <v>5.9804490742768209E-4</v>
      </c>
      <c r="E97" s="304">
        <f t="shared" si="17"/>
        <v>5.5552327274923014E-4</v>
      </c>
      <c r="F97" s="304">
        <f t="shared" si="17"/>
        <v>6.1256895116314377E-4</v>
      </c>
      <c r="G97" s="304">
        <f t="shared" si="17"/>
        <v>6.6507033033374823E-4</v>
      </c>
      <c r="H97" s="304">
        <f t="shared" si="17"/>
        <v>6.7704700527654825E-4</v>
      </c>
      <c r="I97" s="304">
        <f t="shared" si="17"/>
        <v>6.9306709020146436E-4</v>
      </c>
      <c r="J97" s="304">
        <f t="shared" si="17"/>
        <v>8.1961683085714817E-4</v>
      </c>
      <c r="K97" s="304">
        <f t="shared" si="17"/>
        <v>8.5033912125684189E-4</v>
      </c>
      <c r="L97" s="304">
        <f t="shared" si="17"/>
        <v>8.2707406922230716E-4</v>
      </c>
      <c r="M97" s="304">
        <f t="shared" si="17"/>
        <v>8.3514685102335144E-4</v>
      </c>
      <c r="N97" s="304">
        <f t="shared" si="17"/>
        <v>8.3892095184507915E-4</v>
      </c>
      <c r="O97" s="304">
        <f t="shared" si="17"/>
        <v>7.92307254322931E-4</v>
      </c>
      <c r="P97" s="304">
        <f t="shared" si="17"/>
        <v>7.8333197393245417E-4</v>
      </c>
      <c r="Q97" s="304">
        <f t="shared" si="17"/>
        <v>7.8660729070614875E-4</v>
      </c>
      <c r="R97" s="304">
        <f t="shared" si="17"/>
        <v>7.9225863240702313E-4</v>
      </c>
      <c r="S97" s="304">
        <f t="shared" si="17"/>
        <v>8.1158922506882711E-4</v>
      </c>
      <c r="T97" s="304">
        <f t="shared" si="17"/>
        <v>8.606474319475929E-4</v>
      </c>
      <c r="U97" s="304">
        <f t="shared" si="17"/>
        <v>9.1573366882207493E-4</v>
      </c>
      <c r="V97" s="304">
        <f t="shared" si="17"/>
        <v>8.9304679392567703E-4</v>
      </c>
      <c r="W97" s="304">
        <f t="shared" si="17"/>
        <v>9.2937167245373789E-4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0.59659410950455372</v>
      </c>
      <c r="C98" s="303">
        <f t="shared" si="18"/>
        <v>0.58878438295158497</v>
      </c>
      <c r="D98" s="303">
        <f t="shared" si="18"/>
        <v>0.58674968518808968</v>
      </c>
      <c r="E98" s="303">
        <f t="shared" si="18"/>
        <v>0.59449424971835285</v>
      </c>
      <c r="F98" s="303">
        <f t="shared" si="18"/>
        <v>0.5839131855561347</v>
      </c>
      <c r="G98" s="303">
        <f t="shared" si="18"/>
        <v>0.57309141669207653</v>
      </c>
      <c r="H98" s="303">
        <f t="shared" si="18"/>
        <v>0.5714382899807674</v>
      </c>
      <c r="I98" s="303">
        <f t="shared" si="18"/>
        <v>0.56861175425897903</v>
      </c>
      <c r="J98" s="303">
        <f t="shared" si="18"/>
        <v>0.54443785018826252</v>
      </c>
      <c r="K98" s="303">
        <f t="shared" si="18"/>
        <v>0.53585918685455469</v>
      </c>
      <c r="L98" s="303">
        <f t="shared" si="18"/>
        <v>0.53990878977586743</v>
      </c>
      <c r="M98" s="303">
        <f t="shared" si="18"/>
        <v>0.53877433879066905</v>
      </c>
      <c r="N98" s="303">
        <f t="shared" si="18"/>
        <v>0.53776966467498943</v>
      </c>
      <c r="O98" s="303">
        <f t="shared" si="18"/>
        <v>0.54729356064595791</v>
      </c>
      <c r="P98" s="303">
        <f t="shared" si="18"/>
        <v>0.54886966238370039</v>
      </c>
      <c r="Q98" s="303">
        <f t="shared" si="18"/>
        <v>0.54927364545303936</v>
      </c>
      <c r="R98" s="303">
        <f t="shared" si="18"/>
        <v>0.54792934432079221</v>
      </c>
      <c r="S98" s="303">
        <f t="shared" si="18"/>
        <v>0.54342430261402919</v>
      </c>
      <c r="T98" s="303">
        <f t="shared" si="18"/>
        <v>0.53332093975442652</v>
      </c>
      <c r="U98" s="303">
        <f t="shared" si="18"/>
        <v>0.52167497033995514</v>
      </c>
      <c r="V98" s="303">
        <f t="shared" si="18"/>
        <v>0.52603662199479484</v>
      </c>
      <c r="W98" s="303">
        <f t="shared" si="18"/>
        <v>0.51779644946690417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0.10106215621552912</v>
      </c>
      <c r="C99" s="303">
        <f t="shared" si="19"/>
        <v>0.10062116454744321</v>
      </c>
      <c r="D99" s="303">
        <f t="shared" si="19"/>
        <v>0.10044166090015588</v>
      </c>
      <c r="E99" s="303">
        <f t="shared" si="19"/>
        <v>0.10096706849971955</v>
      </c>
      <c r="F99" s="303">
        <f t="shared" si="19"/>
        <v>0.10021217159576452</v>
      </c>
      <c r="G99" s="303">
        <f t="shared" si="19"/>
        <v>9.9634613920366558E-2</v>
      </c>
      <c r="H99" s="303">
        <f t="shared" si="19"/>
        <v>9.9358197976897378E-2</v>
      </c>
      <c r="I99" s="303">
        <f t="shared" si="19"/>
        <v>9.9099782846010356E-2</v>
      </c>
      <c r="J99" s="303">
        <f t="shared" si="19"/>
        <v>9.7095683013628503E-2</v>
      </c>
      <c r="K99" s="303">
        <f t="shared" si="19"/>
        <v>9.6913407169638172E-2</v>
      </c>
      <c r="L99" s="303">
        <f t="shared" si="19"/>
        <v>9.738890892534037E-2</v>
      </c>
      <c r="M99" s="303">
        <f t="shared" si="19"/>
        <v>9.7140289647443659E-2</v>
      </c>
      <c r="N99" s="303">
        <f t="shared" si="19"/>
        <v>9.710832361149245E-2</v>
      </c>
      <c r="O99" s="303">
        <f t="shared" si="19"/>
        <v>9.7802390328514843E-2</v>
      </c>
      <c r="P99" s="303">
        <f t="shared" si="19"/>
        <v>9.7955349943840281E-2</v>
      </c>
      <c r="Q99" s="303">
        <f t="shared" si="19"/>
        <v>9.774344571453257E-2</v>
      </c>
      <c r="R99" s="303">
        <f t="shared" si="19"/>
        <v>9.7651458936273361E-2</v>
      </c>
      <c r="S99" s="303">
        <f t="shared" si="19"/>
        <v>9.7414972420009599E-2</v>
      </c>
      <c r="T99" s="303">
        <f t="shared" si="19"/>
        <v>9.6567758311543073E-2</v>
      </c>
      <c r="U99" s="303">
        <f t="shared" si="19"/>
        <v>9.5503721855662263E-2</v>
      </c>
      <c r="V99" s="303">
        <f t="shared" si="19"/>
        <v>9.5954852997766932E-2</v>
      </c>
      <c r="W99" s="303">
        <f t="shared" si="19"/>
        <v>9.532119604496464E-2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4.9158786449497449E-2</v>
      </c>
      <c r="C100" s="304">
        <f t="shared" si="20"/>
        <v>4.8601227322432668E-2</v>
      </c>
      <c r="D100" s="304">
        <f t="shared" si="20"/>
        <v>4.837835158824292E-2</v>
      </c>
      <c r="E100" s="304">
        <f t="shared" si="20"/>
        <v>4.9030777516829001E-2</v>
      </c>
      <c r="F100" s="304">
        <f t="shared" si="20"/>
        <v>4.8119295147197275E-2</v>
      </c>
      <c r="G100" s="304">
        <f t="shared" si="20"/>
        <v>4.7475938366383884E-2</v>
      </c>
      <c r="H100" s="304">
        <f t="shared" si="20"/>
        <v>4.712557195452028E-2</v>
      </c>
      <c r="I100" s="304">
        <f t="shared" si="20"/>
        <v>4.681270852175725E-2</v>
      </c>
      <c r="J100" s="304">
        <f t="shared" si="20"/>
        <v>4.4511898378332367E-2</v>
      </c>
      <c r="K100" s="304">
        <f t="shared" si="20"/>
        <v>4.4453444624419136E-2</v>
      </c>
      <c r="L100" s="304">
        <f t="shared" si="20"/>
        <v>4.5012008824777502E-2</v>
      </c>
      <c r="M100" s="304">
        <f t="shared" si="20"/>
        <v>4.4715001829880176E-2</v>
      </c>
      <c r="N100" s="304">
        <f t="shared" si="20"/>
        <v>4.4694692693265189E-2</v>
      </c>
      <c r="O100" s="304">
        <f t="shared" si="20"/>
        <v>4.5453270802339865E-2</v>
      </c>
      <c r="P100" s="304">
        <f t="shared" si="20"/>
        <v>4.5637275022456451E-2</v>
      </c>
      <c r="Q100" s="304">
        <f t="shared" si="20"/>
        <v>4.5343278237381227E-2</v>
      </c>
      <c r="R100" s="304">
        <f t="shared" si="20"/>
        <v>4.525717604307853E-2</v>
      </c>
      <c r="S100" s="304">
        <f t="shared" si="20"/>
        <v>4.5034083537975902E-2</v>
      </c>
      <c r="T100" s="304">
        <f t="shared" si="20"/>
        <v>4.4124757761686437E-2</v>
      </c>
      <c r="U100" s="304">
        <f t="shared" si="20"/>
        <v>4.30127424025534E-2</v>
      </c>
      <c r="V100" s="304">
        <f t="shared" si="20"/>
        <v>4.3515046408993542E-2</v>
      </c>
      <c r="W100" s="304">
        <f t="shared" si="20"/>
        <v>4.2890266738065466E-2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4.3116348727982201E-2</v>
      </c>
      <c r="C101" s="304">
        <f t="shared" si="21"/>
        <v>4.2551933343781344E-2</v>
      </c>
      <c r="D101" s="304">
        <f t="shared" si="21"/>
        <v>4.2404884056955888E-2</v>
      </c>
      <c r="E101" s="304">
        <f t="shared" si="21"/>
        <v>4.2964590127990497E-2</v>
      </c>
      <c r="F101" s="304">
        <f t="shared" si="21"/>
        <v>4.2199887887282468E-2</v>
      </c>
      <c r="G101" s="304">
        <f t="shared" si="21"/>
        <v>4.1417789719092622E-2</v>
      </c>
      <c r="H101" s="304">
        <f t="shared" si="21"/>
        <v>4.1298316887160826E-2</v>
      </c>
      <c r="I101" s="304">
        <f t="shared" si="21"/>
        <v>4.1094040817499455E-2</v>
      </c>
      <c r="J101" s="304">
        <f t="shared" si="21"/>
        <v>3.934697281695318E-2</v>
      </c>
      <c r="K101" s="304">
        <f t="shared" si="21"/>
        <v>3.8726985736921037E-2</v>
      </c>
      <c r="L101" s="304">
        <f t="shared" si="21"/>
        <v>3.9019653882622601E-2</v>
      </c>
      <c r="M101" s="304">
        <f t="shared" si="21"/>
        <v>3.8937666173536362E-2</v>
      </c>
      <c r="N101" s="304">
        <f t="shared" si="21"/>
        <v>3.8865057545929227E-2</v>
      </c>
      <c r="O101" s="304">
        <f t="shared" si="21"/>
        <v>3.9553357368859655E-2</v>
      </c>
      <c r="P101" s="304">
        <f t="shared" si="21"/>
        <v>3.9667263542374681E-2</v>
      </c>
      <c r="Q101" s="304">
        <f t="shared" si="21"/>
        <v>3.9696459732247044E-2</v>
      </c>
      <c r="R101" s="304">
        <f t="shared" si="21"/>
        <v>3.959930597982142E-2</v>
      </c>
      <c r="S101" s="304">
        <f t="shared" si="21"/>
        <v>3.9273722897172132E-2</v>
      </c>
      <c r="T101" s="304">
        <f t="shared" si="21"/>
        <v>3.854354452390301E-2</v>
      </c>
      <c r="U101" s="304">
        <f t="shared" si="21"/>
        <v>3.7701880701632356E-2</v>
      </c>
      <c r="V101" s="304">
        <f t="shared" si="21"/>
        <v>3.8017100866873717E-2</v>
      </c>
      <c r="W101" s="304">
        <f t="shared" si="21"/>
        <v>3.7421576796771314E-2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2.5844179523674946E-3</v>
      </c>
      <c r="C102" s="304">
        <f t="shared" si="22"/>
        <v>2.7847070238909404E-3</v>
      </c>
      <c r="D102" s="304">
        <f t="shared" si="22"/>
        <v>2.8407133102814888E-3</v>
      </c>
      <c r="E102" s="304">
        <f t="shared" si="22"/>
        <v>2.6387355455588435E-3</v>
      </c>
      <c r="F102" s="304">
        <f t="shared" si="22"/>
        <v>2.9097025180249338E-3</v>
      </c>
      <c r="G102" s="304">
        <f t="shared" si="22"/>
        <v>3.159084069085303E-3</v>
      </c>
      <c r="H102" s="304">
        <f t="shared" si="22"/>
        <v>3.2159732750636038E-3</v>
      </c>
      <c r="I102" s="304">
        <f t="shared" si="22"/>
        <v>3.292068678456956E-3</v>
      </c>
      <c r="J102" s="304">
        <f t="shared" si="22"/>
        <v>3.8931799465714537E-3</v>
      </c>
      <c r="K102" s="304">
        <f t="shared" si="22"/>
        <v>4.0391108259699975E-3</v>
      </c>
      <c r="L102" s="304">
        <f t="shared" si="22"/>
        <v>3.9286018288059608E-3</v>
      </c>
      <c r="M102" s="304">
        <f t="shared" si="22"/>
        <v>3.9669475423609194E-3</v>
      </c>
      <c r="N102" s="304">
        <f t="shared" si="22"/>
        <v>3.9848745212641284E-3</v>
      </c>
      <c r="O102" s="304">
        <f t="shared" si="22"/>
        <v>3.7634594580339214E-3</v>
      </c>
      <c r="P102" s="304">
        <f t="shared" si="22"/>
        <v>3.7208268761791574E-3</v>
      </c>
      <c r="Q102" s="304">
        <f t="shared" si="22"/>
        <v>3.7363846308542084E-3</v>
      </c>
      <c r="R102" s="304">
        <f t="shared" si="22"/>
        <v>3.763228503933359E-3</v>
      </c>
      <c r="S102" s="304">
        <f t="shared" si="22"/>
        <v>3.8550488190769272E-3</v>
      </c>
      <c r="T102" s="304">
        <f t="shared" si="22"/>
        <v>4.088075301751066E-3</v>
      </c>
      <c r="U102" s="304">
        <f t="shared" si="22"/>
        <v>4.3497349269048568E-3</v>
      </c>
      <c r="V102" s="304">
        <f t="shared" si="22"/>
        <v>4.2419722711469661E-3</v>
      </c>
      <c r="W102" s="304">
        <f t="shared" si="22"/>
        <v>4.4145154441552542E-3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5.1688359047349884E-3</v>
      </c>
      <c r="C103" s="304">
        <f t="shared" si="23"/>
        <v>5.5694140477818808E-3</v>
      </c>
      <c r="D103" s="304">
        <f t="shared" si="23"/>
        <v>5.6814266205629784E-3</v>
      </c>
      <c r="E103" s="304">
        <f t="shared" si="23"/>
        <v>5.2774710911176869E-3</v>
      </c>
      <c r="F103" s="304">
        <f t="shared" si="23"/>
        <v>5.8194050360498677E-3</v>
      </c>
      <c r="G103" s="304">
        <f t="shared" si="23"/>
        <v>6.3181681381706076E-3</v>
      </c>
      <c r="H103" s="304">
        <f t="shared" si="23"/>
        <v>6.4319465501272086E-3</v>
      </c>
      <c r="I103" s="304">
        <f t="shared" si="23"/>
        <v>6.5841373569139128E-3</v>
      </c>
      <c r="J103" s="304">
        <f t="shared" si="23"/>
        <v>7.7863598931429074E-3</v>
      </c>
      <c r="K103" s="304">
        <f t="shared" si="23"/>
        <v>8.0782216519399985E-3</v>
      </c>
      <c r="L103" s="304">
        <f t="shared" si="23"/>
        <v>7.8572036576119199E-3</v>
      </c>
      <c r="M103" s="304">
        <f t="shared" si="23"/>
        <v>7.9338950847218388E-3</v>
      </c>
      <c r="N103" s="304">
        <f t="shared" si="23"/>
        <v>7.9697490425282552E-3</v>
      </c>
      <c r="O103" s="304">
        <f t="shared" si="23"/>
        <v>7.5269189160678427E-3</v>
      </c>
      <c r="P103" s="304">
        <f t="shared" si="23"/>
        <v>7.4416537523583131E-3</v>
      </c>
      <c r="Q103" s="304">
        <f t="shared" si="23"/>
        <v>7.4727692617084169E-3</v>
      </c>
      <c r="R103" s="304">
        <f t="shared" si="23"/>
        <v>7.5264570078667197E-3</v>
      </c>
      <c r="S103" s="304">
        <f t="shared" si="23"/>
        <v>7.7100976381538544E-3</v>
      </c>
      <c r="T103" s="304">
        <f t="shared" si="23"/>
        <v>8.176150603502132E-3</v>
      </c>
      <c r="U103" s="304">
        <f t="shared" si="23"/>
        <v>8.6994698538097135E-3</v>
      </c>
      <c r="V103" s="304">
        <f t="shared" si="23"/>
        <v>8.4839445422939305E-3</v>
      </c>
      <c r="W103" s="304">
        <f t="shared" si="23"/>
        <v>8.8290308883105083E-3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1.0337671809469975E-3</v>
      </c>
      <c r="C104" s="304">
        <f t="shared" si="24"/>
        <v>1.1138828095563758E-3</v>
      </c>
      <c r="D104" s="304">
        <f t="shared" si="24"/>
        <v>1.1362853241125958E-3</v>
      </c>
      <c r="E104" s="304">
        <f t="shared" si="24"/>
        <v>1.0554942182235373E-3</v>
      </c>
      <c r="F104" s="304">
        <f t="shared" si="24"/>
        <v>1.1638810072099734E-3</v>
      </c>
      <c r="G104" s="304">
        <f t="shared" si="24"/>
        <v>1.2636336276341217E-3</v>
      </c>
      <c r="H104" s="304">
        <f t="shared" si="24"/>
        <v>1.2863893100254415E-3</v>
      </c>
      <c r="I104" s="304">
        <f t="shared" si="24"/>
        <v>1.3168274713827826E-3</v>
      </c>
      <c r="J104" s="304">
        <f t="shared" si="24"/>
        <v>1.5572719786285814E-3</v>
      </c>
      <c r="K104" s="304">
        <f t="shared" si="24"/>
        <v>1.6156443303879994E-3</v>
      </c>
      <c r="L104" s="304">
        <f t="shared" si="24"/>
        <v>1.571440731522384E-3</v>
      </c>
      <c r="M104" s="304">
        <f t="shared" si="24"/>
        <v>1.5867790169443675E-3</v>
      </c>
      <c r="N104" s="304">
        <f t="shared" si="24"/>
        <v>1.5939498085056506E-3</v>
      </c>
      <c r="O104" s="304">
        <f t="shared" si="24"/>
        <v>1.5053837832135692E-3</v>
      </c>
      <c r="P104" s="304">
        <f t="shared" si="24"/>
        <v>1.4883307504716626E-3</v>
      </c>
      <c r="Q104" s="304">
        <f t="shared" si="24"/>
        <v>1.4945538523416825E-3</v>
      </c>
      <c r="R104" s="304">
        <f t="shared" si="24"/>
        <v>1.5052914015733442E-3</v>
      </c>
      <c r="S104" s="304">
        <f t="shared" si="24"/>
        <v>1.542019527630771E-3</v>
      </c>
      <c r="T104" s="304">
        <f t="shared" si="24"/>
        <v>1.6352301207004265E-3</v>
      </c>
      <c r="U104" s="304">
        <f t="shared" si="24"/>
        <v>1.7398939707619426E-3</v>
      </c>
      <c r="V104" s="304">
        <f t="shared" si="24"/>
        <v>1.6967889084587861E-3</v>
      </c>
      <c r="W104" s="304">
        <f t="shared" si="24"/>
        <v>1.7658061776621011E-3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6.1348373339291634E-2</v>
      </c>
      <c r="C105" s="303">
        <f t="shared" si="25"/>
        <v>6.357520500142548E-2</v>
      </c>
      <c r="D105" s="303">
        <f t="shared" si="25"/>
        <v>6.4211465454139083E-2</v>
      </c>
      <c r="E105" s="303">
        <f t="shared" si="25"/>
        <v>6.1947444707070073E-2</v>
      </c>
      <c r="F105" s="303">
        <f t="shared" si="25"/>
        <v>6.5053050000905596E-2</v>
      </c>
      <c r="G105" s="303">
        <f t="shared" si="25"/>
        <v>6.7924593381438664E-2</v>
      </c>
      <c r="H105" s="303">
        <f t="shared" si="25"/>
        <v>6.8541311286838436E-2</v>
      </c>
      <c r="I105" s="303">
        <f t="shared" si="25"/>
        <v>6.9399953302951956E-2</v>
      </c>
      <c r="J105" s="303">
        <f t="shared" si="25"/>
        <v>7.59578562087668E-2</v>
      </c>
      <c r="K105" s="303">
        <f t="shared" si="25"/>
        <v>7.7739231428675476E-2</v>
      </c>
      <c r="L105" s="303">
        <f t="shared" si="25"/>
        <v>7.6585022113011519E-2</v>
      </c>
      <c r="M105" s="303">
        <f t="shared" si="25"/>
        <v>7.6967896759812929E-2</v>
      </c>
      <c r="N105" s="303">
        <f t="shared" si="25"/>
        <v>7.7163330263888316E-2</v>
      </c>
      <c r="O105" s="303">
        <f t="shared" si="25"/>
        <v>7.4724615395456745E-2</v>
      </c>
      <c r="P105" s="303">
        <f t="shared" si="25"/>
        <v>7.4261645500517642E-2</v>
      </c>
      <c r="Q105" s="303">
        <f t="shared" si="25"/>
        <v>7.4336817742459496E-2</v>
      </c>
      <c r="R105" s="303">
        <f t="shared" si="25"/>
        <v>7.4634245921689893E-2</v>
      </c>
      <c r="S105" s="303">
        <f t="shared" si="25"/>
        <v>7.5689248870399725E-2</v>
      </c>
      <c r="T105" s="303">
        <f t="shared" si="25"/>
        <v>7.8218267524584884E-2</v>
      </c>
      <c r="U105" s="303">
        <f t="shared" si="25"/>
        <v>8.102757655018987E-2</v>
      </c>
      <c r="V105" s="303">
        <f t="shared" si="25"/>
        <v>7.9886476158378877E-2</v>
      </c>
      <c r="W105" s="303">
        <f t="shared" si="25"/>
        <v>8.1771515846385007E-2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1.9536805904643351E-2</v>
      </c>
      <c r="C106" s="304">
        <f t="shared" si="26"/>
        <v>1.9259027867780092E-2</v>
      </c>
      <c r="D106" s="304">
        <f t="shared" si="26"/>
        <v>1.9192901196541112E-2</v>
      </c>
      <c r="E106" s="304">
        <f t="shared" si="26"/>
        <v>1.9456390670339805E-2</v>
      </c>
      <c r="F106" s="304">
        <f t="shared" si="26"/>
        <v>1.9173771192154604E-2</v>
      </c>
      <c r="G106" s="304">
        <f t="shared" si="26"/>
        <v>1.8941749605017023E-2</v>
      </c>
      <c r="H106" s="304">
        <f t="shared" si="26"/>
        <v>1.8839376375718614E-2</v>
      </c>
      <c r="I106" s="304">
        <f t="shared" si="26"/>
        <v>1.8744533328120618E-2</v>
      </c>
      <c r="J106" s="304">
        <f t="shared" si="26"/>
        <v>1.7795563893746418E-2</v>
      </c>
      <c r="K106" s="304">
        <f t="shared" si="26"/>
        <v>1.7791399162029018E-2</v>
      </c>
      <c r="L106" s="304">
        <f t="shared" si="26"/>
        <v>1.8022633242560333E-2</v>
      </c>
      <c r="M106" s="304">
        <f t="shared" si="26"/>
        <v>1.7921084908434609E-2</v>
      </c>
      <c r="N106" s="304">
        <f t="shared" si="26"/>
        <v>1.7896503061033828E-2</v>
      </c>
      <c r="O106" s="304">
        <f t="shared" si="26"/>
        <v>1.8214456298965172E-2</v>
      </c>
      <c r="P106" s="304">
        <f t="shared" si="26"/>
        <v>1.8285779755280816E-2</v>
      </c>
      <c r="Q106" s="304">
        <f t="shared" si="26"/>
        <v>1.8152644823284349E-2</v>
      </c>
      <c r="R106" s="304">
        <f t="shared" si="26"/>
        <v>1.8118442354216384E-2</v>
      </c>
      <c r="S106" s="304">
        <f t="shared" si="26"/>
        <v>1.8037823674615223E-2</v>
      </c>
      <c r="T106" s="304">
        <f t="shared" si="26"/>
        <v>1.7666698683471913E-2</v>
      </c>
      <c r="U106" s="304">
        <f t="shared" si="26"/>
        <v>1.7223608475588483E-2</v>
      </c>
      <c r="V106" s="304">
        <f t="shared" si="26"/>
        <v>1.7427902725738038E-2</v>
      </c>
      <c r="W106" s="304">
        <f t="shared" si="26"/>
        <v>1.7175882214419493E-2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8.121639095575596E-3</v>
      </c>
      <c r="C107" s="304">
        <f t="shared" si="27"/>
        <v>8.015322624313384E-3</v>
      </c>
      <c r="D107" s="304">
        <f t="shared" si="27"/>
        <v>7.9876235896759028E-3</v>
      </c>
      <c r="E107" s="304">
        <f t="shared" si="27"/>
        <v>8.0930529880979315E-3</v>
      </c>
      <c r="F107" s="304">
        <f t="shared" si="27"/>
        <v>7.9490093527291097E-3</v>
      </c>
      <c r="G107" s="304">
        <f t="shared" si="27"/>
        <v>7.8016889221559516E-3</v>
      </c>
      <c r="H107" s="304">
        <f t="shared" si="27"/>
        <v>7.7791843443959429E-3</v>
      </c>
      <c r="I107" s="304">
        <f t="shared" si="27"/>
        <v>7.7407057495566794E-3</v>
      </c>
      <c r="J107" s="304">
        <f t="shared" si="27"/>
        <v>7.411618148345748E-3</v>
      </c>
      <c r="K107" s="304">
        <f t="shared" si="27"/>
        <v>7.2948338784227986E-3</v>
      </c>
      <c r="L107" s="304">
        <f t="shared" si="27"/>
        <v>7.3499625042059208E-3</v>
      </c>
      <c r="M107" s="304">
        <f t="shared" si="27"/>
        <v>7.3345188360123929E-3</v>
      </c>
      <c r="N107" s="304">
        <f t="shared" si="27"/>
        <v>7.3208418646071721E-3</v>
      </c>
      <c r="O107" s="304">
        <f t="shared" si="27"/>
        <v>7.4504939088156676E-3</v>
      </c>
      <c r="P107" s="304">
        <f t="shared" si="27"/>
        <v>7.4719499193392795E-3</v>
      </c>
      <c r="Q107" s="304">
        <f t="shared" si="27"/>
        <v>7.4774494786504124E-3</v>
      </c>
      <c r="R107" s="304">
        <f t="shared" si="27"/>
        <v>7.4591490488306253E-3</v>
      </c>
      <c r="S107" s="304">
        <f t="shared" si="27"/>
        <v>7.3978203795227251E-3</v>
      </c>
      <c r="T107" s="304">
        <f t="shared" si="27"/>
        <v>7.2602798549180163E-3</v>
      </c>
      <c r="U107" s="304">
        <f t="shared" si="27"/>
        <v>7.1017393011385014E-3</v>
      </c>
      <c r="V107" s="304">
        <f t="shared" si="27"/>
        <v>7.1611159527629146E-3</v>
      </c>
      <c r="W107" s="304">
        <f t="shared" si="27"/>
        <v>7.0489396736300551E-3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3.3689928339072688E-2</v>
      </c>
      <c r="C108" s="304">
        <f t="shared" si="28"/>
        <v>3.6300854509332001E-2</v>
      </c>
      <c r="D108" s="304">
        <f t="shared" si="28"/>
        <v>3.703094066792207E-2</v>
      </c>
      <c r="E108" s="304">
        <f t="shared" si="28"/>
        <v>3.4398001048632332E-2</v>
      </c>
      <c r="F108" s="304">
        <f t="shared" si="28"/>
        <v>3.7930269456021876E-2</v>
      </c>
      <c r="G108" s="304">
        <f t="shared" si="28"/>
        <v>4.1181154854265684E-2</v>
      </c>
      <c r="H108" s="304">
        <f t="shared" si="28"/>
        <v>4.1922750566723864E-2</v>
      </c>
      <c r="I108" s="304">
        <f t="shared" si="28"/>
        <v>4.2914714225274667E-2</v>
      </c>
      <c r="J108" s="304">
        <f t="shared" si="28"/>
        <v>5.0750674166674621E-2</v>
      </c>
      <c r="K108" s="304">
        <f t="shared" si="28"/>
        <v>5.2652998388223668E-2</v>
      </c>
      <c r="L108" s="304">
        <f t="shared" si="28"/>
        <v>5.1212426366245269E-2</v>
      </c>
      <c r="M108" s="304">
        <f t="shared" si="28"/>
        <v>5.1712293015365916E-2</v>
      </c>
      <c r="N108" s="304">
        <f t="shared" si="28"/>
        <v>5.1945985338247312E-2</v>
      </c>
      <c r="O108" s="304">
        <f t="shared" si="28"/>
        <v>4.9059665187675898E-2</v>
      </c>
      <c r="P108" s="304">
        <f t="shared" si="28"/>
        <v>4.850391582589756E-2</v>
      </c>
      <c r="Q108" s="304">
        <f t="shared" si="28"/>
        <v>4.8706723440524735E-2</v>
      </c>
      <c r="R108" s="304">
        <f t="shared" si="28"/>
        <v>4.9056654518642877E-2</v>
      </c>
      <c r="S108" s="304">
        <f t="shared" si="28"/>
        <v>5.0253604816261781E-2</v>
      </c>
      <c r="T108" s="304">
        <f t="shared" si="28"/>
        <v>5.3291288986194951E-2</v>
      </c>
      <c r="U108" s="304">
        <f t="shared" si="28"/>
        <v>5.6702228773462884E-2</v>
      </c>
      <c r="V108" s="304">
        <f t="shared" si="28"/>
        <v>5.529745747987793E-2</v>
      </c>
      <c r="W108" s="304">
        <f t="shared" si="28"/>
        <v>5.7546693958335456E-2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4.6176747708932452E-2</v>
      </c>
      <c r="C109" s="237">
        <f t="shared" si="29"/>
        <v>4.9755386340552425E-2</v>
      </c>
      <c r="D109" s="237">
        <f t="shared" si="29"/>
        <v>5.0756071293387356E-2</v>
      </c>
      <c r="E109" s="237">
        <f t="shared" si="29"/>
        <v>4.7147260158227157E-2</v>
      </c>
      <c r="F109" s="237">
        <f t="shared" si="29"/>
        <v>5.1988726885216018E-2</v>
      </c>
      <c r="G109" s="237">
        <f t="shared" si="29"/>
        <v>5.6444518935425222E-2</v>
      </c>
      <c r="H109" s="237">
        <f t="shared" si="29"/>
        <v>5.7460979337820656E-2</v>
      </c>
      <c r="I109" s="237">
        <f t="shared" si="29"/>
        <v>5.8820603945398273E-2</v>
      </c>
      <c r="J109" s="237">
        <f t="shared" si="29"/>
        <v>6.9560880434846165E-2</v>
      </c>
      <c r="K109" s="237">
        <f t="shared" si="29"/>
        <v>7.2168281221068151E-2</v>
      </c>
      <c r="L109" s="237">
        <f t="shared" si="29"/>
        <v>7.0193776254897228E-2</v>
      </c>
      <c r="M109" s="237">
        <f t="shared" si="29"/>
        <v>7.087891324635183E-2</v>
      </c>
      <c r="N109" s="237">
        <f t="shared" si="29"/>
        <v>7.1199221183091896E-2</v>
      </c>
      <c r="O109" s="237">
        <f t="shared" si="29"/>
        <v>6.7243116674387163E-2</v>
      </c>
      <c r="P109" s="237">
        <f t="shared" si="29"/>
        <v>6.6481384627647369E-2</v>
      </c>
      <c r="Q109" s="237">
        <f t="shared" si="29"/>
        <v>6.6759360762230893E-2</v>
      </c>
      <c r="R109" s="237">
        <f t="shared" si="29"/>
        <v>6.7238990132384061E-2</v>
      </c>
      <c r="S109" s="237">
        <f t="shared" si="29"/>
        <v>6.8879577531591338E-2</v>
      </c>
      <c r="T109" s="237">
        <f t="shared" si="29"/>
        <v>7.3043147549392201E-2</v>
      </c>
      <c r="U109" s="237">
        <f t="shared" si="29"/>
        <v>7.7718316472929497E-2</v>
      </c>
      <c r="V109" s="237">
        <f t="shared" si="29"/>
        <v>7.579288140047219E-2</v>
      </c>
      <c r="W109" s="237">
        <f t="shared" si="29"/>
        <v>7.887577384114873E-2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131.72035485426719</v>
      </c>
      <c r="C113" s="322">
        <f t="shared" si="30"/>
        <v>132.34820639613682</v>
      </c>
      <c r="D113" s="322">
        <f t="shared" si="30"/>
        <v>134.73373251597133</v>
      </c>
      <c r="E113" s="322">
        <f t="shared" si="30"/>
        <v>135.57751785122881</v>
      </c>
      <c r="F113" s="322">
        <f t="shared" si="30"/>
        <v>133.02735034434656</v>
      </c>
      <c r="G113" s="322">
        <f t="shared" si="30"/>
        <v>128.34525323083122</v>
      </c>
      <c r="H113" s="322">
        <f t="shared" si="30"/>
        <v>123.50731403339452</v>
      </c>
      <c r="I113" s="322">
        <f t="shared" si="30"/>
        <v>122.96907071933956</v>
      </c>
      <c r="J113" s="322">
        <f t="shared" si="30"/>
        <v>122.42142842531698</v>
      </c>
      <c r="K113" s="322">
        <f t="shared" si="30"/>
        <v>117.70082574774818</v>
      </c>
      <c r="L113" s="322">
        <f t="shared" si="30"/>
        <v>120.69507732794614</v>
      </c>
      <c r="M113" s="322">
        <f t="shared" si="30"/>
        <v>120.22046502565031</v>
      </c>
      <c r="N113" s="322">
        <f t="shared" si="30"/>
        <v>121.12449855869649</v>
      </c>
      <c r="O113" s="322">
        <f t="shared" si="30"/>
        <v>119.04107083791193</v>
      </c>
      <c r="P113" s="322">
        <f t="shared" si="30"/>
        <v>117.4529538177301</v>
      </c>
      <c r="Q113" s="322">
        <f t="shared" si="30"/>
        <v>115.43606639028957</v>
      </c>
      <c r="R113" s="322">
        <f t="shared" si="30"/>
        <v>116.98693683766251</v>
      </c>
      <c r="S113" s="322">
        <f t="shared" si="30"/>
        <v>117.23636786090437</v>
      </c>
      <c r="T113" s="322">
        <f t="shared" si="30"/>
        <v>118.42965025500141</v>
      </c>
      <c r="U113" s="322">
        <f t="shared" si="30"/>
        <v>115.6813854614053</v>
      </c>
      <c r="V113" s="322">
        <f t="shared" si="30"/>
        <v>117.22826197195216</v>
      </c>
      <c r="W113" s="322">
        <f t="shared" si="30"/>
        <v>125.73916970369696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1.0750119466660579</v>
      </c>
      <c r="C114" s="332">
        <f>IF(C$6=0,0,C$6/FBT!C$5*1000)</f>
        <v>1.163845199844284</v>
      </c>
      <c r="D114" s="332">
        <f>IF(D$6=0,0,D$6/FBT!D$5*1000)</f>
        <v>1.2086523388485022</v>
      </c>
      <c r="E114" s="332">
        <f>IF(E$6=0,0,E$6/FBT!E$5*1000)</f>
        <v>1.1297469964189764</v>
      </c>
      <c r="F114" s="332">
        <f>IF(F$6=0,0,F$6/FBT!F$5*1000)</f>
        <v>1.222326367146727</v>
      </c>
      <c r="G114" s="332">
        <f>IF(G$6=0,0,G$6/FBT!G$5*1000)</f>
        <v>1.2803792994449621</v>
      </c>
      <c r="H114" s="332">
        <f>IF(H$6=0,0,H$6/FBT!H$5*1000)</f>
        <v>1.2543038564408993</v>
      </c>
      <c r="I114" s="332">
        <f>IF(I$6=0,0,I$6/FBT!I$5*1000)</f>
        <v>1.2783872404234615</v>
      </c>
      <c r="J114" s="332">
        <f>IF(J$6=0,0,J$6/FBT!J$5*1000)</f>
        <v>1.5050799479244521</v>
      </c>
      <c r="K114" s="332">
        <f>IF(K$6=0,0,K$6/FBT!K$5*1000)</f>
        <v>1.501284251063173</v>
      </c>
      <c r="L114" s="332">
        <f>IF(L$6=0,0,L$6/FBT!L$5*1000)</f>
        <v>1.4973565311108818</v>
      </c>
      <c r="M114" s="332">
        <f>IF(M$6=0,0,M$6/FBT!M$5*1000)</f>
        <v>1.5060261419210226</v>
      </c>
      <c r="N114" s="332">
        <f>IF(N$6=0,0,N$6/FBT!N$5*1000)</f>
        <v>1.5242081943392938</v>
      </c>
      <c r="O114" s="332">
        <f>IF(O$6=0,0,O$6/FBT!O$5*1000)</f>
        <v>1.4147565598087131</v>
      </c>
      <c r="P114" s="332">
        <f>IF(P$6=0,0,P$6/FBT!P$5*1000)</f>
        <v>1.3800698123735982</v>
      </c>
      <c r="Q114" s="332">
        <f>IF(Q$6=0,0,Q$6/FBT!Q$5*1000)</f>
        <v>1.3620427714956123</v>
      </c>
      <c r="R114" s="332">
        <f>IF(R$6=0,0,R$6/FBT!R$5*1000)</f>
        <v>1.3902586588273993</v>
      </c>
      <c r="S114" s="332">
        <f>IF(S$6=0,0,S$6/FBT!S$5*1000)</f>
        <v>1.4272165941317296</v>
      </c>
      <c r="T114" s="332">
        <f>IF(T$6=0,0,T$6/FBT!T$5*1000)</f>
        <v>1.5288926153762776</v>
      </c>
      <c r="U114" s="332">
        <f>IF(U$6=0,0,U$6/FBT!U$5*1000)</f>
        <v>1.5890000928448993</v>
      </c>
      <c r="V114" s="332">
        <f>IF(V$6=0,0,V$6/FBT!V$5*1000)</f>
        <v>1.5703548526729687</v>
      </c>
      <c r="W114" s="332">
        <f>IF(W$6=0,0,W$6/FBT!W$5*1000)</f>
        <v>1.7528763366070379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1.254180604443734</v>
      </c>
      <c r="C115" s="333">
        <f>IF(C$7=0,0,C$7/FBT!C$5*1000)</f>
        <v>1.3578193998183317</v>
      </c>
      <c r="D115" s="333">
        <f>IF(D$7=0,0,D$7/FBT!D$5*1000)</f>
        <v>1.4100943953232523</v>
      </c>
      <c r="E115" s="333">
        <f>IF(E$7=0,0,E$7/FBT!E$5*1000)</f>
        <v>1.318038162488806</v>
      </c>
      <c r="F115" s="333">
        <f>IF(F$7=0,0,F$7/FBT!F$5*1000)</f>
        <v>1.4260474283378479</v>
      </c>
      <c r="G115" s="333">
        <f>IF(G$7=0,0,G$7/FBT!G$5*1000)</f>
        <v>1.493775849352456</v>
      </c>
      <c r="H115" s="333">
        <f>IF(H$7=0,0,H$7/FBT!H$5*1000)</f>
        <v>1.4633544991810492</v>
      </c>
      <c r="I115" s="333">
        <f>IF(I$7=0,0,I$7/FBT!I$5*1000)</f>
        <v>1.4914517804940381</v>
      </c>
      <c r="J115" s="333">
        <f>IF(J$7=0,0,J$7/FBT!J$5*1000)</f>
        <v>1.755926605911861</v>
      </c>
      <c r="K115" s="333">
        <f>IF(K$7=0,0,K$7/FBT!K$5*1000)</f>
        <v>1.7514982929070355</v>
      </c>
      <c r="L115" s="333">
        <f>IF(L$7=0,0,L$7/FBT!L$5*1000)</f>
        <v>1.7469159529626959</v>
      </c>
      <c r="M115" s="333">
        <f>IF(M$7=0,0,M$7/FBT!M$5*1000)</f>
        <v>1.7570304989078596</v>
      </c>
      <c r="N115" s="333">
        <f>IF(N$7=0,0,N$7/FBT!N$5*1000)</f>
        <v>1.7782428933958432</v>
      </c>
      <c r="O115" s="333">
        <f>IF(O$7=0,0,O$7/FBT!O$5*1000)</f>
        <v>1.6505493197768322</v>
      </c>
      <c r="P115" s="333">
        <f>IF(P$7=0,0,P$7/FBT!P$5*1000)</f>
        <v>1.6100814477691985</v>
      </c>
      <c r="Q115" s="333">
        <f>IF(Q$7=0,0,Q$7/FBT!Q$5*1000)</f>
        <v>1.5890499000782141</v>
      </c>
      <c r="R115" s="333">
        <f>IF(R$7=0,0,R$7/FBT!R$5*1000)</f>
        <v>1.6219684352986328</v>
      </c>
      <c r="S115" s="333">
        <f>IF(S$7=0,0,S$7/FBT!S$5*1000)</f>
        <v>1.6650860264870184</v>
      </c>
      <c r="T115" s="333">
        <f>IF(T$7=0,0,T$7/FBT!T$5*1000)</f>
        <v>1.7837080512723242</v>
      </c>
      <c r="U115" s="333">
        <f>IF(U$7=0,0,U$7/FBT!U$5*1000)</f>
        <v>1.8538334416523825</v>
      </c>
      <c r="V115" s="333">
        <f>IF(V$7=0,0,V$7/FBT!V$5*1000)</f>
        <v>1.8320806614517966</v>
      </c>
      <c r="W115" s="333">
        <f>IF(W$7=0,0,W$7/FBT!W$5*1000)</f>
        <v>2.0450223927082112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2.8666985244428216</v>
      </c>
      <c r="C116" s="333">
        <f>IF(C$8=0,0,C$8/FBT!C$5*1000)</f>
        <v>3.1035871995847581</v>
      </c>
      <c r="D116" s="333">
        <f>IF(D$8=0,0,D$8/FBT!D$5*1000)</f>
        <v>3.2230729035960053</v>
      </c>
      <c r="E116" s="333">
        <f>IF(E$8=0,0,E$8/FBT!E$5*1000)</f>
        <v>3.0126586571172713</v>
      </c>
      <c r="F116" s="333">
        <f>IF(F$8=0,0,F$8/FBT!F$5*1000)</f>
        <v>3.2595369790579376</v>
      </c>
      <c r="G116" s="333">
        <f>IF(G$8=0,0,G$8/FBT!G$5*1000)</f>
        <v>3.4143447985199002</v>
      </c>
      <c r="H116" s="333">
        <f>IF(H$8=0,0,H$8/FBT!H$5*1000)</f>
        <v>3.3448102838423988</v>
      </c>
      <c r="I116" s="333">
        <f>IF(I$8=0,0,I$8/FBT!I$5*1000)</f>
        <v>3.4090326411292304</v>
      </c>
      <c r="J116" s="333">
        <f>IF(J$8=0,0,J$8/FBT!J$5*1000)</f>
        <v>4.0135465277985372</v>
      </c>
      <c r="K116" s="333">
        <f>IF(K$8=0,0,K$8/FBT!K$5*1000)</f>
        <v>4.0034246695017943</v>
      </c>
      <c r="L116" s="333">
        <f>IF(L$8=0,0,L$8/FBT!L$5*1000)</f>
        <v>3.9929507496290206</v>
      </c>
      <c r="M116" s="333">
        <f>IF(M$8=0,0,M$8/FBT!M$5*1000)</f>
        <v>4.0160697117893944</v>
      </c>
      <c r="N116" s="333">
        <f>IF(N$8=0,0,N$8/FBT!N$5*1000)</f>
        <v>4.0645551849047834</v>
      </c>
      <c r="O116" s="333">
        <f>IF(O$8=0,0,O$8/FBT!O$5*1000)</f>
        <v>3.7726841594899021</v>
      </c>
      <c r="P116" s="333">
        <f>IF(P$8=0,0,P$8/FBT!P$5*1000)</f>
        <v>3.6801861663295936</v>
      </c>
      <c r="Q116" s="333">
        <f>IF(Q$8=0,0,Q$8/FBT!Q$5*1000)</f>
        <v>3.632114057321632</v>
      </c>
      <c r="R116" s="333">
        <f>IF(R$8=0,0,R$8/FBT!R$5*1000)</f>
        <v>3.7073564235397316</v>
      </c>
      <c r="S116" s="333">
        <f>IF(S$8=0,0,S$8/FBT!S$5*1000)</f>
        <v>3.8059109176846131</v>
      </c>
      <c r="T116" s="333">
        <f>IF(T$8=0,0,T$8/FBT!T$5*1000)</f>
        <v>4.0770469743367395</v>
      </c>
      <c r="U116" s="333">
        <f>IF(U$8=0,0,U$8/FBT!U$5*1000)</f>
        <v>4.2373335809197323</v>
      </c>
      <c r="V116" s="333">
        <f>IF(V$8=0,0,V$8/FBT!V$5*1000)</f>
        <v>4.1876129404612508</v>
      </c>
      <c r="W116" s="333">
        <f>IF(W$8=0,0,W$8/FBT!W$5*1000)</f>
        <v>4.6743368976187671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2.150023893332115</v>
      </c>
      <c r="C117" s="333">
        <f>IF(C$9=0,0,C$9/FBT!C$5*1000)</f>
        <v>2.3276903996885689</v>
      </c>
      <c r="D117" s="333">
        <f>IF(D$9=0,0,D$9/FBT!D$5*1000)</f>
        <v>2.4173046776970044</v>
      </c>
      <c r="E117" s="333">
        <f>IF(E$9=0,0,E$9/FBT!E$5*1000)</f>
        <v>2.2594939928379527</v>
      </c>
      <c r="F117" s="333">
        <f>IF(F$9=0,0,F$9/FBT!F$5*1000)</f>
        <v>2.444652734293455</v>
      </c>
      <c r="G117" s="333">
        <f>IF(G$9=0,0,G$9/FBT!G$5*1000)</f>
        <v>2.5607585988899242</v>
      </c>
      <c r="H117" s="333">
        <f>IF(H$9=0,0,H$9/FBT!H$5*1000)</f>
        <v>2.5086077128817981</v>
      </c>
      <c r="I117" s="333">
        <f>IF(I$9=0,0,I$9/FBT!I$5*1000)</f>
        <v>2.556774480846923</v>
      </c>
      <c r="J117" s="333">
        <f>IF(J$9=0,0,J$9/FBT!J$5*1000)</f>
        <v>3.0101598958489038</v>
      </c>
      <c r="K117" s="333">
        <f>IF(K$9=0,0,K$9/FBT!K$5*1000)</f>
        <v>3.0025685021263455</v>
      </c>
      <c r="L117" s="333">
        <f>IF(L$9=0,0,L$9/FBT!L$5*1000)</f>
        <v>2.9947130622217633</v>
      </c>
      <c r="M117" s="333">
        <f>IF(M$9=0,0,M$9/FBT!M$5*1000)</f>
        <v>3.0120522838420456</v>
      </c>
      <c r="N117" s="333">
        <f>IF(N$9=0,0,N$9/FBT!N$5*1000)</f>
        <v>3.048416388678588</v>
      </c>
      <c r="O117" s="333">
        <f>IF(O$9=0,0,O$9/FBT!O$5*1000)</f>
        <v>2.8295131196174257</v>
      </c>
      <c r="P117" s="333">
        <f>IF(P$9=0,0,P$9/FBT!P$5*1000)</f>
        <v>2.7601396247471968</v>
      </c>
      <c r="Q117" s="333">
        <f>IF(Q$9=0,0,Q$9/FBT!Q$5*1000)</f>
        <v>2.7240855429912245</v>
      </c>
      <c r="R117" s="333">
        <f>IF(R$9=0,0,R$9/FBT!R$5*1000)</f>
        <v>2.7805173176547995</v>
      </c>
      <c r="S117" s="333">
        <f>IF(S$9=0,0,S$9/FBT!S$5*1000)</f>
        <v>2.8544331882634588</v>
      </c>
      <c r="T117" s="333">
        <f>IF(T$9=0,0,T$9/FBT!T$5*1000)</f>
        <v>3.0577852307525553</v>
      </c>
      <c r="U117" s="333">
        <f>IF(U$9=0,0,U$9/FBT!U$5*1000)</f>
        <v>3.1780001856897981</v>
      </c>
      <c r="V117" s="333">
        <f>IF(V$9=0,0,V$9/FBT!V$5*1000)</f>
        <v>3.140709705345937</v>
      </c>
      <c r="W117" s="333">
        <f>IF(W$9=0,0,W$9/FBT!W$5*1000)</f>
        <v>3.5057526732140767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2.7186768730306903</v>
      </c>
      <c r="C118" s="334">
        <f>IF(C$10=0,0,C$10/FBT!C$5*1000)</f>
        <v>2.6714581565534585</v>
      </c>
      <c r="D118" s="334">
        <f>IF(D$10=0,0,D$10/FBT!D$5*1000)</f>
        <v>2.713817984900412</v>
      </c>
      <c r="E118" s="334">
        <f>IF(E$10=0,0,E$10/FBT!E$5*1000)</f>
        <v>2.7694546381139706</v>
      </c>
      <c r="F118" s="334">
        <f>IF(F$10=0,0,F$10/FBT!F$5*1000)</f>
        <v>2.6965688035029545</v>
      </c>
      <c r="G118" s="334">
        <f>IF(G$10=0,0,G$10/FBT!G$5*1000)</f>
        <v>2.5856693262627437</v>
      </c>
      <c r="H118" s="334">
        <f>IF(H$10=0,0,H$10/FBT!H$5*1000)</f>
        <v>2.4856552503628211</v>
      </c>
      <c r="I118" s="334">
        <f>IF(I$10=0,0,I$10/FBT!I$5*1000)</f>
        <v>2.461579039292181</v>
      </c>
      <c r="J118" s="334">
        <f>IF(J$10=0,0,J$10/FBT!J$5*1000)</f>
        <v>2.3723166902349462</v>
      </c>
      <c r="K118" s="334">
        <f>IF(K$10=0,0,K$10/FBT!K$5*1000)</f>
        <v>2.3129762120764399</v>
      </c>
      <c r="L118" s="334">
        <f>IF(L$10=0,0,L$10/FBT!L$5*1000)</f>
        <v>2.397807735619236</v>
      </c>
      <c r="M118" s="334">
        <f>IF(M$10=0,0,M$10/FBT!M$5*1000)</f>
        <v>2.3948266953150266</v>
      </c>
      <c r="N118" s="334">
        <f>IF(N$10=0,0,N$10/FBT!N$5*1000)</f>
        <v>2.4202220598446638</v>
      </c>
      <c r="O118" s="334">
        <f>IF(O$10=0,0,O$10/FBT!O$5*1000)</f>
        <v>2.4114931011553735</v>
      </c>
      <c r="P118" s="334">
        <f>IF(P$10=0,0,P$10/FBT!P$5*1000)</f>
        <v>2.3944762660765071</v>
      </c>
      <c r="Q118" s="334">
        <f>IF(Q$10=0,0,Q$10/FBT!Q$5*1000)</f>
        <v>2.3450194695173603</v>
      </c>
      <c r="R118" s="334">
        <f>IF(R$10=0,0,R$10/FBT!R$5*1000)</f>
        <v>2.3943077980772887</v>
      </c>
      <c r="S118" s="334">
        <f>IF(S$10=0,0,S$10/FBT!S$5*1000)</f>
        <v>2.409434861531019</v>
      </c>
      <c r="T118" s="334">
        <f>IF(T$10=0,0,T$10/FBT!T$5*1000)</f>
        <v>2.4395279788658857</v>
      </c>
      <c r="U118" s="334">
        <f>IF(U$10=0,0,U$10/FBT!U$5*1000)</f>
        <v>2.4008172476831762</v>
      </c>
      <c r="V118" s="334">
        <f>IF(V$10=0,0,V$10/FBT!V$5*1000)</f>
        <v>2.4686556214511572</v>
      </c>
      <c r="W118" s="334">
        <f>IF(W$10=0,0,W$10/FBT!W$5*1000)</f>
        <v>2.6682819787521583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8.5074463773705897</v>
      </c>
      <c r="C119" s="350">
        <f>IF(C$16=0,0,C$16/FBT!C$5*1000)</f>
        <v>8.445337012189098</v>
      </c>
      <c r="D119" s="350">
        <f>IF(D$16=0,0,D$16/FBT!D$5*1000)</f>
        <v>8.554325378345915</v>
      </c>
      <c r="E119" s="350">
        <f>IF(E$16=0,0,E$16/FBT!E$5*1000)</f>
        <v>8.7318637212832488</v>
      </c>
      <c r="F119" s="350">
        <f>IF(F$16=0,0,F$16/FBT!F$5*1000)</f>
        <v>8.4005874588849743</v>
      </c>
      <c r="G119" s="350">
        <f>IF(G$16=0,0,G$16/FBT!G$5*1000)</f>
        <v>8.0219713036547571</v>
      </c>
      <c r="H119" s="350">
        <f>IF(H$16=0,0,H$16/FBT!H$5*1000)</f>
        <v>7.6582393433963478</v>
      </c>
      <c r="I119" s="350">
        <f>IF(I$16=0,0,I$16/FBT!I$5*1000)</f>
        <v>7.580081202995915</v>
      </c>
      <c r="J119" s="350">
        <f>IF(J$16=0,0,J$16/FBT!J$5*1000)</f>
        <v>7.3158194387583491</v>
      </c>
      <c r="K119" s="350">
        <f>IF(K$16=0,0,K$16/FBT!K$5*1000)</f>
        <v>7.0947158008447824</v>
      </c>
      <c r="L119" s="350">
        <f>IF(L$16=0,0,L$16/FBT!L$5*1000)</f>
        <v>7.3260871917929338</v>
      </c>
      <c r="M119" s="350">
        <f>IF(M$16=0,0,M$16/FBT!M$5*1000)</f>
        <v>7.2601609608716196</v>
      </c>
      <c r="N119" s="350">
        <f>IF(N$16=0,0,N$16/FBT!N$5*1000)</f>
        <v>7.3195833880772332</v>
      </c>
      <c r="O119" s="350">
        <f>IF(O$16=0,0,O$16/FBT!O$5*1000)</f>
        <v>7.2377295986385306</v>
      </c>
      <c r="P119" s="350">
        <f>IF(P$16=0,0,P$16/FBT!P$5*1000)</f>
        <v>7.1595314081257717</v>
      </c>
      <c r="Q119" s="350">
        <f>IF(Q$16=0,0,Q$16/FBT!Q$5*1000)</f>
        <v>6.9856685061436776</v>
      </c>
      <c r="R119" s="350">
        <f>IF(R$16=0,0,R$16/FBT!R$5*1000)</f>
        <v>7.0749230426237313</v>
      </c>
      <c r="S119" s="350">
        <f>IF(S$16=0,0,S$16/FBT!S$5*1000)</f>
        <v>7.0886690028641723</v>
      </c>
      <c r="T119" s="350">
        <f>IF(T$16=0,0,T$16/FBT!T$5*1000)</f>
        <v>7.1080116592248928</v>
      </c>
      <c r="U119" s="350">
        <f>IF(U$16=0,0,U$16/FBT!U$5*1000)</f>
        <v>6.906747207788519</v>
      </c>
      <c r="V119" s="350">
        <f>IF(V$16=0,0,V$16/FBT!V$5*1000)</f>
        <v>7.0166444205195795</v>
      </c>
      <c r="W119" s="350">
        <f>IF(W$16=0,0,W$16/FBT!W$5*1000)</f>
        <v>7.5274575965394188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7.0895386478088245</v>
      </c>
      <c r="C120" s="350">
        <f>IF(C$25=0,0,C$25/FBT!C$5*1000)</f>
        <v>7.0377808434909168</v>
      </c>
      <c r="D120" s="350">
        <f>IF(D$25=0,0,D$25/FBT!D$5*1000)</f>
        <v>7.1286044819549303</v>
      </c>
      <c r="E120" s="350">
        <f>IF(E$25=0,0,E$25/FBT!E$5*1000)</f>
        <v>7.2765531010693731</v>
      </c>
      <c r="F120" s="350">
        <f>IF(F$25=0,0,F$25/FBT!F$5*1000)</f>
        <v>7.0004895490708119</v>
      </c>
      <c r="G120" s="350">
        <f>IF(G$25=0,0,G$25/FBT!G$5*1000)</f>
        <v>6.6849760863789625</v>
      </c>
      <c r="H120" s="350">
        <f>IF(H$25=0,0,H$25/FBT!H$5*1000)</f>
        <v>6.3818661194969568</v>
      </c>
      <c r="I120" s="350">
        <f>IF(I$25=0,0,I$25/FBT!I$5*1000)</f>
        <v>6.3167343358299304</v>
      </c>
      <c r="J120" s="350">
        <f>IF(J$25=0,0,J$25/FBT!J$5*1000)</f>
        <v>6.0965161989652943</v>
      </c>
      <c r="K120" s="350">
        <f>IF(K$25=0,0,K$25/FBT!K$5*1000)</f>
        <v>5.9122631673706509</v>
      </c>
      <c r="L120" s="350">
        <f>IF(L$25=0,0,L$25/FBT!L$5*1000)</f>
        <v>6.1050726598274458</v>
      </c>
      <c r="M120" s="350">
        <f>IF(M$25=0,0,M$25/FBT!M$5*1000)</f>
        <v>6.0501341340596841</v>
      </c>
      <c r="N120" s="350">
        <f>IF(N$25=0,0,N$25/FBT!N$5*1000)</f>
        <v>6.099652823397693</v>
      </c>
      <c r="O120" s="350">
        <f>IF(O$25=0,0,O$25/FBT!O$5*1000)</f>
        <v>6.0314413321987779</v>
      </c>
      <c r="P120" s="350">
        <f>IF(P$25=0,0,P$25/FBT!P$5*1000)</f>
        <v>5.9662761734381435</v>
      </c>
      <c r="Q120" s="350">
        <f>IF(Q$25=0,0,Q$25/FBT!Q$5*1000)</f>
        <v>5.8213904217864005</v>
      </c>
      <c r="R120" s="350">
        <f>IF(R$25=0,0,R$25/FBT!R$5*1000)</f>
        <v>5.895769202186445</v>
      </c>
      <c r="S120" s="350">
        <f>IF(S$25=0,0,S$25/FBT!S$5*1000)</f>
        <v>5.9072241690534764</v>
      </c>
      <c r="T120" s="350">
        <f>IF(T$25=0,0,T$25/FBT!T$5*1000)</f>
        <v>5.9233430493540791</v>
      </c>
      <c r="U120" s="350">
        <f>IF(U$25=0,0,U$25/FBT!U$5*1000)</f>
        <v>5.7556226731571005</v>
      </c>
      <c r="V120" s="350">
        <f>IF(V$25=0,0,V$25/FBT!V$5*1000)</f>
        <v>5.8472036837663177</v>
      </c>
      <c r="W120" s="350">
        <f>IF(W$25=0,0,W$25/FBT!W$5*1000)</f>
        <v>6.2728813304495166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78.58358780790536</v>
      </c>
      <c r="C121" s="350">
        <f>IF(C$34=0,0,C$34/FBT!C$5*1000)</f>
        <v>77.92455703769842</v>
      </c>
      <c r="D121" s="350">
        <f>IF(D$34=0,0,D$34/FBT!D$5*1000)</f>
        <v>79.054975137962472</v>
      </c>
      <c r="E121" s="350">
        <f>IF(E$34=0,0,E$34/FBT!E$5*1000)</f>
        <v>80.600054753642851</v>
      </c>
      <c r="F121" s="350">
        <f>IF(F$34=0,0,F$34/FBT!F$5*1000)</f>
        <v>77.676423905659377</v>
      </c>
      <c r="G121" s="350">
        <f>IF(G$34=0,0,G$34/FBT!G$5*1000)</f>
        <v>73.553562999760373</v>
      </c>
      <c r="H121" s="350">
        <f>IF(H$34=0,0,H$34/FBT!H$5*1000)</f>
        <v>70.576808331360596</v>
      </c>
      <c r="I121" s="350">
        <f>IF(I$34=0,0,I$34/FBT!I$5*1000)</f>
        <v>69.921659021320124</v>
      </c>
      <c r="J121" s="350">
        <f>IF(J$34=0,0,J$34/FBT!J$5*1000)</f>
        <v>66.650859308855829</v>
      </c>
      <c r="K121" s="350">
        <f>IF(K$34=0,0,K$34/FBT!K$5*1000)</f>
        <v>63.071068777297981</v>
      </c>
      <c r="L121" s="350">
        <f>IF(L$34=0,0,L$34/FBT!L$5*1000)</f>
        <v>65.164333132036134</v>
      </c>
      <c r="M121" s="350">
        <f>IF(M$34=0,0,M$34/FBT!M$5*1000)</f>
        <v>64.771701553301511</v>
      </c>
      <c r="N121" s="350">
        <f>IF(N$34=0,0,N$34/FBT!N$5*1000)</f>
        <v>65.137080973836447</v>
      </c>
      <c r="O121" s="350">
        <f>IF(O$34=0,0,O$34/FBT!O$5*1000)</f>
        <v>65.150411521988531</v>
      </c>
      <c r="P121" s="350">
        <f>IF(P$34=0,0,P$34/FBT!P$5*1000)</f>
        <v>64.466363107905863</v>
      </c>
      <c r="Q121" s="350">
        <f>IF(Q$34=0,0,Q$34/FBT!Q$5*1000)</f>
        <v>63.405989002953412</v>
      </c>
      <c r="R121" s="350">
        <f>IF(R$34=0,0,R$34/FBT!R$5*1000)</f>
        <v>64.100575595558354</v>
      </c>
      <c r="S121" s="350">
        <f>IF(S$34=0,0,S$34/FBT!S$5*1000)</f>
        <v>63.709091445813741</v>
      </c>
      <c r="T121" s="350">
        <f>IF(T$34=0,0,T$34/FBT!T$5*1000)</f>
        <v>63.161012368785393</v>
      </c>
      <c r="U121" s="350">
        <f>IF(U$34=0,0,U$34/FBT!U$5*1000)</f>
        <v>60.348083329463506</v>
      </c>
      <c r="V121" s="350">
        <f>IF(V$34=0,0,V$34/FBT!V$5*1000)</f>
        <v>61.666358930046577</v>
      </c>
      <c r="W121" s="350">
        <f>IF(W$34=0,0,W$34/FBT!W$5*1000)</f>
        <v>65.107295631490814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13.311943079046884</v>
      </c>
      <c r="C122" s="350">
        <f>IF(C$45=0,0,C$45/FBT!C$5*1000)</f>
        <v>13.317030653344659</v>
      </c>
      <c r="D122" s="350">
        <f>IF(D$45=0,0,D$45/FBT!D$5*1000)</f>
        <v>13.532879873181502</v>
      </c>
      <c r="E122" s="350">
        <f>IF(E$45=0,0,E$45/FBT!E$5*1000)</f>
        <v>13.688864531906967</v>
      </c>
      <c r="F122" s="350">
        <f>IF(F$45=0,0,F$45/FBT!F$5*1000)</f>
        <v>13.330959659637541</v>
      </c>
      <c r="G122" s="350">
        <f>IF(G$45=0,0,G$45/FBT!G$5*1000)</f>
        <v>12.787629754165547</v>
      </c>
      <c r="H122" s="350">
        <f>IF(H$45=0,0,H$45/FBT!H$5*1000)</f>
        <v>12.271464159324848</v>
      </c>
      <c r="I122" s="350">
        <f>IF(I$45=0,0,I$45/FBT!I$5*1000)</f>
        <v>12.18620820506224</v>
      </c>
      <c r="J122" s="350">
        <f>IF(J$45=0,0,J$45/FBT!J$5*1000)</f>
        <v>11.886592208460184</v>
      </c>
      <c r="K122" s="350">
        <f>IF(K$45=0,0,K$45/FBT!K$5*1000)</f>
        <v>11.406788049894153</v>
      </c>
      <c r="L122" s="350">
        <f>IF(L$45=0,0,L$45/FBT!L$5*1000)</f>
        <v>11.754361893628261</v>
      </c>
      <c r="M122" s="350">
        <f>IF(M$45=0,0,M$45/FBT!M$5*1000)</f>
        <v>11.678250794142043</v>
      </c>
      <c r="N122" s="350">
        <f>IF(N$45=0,0,N$45/FBT!N$5*1000)</f>
        <v>11.762197003317647</v>
      </c>
      <c r="O122" s="350">
        <f>IF(O$45=0,0,O$45/FBT!O$5*1000)</f>
        <v>11.642501275213847</v>
      </c>
      <c r="P122" s="350">
        <f>IF(P$45=0,0,P$45/FBT!P$5*1000)</f>
        <v>11.505145193153464</v>
      </c>
      <c r="Q122" s="350">
        <f>IF(Q$45=0,0,Q$45/FBT!Q$5*1000)</f>
        <v>11.283118888718445</v>
      </c>
      <c r="R122" s="350">
        <f>IF(R$45=0,0,R$45/FBT!R$5*1000)</f>
        <v>11.423945058683406</v>
      </c>
      <c r="S122" s="350">
        <f>IF(S$45=0,0,S$45/FBT!S$5*1000)</f>
        <v>11.420577541792101</v>
      </c>
      <c r="T122" s="350">
        <f>IF(T$45=0,0,T$45/FBT!T$5*1000)</f>
        <v>11.436485842745549</v>
      </c>
      <c r="U122" s="350">
        <f>IF(U$45=0,0,U$45/FBT!U$5*1000)</f>
        <v>11.048002860983702</v>
      </c>
      <c r="V122" s="350">
        <f>IF(V$45=0,0,V$45/FBT!V$5*1000)</f>
        <v>11.248620644702381</v>
      </c>
      <c r="W122" s="350">
        <f>IF(W$45=0,0,W$45/FBT!W$5*1000)</f>
        <v>11.985608045857177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8.0808295059835604</v>
      </c>
      <c r="C123" s="350">
        <f>IF(C$66=0,0,C$66/FBT!C$5*1000)</f>
        <v>8.4140643532053687</v>
      </c>
      <c r="D123" s="350">
        <f>IF(D$66=0,0,D$66/FBT!D$5*1000)</f>
        <v>8.6514504109565102</v>
      </c>
      <c r="E123" s="350">
        <f>IF(E$66=0,0,E$66/FBT!E$5*1000)</f>
        <v>8.3986807906108005</v>
      </c>
      <c r="F123" s="350">
        <f>IF(F$66=0,0,F$66/FBT!F$5*1000)</f>
        <v>8.6538348734387611</v>
      </c>
      <c r="G123" s="350">
        <f>IF(G$66=0,0,G$66/FBT!G$5*1000)</f>
        <v>8.7177991381419879</v>
      </c>
      <c r="H123" s="350">
        <f>IF(H$66=0,0,H$66/FBT!H$5*1000)</f>
        <v>8.4653532573642014</v>
      </c>
      <c r="I123" s="350">
        <f>IF(I$66=0,0,I$66/FBT!I$5*1000)</f>
        <v>8.5340477656295626</v>
      </c>
      <c r="J123" s="350">
        <f>IF(J$66=0,0,J$66/FBT!J$5*1000)</f>
        <v>9.2988692572020621</v>
      </c>
      <c r="K123" s="350">
        <f>IF(K$66=0,0,K$66/FBT!K$5*1000)</f>
        <v>9.149971732150405</v>
      </c>
      <c r="L123" s="350">
        <f>IF(L$66=0,0,L$66/FBT!L$5*1000)</f>
        <v>9.2434351660923912</v>
      </c>
      <c r="M123" s="350">
        <f>IF(M$66=0,0,M$66/FBT!M$5*1000)</f>
        <v>9.2531163405109567</v>
      </c>
      <c r="N123" s="350">
        <f>IF(N$66=0,0,N$66/FBT!N$5*1000)</f>
        <v>9.3463696853325597</v>
      </c>
      <c r="O123" s="350">
        <f>IF(O$66=0,0,O$66/FBT!O$5*1000)</f>
        <v>8.8952982346262903</v>
      </c>
      <c r="P123" s="350">
        <f>IF(P$66=0,0,P$66/FBT!P$5*1000)</f>
        <v>8.7222496194009427</v>
      </c>
      <c r="Q123" s="350">
        <f>IF(Q$66=0,0,Q$66/FBT!Q$5*1000)</f>
        <v>8.5811498281614096</v>
      </c>
      <c r="R123" s="350">
        <f>IF(R$66=0,0,R$66/FBT!R$5*1000)</f>
        <v>8.731231813567307</v>
      </c>
      <c r="S123" s="350">
        <f>IF(S$66=0,0,S$66/FBT!S$5*1000)</f>
        <v>8.8735326236857226</v>
      </c>
      <c r="T123" s="350">
        <f>IF(T$66=0,0,T$66/FBT!T$5*1000)</f>
        <v>9.2633620664887193</v>
      </c>
      <c r="U123" s="350">
        <f>IF(U$66=0,0,U$66/FBT!U$5*1000)</f>
        <v>9.3733823159060368</v>
      </c>
      <c r="V123" s="350">
        <f>IF(V$66=0,0,V$66/FBT!V$5*1000)</f>
        <v>9.3649527551105489</v>
      </c>
      <c r="W123" s="350">
        <f>IF(W$66=0,0,W$66/FBT!W$5*1000)</f>
        <v>10.28188250793715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6.0824175942365528</v>
      </c>
      <c r="C124" s="335">
        <f>IF(C$80=0,0,C$80/FBT!C$5*1000)</f>
        <v>6.5850361407189579</v>
      </c>
      <c r="D124" s="335">
        <f>IF(D$80=0,0,D$80/FBT!D$5*1000)</f>
        <v>6.8385549332048248</v>
      </c>
      <c r="E124" s="335">
        <f>IF(E$80=0,0,E$80/FBT!E$5*1000)</f>
        <v>6.3921085057385696</v>
      </c>
      <c r="F124" s="335">
        <f>IF(F$80=0,0,F$80/FBT!F$5*1000)</f>
        <v>6.9159225853161796</v>
      </c>
      <c r="G124" s="335">
        <f>IF(G$80=0,0,G$80/FBT!G$5*1000)</f>
        <v>7.2443860762595982</v>
      </c>
      <c r="H124" s="335">
        <f>IF(H$80=0,0,H$80/FBT!H$5*1000)</f>
        <v>7.0968512197426099</v>
      </c>
      <c r="I124" s="335">
        <f>IF(I$80=0,0,I$80/FBT!I$5*1000)</f>
        <v>7.2331150063159431</v>
      </c>
      <c r="J124" s="335">
        <f>IF(J$80=0,0,J$80/FBT!J$5*1000)</f>
        <v>8.5157423453565499</v>
      </c>
      <c r="K124" s="335">
        <f>IF(K$80=0,0,K$80/FBT!K$5*1000)</f>
        <v>8.494266292515432</v>
      </c>
      <c r="L124" s="335">
        <f>IF(L$80=0,0,L$80/FBT!L$5*1000)</f>
        <v>8.4720432530253724</v>
      </c>
      <c r="M124" s="335">
        <f>IF(M$80=0,0,M$80/FBT!M$5*1000)</f>
        <v>8.5210959109891444</v>
      </c>
      <c r="N124" s="335">
        <f>IF(N$80=0,0,N$80/FBT!N$5*1000)</f>
        <v>8.6239699635717244</v>
      </c>
      <c r="O124" s="335">
        <f>IF(O$80=0,0,O$80/FBT!O$5*1000)</f>
        <v>8.0046926153976994</v>
      </c>
      <c r="P124" s="335">
        <f>IF(P$80=0,0,P$80/FBT!P$5*1000)</f>
        <v>7.808434998409818</v>
      </c>
      <c r="Q124" s="335">
        <f>IF(Q$80=0,0,Q$80/FBT!Q$5*1000)</f>
        <v>7.7064380011221765</v>
      </c>
      <c r="R124" s="335">
        <f>IF(R$80=0,0,R$80/FBT!R$5*1000)</f>
        <v>7.8660834916454272</v>
      </c>
      <c r="S124" s="335">
        <f>IF(S$80=0,0,S$80/FBT!S$5*1000)</f>
        <v>8.0751914895973265</v>
      </c>
      <c r="T124" s="335">
        <f>IF(T$80=0,0,T$80/FBT!T$5*1000)</f>
        <v>8.6504744177989803</v>
      </c>
      <c r="U124" s="335">
        <f>IF(U$80=0,0,U$80/FBT!U$5*1000)</f>
        <v>8.9905625253164398</v>
      </c>
      <c r="V124" s="335">
        <f>IF(V$80=0,0,V$80/FBT!V$5*1000)</f>
        <v>8.8850677564236538</v>
      </c>
      <c r="W124" s="335">
        <f>IF(W$80=0,0,W$80/FBT!W$5*1000)</f>
        <v>9.9177743125226208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CZ: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364.16330449284851</v>
      </c>
      <c r="C5" s="225">
        <v>375.05026850564889</v>
      </c>
      <c r="D5" s="225">
        <v>365.38067267561701</v>
      </c>
      <c r="E5" s="225">
        <v>401.43188506030299</v>
      </c>
      <c r="F5" s="225">
        <v>373.10415527753662</v>
      </c>
      <c r="G5" s="225">
        <v>340.86895611195382</v>
      </c>
      <c r="H5" s="225">
        <v>338.46089200861047</v>
      </c>
      <c r="I5" s="225">
        <v>324.57251585635998</v>
      </c>
      <c r="J5" s="225">
        <v>290.88209987779157</v>
      </c>
      <c r="K5" s="225">
        <v>265.78879320798518</v>
      </c>
      <c r="L5" s="225">
        <v>268.82681242197299</v>
      </c>
      <c r="M5" s="225">
        <v>271.48007638427669</v>
      </c>
      <c r="N5" s="225">
        <v>268.55346037071519</v>
      </c>
      <c r="O5" s="225">
        <v>260.90362777389731</v>
      </c>
      <c r="P5" s="225">
        <v>267.10872914170142</v>
      </c>
      <c r="Q5" s="225">
        <v>282.14516171386981</v>
      </c>
      <c r="R5" s="225">
        <v>281.03048319415223</v>
      </c>
      <c r="S5" s="225">
        <v>289.91185271732161</v>
      </c>
      <c r="T5" s="225">
        <v>284.1276553256339</v>
      </c>
      <c r="U5" s="225">
        <v>273.87493408738811</v>
      </c>
      <c r="V5" s="225">
        <v>283.17621742668172</v>
      </c>
      <c r="W5" s="225">
        <v>286.84924428301957</v>
      </c>
      <c r="DA5" s="89" t="s">
        <v>2230</v>
      </c>
    </row>
    <row r="6" spans="1:105" ht="12" customHeight="1" x14ac:dyDescent="0.25">
      <c r="A6" s="55" t="s">
        <v>92</v>
      </c>
      <c r="B6" s="261">
        <v>3.0259856096241551</v>
      </c>
      <c r="C6" s="261">
        <v>3.3638452475749179</v>
      </c>
      <c r="D6" s="261">
        <v>3.333265929123109</v>
      </c>
      <c r="E6" s="261">
        <v>3.4127201391925528</v>
      </c>
      <c r="F6" s="261">
        <v>3.4552621534697829</v>
      </c>
      <c r="G6" s="261">
        <v>3.412838469525922</v>
      </c>
      <c r="H6" s="261">
        <v>3.4270919527426171</v>
      </c>
      <c r="I6" s="261">
        <v>3.346797442885681</v>
      </c>
      <c r="J6" s="261">
        <v>3.521200490460235</v>
      </c>
      <c r="K6" s="261">
        <v>3.3355302871738881</v>
      </c>
      <c r="L6" s="261">
        <v>3.2891304692237502</v>
      </c>
      <c r="M6" s="261">
        <v>3.3400718327157288</v>
      </c>
      <c r="N6" s="261">
        <v>3.327580503035541</v>
      </c>
      <c r="O6" s="261">
        <v>3.0567880926334272</v>
      </c>
      <c r="P6" s="261">
        <v>3.0975860621986921</v>
      </c>
      <c r="Q6" s="261">
        <v>3.2942722801597339</v>
      </c>
      <c r="R6" s="261">
        <v>3.2984611210720929</v>
      </c>
      <c r="S6" s="261">
        <v>3.4733086754958422</v>
      </c>
      <c r="T6" s="261">
        <v>3.597677564872765</v>
      </c>
      <c r="U6" s="261">
        <v>3.667499727078456</v>
      </c>
      <c r="V6" s="261">
        <v>3.7035435998073689</v>
      </c>
      <c r="W6" s="261">
        <v>3.8945974450842318</v>
      </c>
      <c r="DA6" s="67" t="s">
        <v>2231</v>
      </c>
    </row>
    <row r="7" spans="1:105" ht="12" customHeight="1" x14ac:dyDescent="0.25">
      <c r="A7" s="202" t="s">
        <v>93</v>
      </c>
      <c r="B7" s="226">
        <v>0.91490387420933705</v>
      </c>
      <c r="C7" s="226">
        <v>1.017055414757644</v>
      </c>
      <c r="D7" s="226">
        <v>1.0078097868758531</v>
      </c>
      <c r="E7" s="226">
        <v>1.0318326918042759</v>
      </c>
      <c r="F7" s="226">
        <v>1.044695229403634</v>
      </c>
      <c r="G7" s="226">
        <v>1.031868468868149</v>
      </c>
      <c r="H7" s="226">
        <v>1.0361779959770869</v>
      </c>
      <c r="I7" s="226">
        <v>1.011901027206249</v>
      </c>
      <c r="J7" s="226">
        <v>1.064631622947481</v>
      </c>
      <c r="K7" s="226">
        <v>1.008494413381235</v>
      </c>
      <c r="L7" s="226">
        <v>0.99446547250650952</v>
      </c>
      <c r="M7" s="226">
        <v>1.009867545361081</v>
      </c>
      <c r="N7" s="226">
        <v>1.0060908036997589</v>
      </c>
      <c r="O7" s="226">
        <v>0.92421697568305816</v>
      </c>
      <c r="P7" s="226">
        <v>0.93655220302069631</v>
      </c>
      <c r="Q7" s="226">
        <v>0.99602009415798776</v>
      </c>
      <c r="R7" s="226">
        <v>0.99728658622819932</v>
      </c>
      <c r="S7" s="226">
        <v>1.050151578192978</v>
      </c>
      <c r="T7" s="226">
        <v>1.0877543937384859</v>
      </c>
      <c r="U7" s="226">
        <v>1.1088650581463031</v>
      </c>
      <c r="V7" s="226">
        <v>1.119762888822136</v>
      </c>
      <c r="W7" s="226">
        <v>1.177527837429444</v>
      </c>
      <c r="DA7" s="174" t="s">
        <v>2232</v>
      </c>
    </row>
    <row r="8" spans="1:105" ht="12" customHeight="1" x14ac:dyDescent="0.25">
      <c r="A8" s="202" t="s">
        <v>94</v>
      </c>
      <c r="B8" s="226">
        <v>11.42811678379945</v>
      </c>
      <c r="C8" s="226">
        <v>12.70409753755891</v>
      </c>
      <c r="D8" s="226">
        <v>12.588609869235309</v>
      </c>
      <c r="E8" s="226">
        <v>12.888681352969471</v>
      </c>
      <c r="F8" s="226">
        <v>13.04934804808922</v>
      </c>
      <c r="G8" s="226">
        <v>12.88912824632696</v>
      </c>
      <c r="H8" s="226">
        <v>12.94295879669648</v>
      </c>
      <c r="I8" s="226">
        <v>12.63971378693023</v>
      </c>
      <c r="J8" s="226">
        <v>13.29837468366202</v>
      </c>
      <c r="K8" s="226">
        <v>12.597161578193321</v>
      </c>
      <c r="L8" s="226">
        <v>12.421925272840539</v>
      </c>
      <c r="M8" s="226">
        <v>12.614313448534681</v>
      </c>
      <c r="N8" s="226">
        <v>12.567137951758991</v>
      </c>
      <c r="O8" s="226">
        <v>11.54444726863102</v>
      </c>
      <c r="P8" s="226">
        <v>11.6985273010181</v>
      </c>
      <c r="Q8" s="226">
        <v>12.441344141082929</v>
      </c>
      <c r="R8" s="226">
        <v>12.457163966194759</v>
      </c>
      <c r="S8" s="226">
        <v>13.11750361386563</v>
      </c>
      <c r="T8" s="226">
        <v>13.587202540242041</v>
      </c>
      <c r="U8" s="226">
        <v>13.85089706054848</v>
      </c>
      <c r="V8" s="226">
        <v>13.987022488764771</v>
      </c>
      <c r="W8" s="226">
        <v>14.708567775984131</v>
      </c>
      <c r="DA8" s="174" t="s">
        <v>2233</v>
      </c>
    </row>
    <row r="9" spans="1:105" ht="12" customHeight="1" x14ac:dyDescent="0.25">
      <c r="A9" s="202" t="s">
        <v>95</v>
      </c>
      <c r="B9" s="226">
        <v>6.0572319627260329</v>
      </c>
      <c r="C9" s="226">
        <v>6.7335386151441821</v>
      </c>
      <c r="D9" s="226">
        <v>6.6723268154133573</v>
      </c>
      <c r="E9" s="226">
        <v>6.8313733684686966</v>
      </c>
      <c r="F9" s="226">
        <v>6.9165313572638887</v>
      </c>
      <c r="G9" s="226">
        <v>6.8316102348553596</v>
      </c>
      <c r="H9" s="226">
        <v>6.8601419812872484</v>
      </c>
      <c r="I9" s="226">
        <v>6.6994133677769998</v>
      </c>
      <c r="J9" s="226">
        <v>7.0485226665144243</v>
      </c>
      <c r="K9" s="226">
        <v>6.6768594681518918</v>
      </c>
      <c r="L9" s="226">
        <v>6.5839791651331518</v>
      </c>
      <c r="M9" s="226">
        <v>6.6859504548138018</v>
      </c>
      <c r="N9" s="226">
        <v>6.6609460789981538</v>
      </c>
      <c r="O9" s="226">
        <v>6.1188904795483454</v>
      </c>
      <c r="P9" s="226">
        <v>6.2005573468589734</v>
      </c>
      <c r="Q9" s="226">
        <v>6.5942717261581203</v>
      </c>
      <c r="R9" s="226">
        <v>6.6026566903761967</v>
      </c>
      <c r="S9" s="226">
        <v>6.9526557755970799</v>
      </c>
      <c r="T9" s="226">
        <v>7.2016097724391903</v>
      </c>
      <c r="U9" s="226">
        <v>7.3413754842369672</v>
      </c>
      <c r="V9" s="226">
        <v>7.413525892771502</v>
      </c>
      <c r="W9" s="226">
        <v>7.7959657346967441</v>
      </c>
      <c r="DA9" s="174" t="s">
        <v>2234</v>
      </c>
    </row>
    <row r="10" spans="1:105" ht="12" customHeight="1" x14ac:dyDescent="0.25">
      <c r="A10" s="56" t="s">
        <v>96</v>
      </c>
      <c r="B10" s="262">
        <v>10.86646100656006</v>
      </c>
      <c r="C10" s="262">
        <v>11.05041267515999</v>
      </c>
      <c r="D10" s="262">
        <v>10.746302578164901</v>
      </c>
      <c r="E10" s="262">
        <v>12.001300101322069</v>
      </c>
      <c r="F10" s="262">
        <v>10.99451804219609</v>
      </c>
      <c r="G10" s="262">
        <v>10.00256354029235</v>
      </c>
      <c r="H10" s="262">
        <v>9.8825783327880536</v>
      </c>
      <c r="I10" s="262">
        <v>9.3647349482022904</v>
      </c>
      <c r="J10" s="262">
        <v>8.2995928382121669</v>
      </c>
      <c r="K10" s="262">
        <v>7.7077652135604691</v>
      </c>
      <c r="L10" s="262">
        <v>7.8667870315729154</v>
      </c>
      <c r="M10" s="262">
        <v>7.9766552764998533</v>
      </c>
      <c r="N10" s="262">
        <v>7.9680927427090928</v>
      </c>
      <c r="O10" s="262">
        <v>7.8164188586831429</v>
      </c>
      <c r="P10" s="262">
        <v>8.0747994886093277</v>
      </c>
      <c r="Q10" s="262">
        <v>8.5786963289022324</v>
      </c>
      <c r="R10" s="262">
        <v>8.6418076208459595</v>
      </c>
      <c r="S10" s="262">
        <v>8.9610308584816529</v>
      </c>
      <c r="T10" s="262">
        <v>8.9181190660436478</v>
      </c>
      <c r="U10" s="262">
        <v>8.7717421915156901</v>
      </c>
      <c r="V10" s="262">
        <v>9.2232696573705404</v>
      </c>
      <c r="W10" s="262">
        <v>9.4926305273429605</v>
      </c>
      <c r="DA10" s="68" t="s">
        <v>2235</v>
      </c>
    </row>
    <row r="11" spans="1:105" ht="12" customHeight="1" x14ac:dyDescent="0.25">
      <c r="A11" s="37" t="s">
        <v>160</v>
      </c>
      <c r="B11" s="228">
        <v>0.7564590332136224</v>
      </c>
      <c r="C11" s="228">
        <v>0.60069092651963307</v>
      </c>
      <c r="D11" s="228">
        <v>0.44267216748519322</v>
      </c>
      <c r="E11" s="228">
        <v>0.12636747219664379</v>
      </c>
      <c r="F11" s="228">
        <v>0.1135201229369143</v>
      </c>
      <c r="G11" s="228">
        <v>0.1060577025219286</v>
      </c>
      <c r="H11" s="228">
        <v>6.279705316611639E-2</v>
      </c>
      <c r="I11" s="228">
        <v>4.0413214567155402E-2</v>
      </c>
      <c r="J11" s="228">
        <v>3.9571032412841642E-2</v>
      </c>
      <c r="K11" s="228">
        <v>3.6331992619588638E-2</v>
      </c>
      <c r="L11" s="228">
        <v>1.8012397270076551E-2</v>
      </c>
      <c r="M11" s="228">
        <v>1.7646211028463719E-2</v>
      </c>
      <c r="N11" s="228">
        <v>3.5571148294621491E-2</v>
      </c>
      <c r="O11" s="228">
        <v>1.7966566873614989E-2</v>
      </c>
      <c r="P11" s="228">
        <v>0</v>
      </c>
      <c r="Q11" s="228">
        <v>1.860486556053256E-2</v>
      </c>
      <c r="R11" s="228">
        <v>3.6679770004732298E-2</v>
      </c>
      <c r="S11" s="228">
        <v>1.7698730463285139E-2</v>
      </c>
      <c r="T11" s="228">
        <v>1.714672007719065E-2</v>
      </c>
      <c r="U11" s="228">
        <v>1.6300822983446771E-2</v>
      </c>
      <c r="V11" s="228">
        <v>1.6253657150181559E-2</v>
      </c>
      <c r="W11" s="228">
        <v>1.5670980762712991E-2</v>
      </c>
      <c r="DA11" s="69" t="s">
        <v>2236</v>
      </c>
    </row>
    <row r="12" spans="1:105" ht="12" customHeight="1" x14ac:dyDescent="0.25">
      <c r="A12" s="37" t="s">
        <v>162</v>
      </c>
      <c r="B12" s="228">
        <v>9.2376278234015672</v>
      </c>
      <c r="C12" s="228">
        <v>9.2265173570775918</v>
      </c>
      <c r="D12" s="228">
        <v>9.0291519918248948</v>
      </c>
      <c r="E12" s="228">
        <v>10.72186734607291</v>
      </c>
      <c r="F12" s="228">
        <v>9.5414899752074938</v>
      </c>
      <c r="G12" s="228">
        <v>8.3819710115564963</v>
      </c>
      <c r="H12" s="228">
        <v>8.2381968792550246</v>
      </c>
      <c r="I12" s="228">
        <v>7.8477786183708353</v>
      </c>
      <c r="J12" s="228">
        <v>5.8139212316068809</v>
      </c>
      <c r="K12" s="228">
        <v>5.3189994551710038</v>
      </c>
      <c r="L12" s="228">
        <v>5.6554309435533163</v>
      </c>
      <c r="M12" s="228">
        <v>5.5829427808145127</v>
      </c>
      <c r="N12" s="228">
        <v>5.4360981296914854</v>
      </c>
      <c r="O12" s="228">
        <v>5.618807398563006</v>
      </c>
      <c r="P12" s="228">
        <v>5.818862858549144</v>
      </c>
      <c r="Q12" s="228">
        <v>5.9391495372886158</v>
      </c>
      <c r="R12" s="228">
        <v>5.8022466277683487</v>
      </c>
      <c r="S12" s="228">
        <v>5.8895453983422632</v>
      </c>
      <c r="T12" s="228">
        <v>5.2768150411247374</v>
      </c>
      <c r="U12" s="228">
        <v>4.5380652041552478</v>
      </c>
      <c r="V12" s="228">
        <v>4.8687154590688868</v>
      </c>
      <c r="W12" s="228">
        <v>4.6153401571801984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1.118627396149809E-2</v>
      </c>
      <c r="C14" s="228">
        <v>2.132396233078742E-2</v>
      </c>
      <c r="D14" s="228">
        <v>4.4111927899927482E-2</v>
      </c>
      <c r="E14" s="228">
        <v>7.3689269226637086E-2</v>
      </c>
      <c r="F14" s="228">
        <v>9.0521671676769486E-2</v>
      </c>
      <c r="G14" s="228">
        <v>0.10488593330138329</v>
      </c>
      <c r="H14" s="228">
        <v>0.14298339407468219</v>
      </c>
      <c r="I14" s="228">
        <v>3.203944621289518E-2</v>
      </c>
      <c r="J14" s="228">
        <v>5.8103027885502527E-2</v>
      </c>
      <c r="K14" s="228">
        <v>0.11297433064996749</v>
      </c>
      <c r="L14" s="228">
        <v>0.19495764382547451</v>
      </c>
      <c r="M14" s="228">
        <v>0.31363837670175609</v>
      </c>
      <c r="N14" s="228">
        <v>0.40014017111912042</v>
      </c>
      <c r="O14" s="228">
        <v>0.5255882531514845</v>
      </c>
      <c r="P14" s="228">
        <v>0.63189158116701893</v>
      </c>
      <c r="Q14" s="228">
        <v>0.78854066373887666</v>
      </c>
      <c r="R14" s="228">
        <v>0.95956303402636145</v>
      </c>
      <c r="S14" s="228">
        <v>1.0609460904456529</v>
      </c>
      <c r="T14" s="228">
        <v>1.2439949089875719</v>
      </c>
      <c r="U14" s="228">
        <v>1.419153425773714</v>
      </c>
      <c r="V14" s="228">
        <v>1.74923030469415</v>
      </c>
      <c r="W14" s="228">
        <v>1.9156324896103649</v>
      </c>
      <c r="DA14" s="69" t="s">
        <v>2239</v>
      </c>
    </row>
    <row r="15" spans="1:105" ht="12" customHeight="1" x14ac:dyDescent="0.25">
      <c r="A15" s="37" t="s">
        <v>38</v>
      </c>
      <c r="B15" s="228">
        <v>0.8611878759833741</v>
      </c>
      <c r="C15" s="228">
        <v>1.2018804292319769</v>
      </c>
      <c r="D15" s="228">
        <v>1.230366490954885</v>
      </c>
      <c r="E15" s="228">
        <v>1.0793760138258779</v>
      </c>
      <c r="F15" s="228">
        <v>1.2489862723749079</v>
      </c>
      <c r="G15" s="228">
        <v>1.409648892912539</v>
      </c>
      <c r="H15" s="228">
        <v>1.4386010062922301</v>
      </c>
      <c r="I15" s="228">
        <v>1.444503669051405</v>
      </c>
      <c r="J15" s="228">
        <v>2.3879975463069418</v>
      </c>
      <c r="K15" s="228">
        <v>2.23945943511991</v>
      </c>
      <c r="L15" s="228">
        <v>1.998386046924048</v>
      </c>
      <c r="M15" s="228">
        <v>2.06242790795512</v>
      </c>
      <c r="N15" s="228">
        <v>2.0962832936038671</v>
      </c>
      <c r="O15" s="228">
        <v>1.6540566400950369</v>
      </c>
      <c r="P15" s="228">
        <v>1.624045048893165</v>
      </c>
      <c r="Q15" s="228">
        <v>1.832401262314207</v>
      </c>
      <c r="R15" s="228">
        <v>1.843318189046518</v>
      </c>
      <c r="S15" s="228">
        <v>1.992840639230453</v>
      </c>
      <c r="T15" s="228">
        <v>2.380162395854148</v>
      </c>
      <c r="U15" s="228">
        <v>2.7982227386032821</v>
      </c>
      <c r="V15" s="228">
        <v>2.5890702364573221</v>
      </c>
      <c r="W15" s="228">
        <v>2.945986899789685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25.887715091024049</v>
      </c>
      <c r="C16" s="263">
        <f t="shared" si="0"/>
        <v>26.347570680878295</v>
      </c>
      <c r="D16" s="263">
        <f t="shared" si="0"/>
        <v>25.570690472201804</v>
      </c>
      <c r="E16" s="263">
        <f t="shared" si="0"/>
        <v>28.462443632541106</v>
      </c>
      <c r="F16" s="263">
        <f t="shared" si="0"/>
        <v>26.096431905580395</v>
      </c>
      <c r="G16" s="263">
        <f t="shared" si="0"/>
        <v>23.707000018718624</v>
      </c>
      <c r="H16" s="263">
        <f t="shared" si="0"/>
        <v>23.420087605936839</v>
      </c>
      <c r="I16" s="263">
        <f t="shared" si="0"/>
        <v>22.389429094101043</v>
      </c>
      <c r="J16" s="263">
        <f t="shared" si="0"/>
        <v>19.737032282613939</v>
      </c>
      <c r="K16" s="263">
        <f t="shared" si="0"/>
        <v>18.248554855203377</v>
      </c>
      <c r="L16" s="263">
        <f t="shared" si="0"/>
        <v>18.515912057695164</v>
      </c>
      <c r="M16" s="263">
        <f t="shared" si="0"/>
        <v>18.643915944973738</v>
      </c>
      <c r="N16" s="263">
        <f t="shared" si="0"/>
        <v>18.444424989776625</v>
      </c>
      <c r="O16" s="263">
        <f t="shared" si="0"/>
        <v>17.930698217731123</v>
      </c>
      <c r="P16" s="263">
        <f t="shared" si="0"/>
        <v>18.38326568428991</v>
      </c>
      <c r="Q16" s="263">
        <f t="shared" si="0"/>
        <v>19.330421565456948</v>
      </c>
      <c r="R16" s="263">
        <f t="shared" si="0"/>
        <v>19.224977658766871</v>
      </c>
      <c r="S16" s="263">
        <f t="shared" si="0"/>
        <v>19.843686356658214</v>
      </c>
      <c r="T16" s="263">
        <f t="shared" si="0"/>
        <v>19.442516530683331</v>
      </c>
      <c r="U16" s="263">
        <f t="shared" si="0"/>
        <v>18.829094607385763</v>
      </c>
      <c r="V16" s="263">
        <f t="shared" si="0"/>
        <v>19.415591363204143</v>
      </c>
      <c r="W16" s="263">
        <f t="shared" si="0"/>
        <v>19.790481996930119</v>
      </c>
      <c r="DA16" s="70"/>
    </row>
    <row r="17" spans="1:105" ht="12" customHeight="1" x14ac:dyDescent="0.25">
      <c r="A17" s="60" t="s">
        <v>2150</v>
      </c>
      <c r="B17" s="331">
        <v>23.985250350891469</v>
      </c>
      <c r="C17" s="331">
        <v>23.926592706087579</v>
      </c>
      <c r="D17" s="331">
        <v>23.063412498014131</v>
      </c>
      <c r="E17" s="331">
        <v>26.238836444735831</v>
      </c>
      <c r="F17" s="331">
        <v>23.366296413856229</v>
      </c>
      <c r="G17" s="331">
        <v>20.602826709799039</v>
      </c>
      <c r="H17" s="331">
        <v>20.115463877452999</v>
      </c>
      <c r="I17" s="331">
        <v>18.97573326977923</v>
      </c>
      <c r="J17" s="331">
        <v>14.40598461339559</v>
      </c>
      <c r="K17" s="331">
        <v>13.16403532132464</v>
      </c>
      <c r="L17" s="331">
        <v>13.9176172311199</v>
      </c>
      <c r="M17" s="331">
        <v>13.76117237172206</v>
      </c>
      <c r="N17" s="331">
        <v>13.56441101521534</v>
      </c>
      <c r="O17" s="331">
        <v>13.95684786438467</v>
      </c>
      <c r="P17" s="331">
        <v>14.476517524167789</v>
      </c>
      <c r="Q17" s="331">
        <v>14.97773540220733</v>
      </c>
      <c r="R17" s="331">
        <v>14.808846965583021</v>
      </c>
      <c r="S17" s="331">
        <v>15.025703339957969</v>
      </c>
      <c r="T17" s="331">
        <v>13.71751545506149</v>
      </c>
      <c r="U17" s="331">
        <v>12.022882165906889</v>
      </c>
      <c r="V17" s="331">
        <v>13.0127908982771</v>
      </c>
      <c r="W17" s="331">
        <v>12.4925725747743</v>
      </c>
      <c r="DA17" s="72" t="s">
        <v>2241</v>
      </c>
    </row>
    <row r="18" spans="1:105" ht="12" customHeight="1" x14ac:dyDescent="0.25">
      <c r="A18" s="59" t="s">
        <v>30</v>
      </c>
      <c r="B18" s="232">
        <v>5.0251079124303448</v>
      </c>
      <c r="C18" s="232">
        <v>4.1163836321086533</v>
      </c>
      <c r="D18" s="232">
        <v>3.973267188440091</v>
      </c>
      <c r="E18" s="232">
        <v>4.5805285647998932</v>
      </c>
      <c r="F18" s="232">
        <v>2.4956366920416602</v>
      </c>
      <c r="G18" s="232">
        <v>2.2753166413070578</v>
      </c>
      <c r="H18" s="232">
        <v>1.6501053996558579</v>
      </c>
      <c r="I18" s="232">
        <v>1.451413569386347</v>
      </c>
      <c r="J18" s="232">
        <v>1.3518107936182051</v>
      </c>
      <c r="K18" s="232">
        <v>1.2215496932763039</v>
      </c>
      <c r="L18" s="232">
        <v>1.278730473367423</v>
      </c>
      <c r="M18" s="232">
        <v>1.299757251323183</v>
      </c>
      <c r="N18" s="232">
        <v>1.652540036968525</v>
      </c>
      <c r="O18" s="232">
        <v>1.5031979633033641</v>
      </c>
      <c r="P18" s="232">
        <v>1.5639415407414461</v>
      </c>
      <c r="Q18" s="232">
        <v>1.8250706084434201</v>
      </c>
      <c r="R18" s="232">
        <v>1.7537336079253241</v>
      </c>
      <c r="S18" s="232">
        <v>1.7005867121234699</v>
      </c>
      <c r="T18" s="232">
        <v>1.681040966319209</v>
      </c>
      <c r="U18" s="232">
        <v>1.4222117124695191</v>
      </c>
      <c r="V18" s="232">
        <v>1.478014062835336</v>
      </c>
      <c r="W18" s="232">
        <v>1.4114858813579829</v>
      </c>
      <c r="DA18" s="71" t="s">
        <v>2242</v>
      </c>
    </row>
    <row r="19" spans="1:105" ht="12" customHeight="1" x14ac:dyDescent="0.25">
      <c r="A19" s="59" t="s">
        <v>33</v>
      </c>
      <c r="B19" s="232">
        <v>0.2133256171942691</v>
      </c>
      <c r="C19" s="232">
        <v>0.20157791834320041</v>
      </c>
      <c r="D19" s="232">
        <v>0.2018305408754153</v>
      </c>
      <c r="E19" s="232">
        <v>0.15326811906433341</v>
      </c>
      <c r="F19" s="232">
        <v>5.0309459078932882E-2</v>
      </c>
      <c r="G19" s="232">
        <v>4.8320542420399418E-2</v>
      </c>
      <c r="H19" s="232">
        <v>5.0586377735591312E-2</v>
      </c>
      <c r="I19" s="232">
        <v>5.0579656222053952E-2</v>
      </c>
      <c r="J19" s="232">
        <v>9.2841871278142071E-2</v>
      </c>
      <c r="K19" s="232">
        <v>8.6269557169296449E-2</v>
      </c>
      <c r="L19" s="232">
        <v>4.2963028057176521E-2</v>
      </c>
      <c r="M19" s="232">
        <v>4.3494961746084387E-2</v>
      </c>
      <c r="N19" s="232">
        <v>4.3139684573789729E-2</v>
      </c>
      <c r="O19" s="232">
        <v>4.4501434088504377E-2</v>
      </c>
      <c r="P19" s="232">
        <v>8.903289575451645E-2</v>
      </c>
      <c r="Q19" s="232">
        <v>9.1398127839943902E-2</v>
      </c>
      <c r="R19" s="232">
        <v>9.0912580579079541E-2</v>
      </c>
      <c r="S19" s="232">
        <v>8.8746019985629823E-2</v>
      </c>
      <c r="T19" s="232">
        <v>0.12970063008735011</v>
      </c>
      <c r="U19" s="232">
        <v>0.12579839167896201</v>
      </c>
      <c r="V19" s="232">
        <v>0.16889895823519069</v>
      </c>
      <c r="W19" s="232">
        <v>0.16315047871765589</v>
      </c>
      <c r="DA19" s="71" t="s">
        <v>2243</v>
      </c>
    </row>
    <row r="20" spans="1:105" ht="12" customHeight="1" x14ac:dyDescent="0.25">
      <c r="A20" s="59" t="s">
        <v>160</v>
      </c>
      <c r="B20" s="232">
        <v>1.408807008867774</v>
      </c>
      <c r="C20" s="232">
        <v>1.048416312024139</v>
      </c>
      <c r="D20" s="232">
        <v>0.7879422131199979</v>
      </c>
      <c r="E20" s="232">
        <v>0.22115863516623091</v>
      </c>
      <c r="F20" s="232">
        <v>0.21858778487082631</v>
      </c>
      <c r="G20" s="232">
        <v>0.21025440561287259</v>
      </c>
      <c r="H20" s="232">
        <v>0.13091235344555099</v>
      </c>
      <c r="I20" s="232">
        <v>8.7304532445560037E-2</v>
      </c>
      <c r="J20" s="232">
        <v>8.4046389536945251E-2</v>
      </c>
      <c r="K20" s="232">
        <v>7.8523153774335358E-2</v>
      </c>
      <c r="L20" s="232">
        <v>3.9167726607571958E-2</v>
      </c>
      <c r="M20" s="232">
        <v>3.9631944702657643E-2</v>
      </c>
      <c r="N20" s="232">
        <v>7.8576713146092811E-2</v>
      </c>
      <c r="O20" s="232">
        <v>4.0519890007794081E-2</v>
      </c>
      <c r="P20" s="232">
        <v>0</v>
      </c>
      <c r="Q20" s="232">
        <v>4.1550153225879537E-2</v>
      </c>
      <c r="R20" s="232">
        <v>8.2720155943737134E-2</v>
      </c>
      <c r="S20" s="232">
        <v>4.0408586570810132E-2</v>
      </c>
      <c r="T20" s="232">
        <v>3.9392772336958613E-2</v>
      </c>
      <c r="U20" s="232">
        <v>3.8284113665889678E-2</v>
      </c>
      <c r="V20" s="232">
        <v>3.8626376809418023E-2</v>
      </c>
      <c r="W20" s="232">
        <v>3.7507782961918867E-2</v>
      </c>
      <c r="DA20" s="71" t="s">
        <v>2244</v>
      </c>
    </row>
    <row r="21" spans="1:105" ht="12" customHeight="1" x14ac:dyDescent="0.25">
      <c r="A21" s="59" t="s">
        <v>70</v>
      </c>
      <c r="B21" s="232">
        <v>0.54607289421381322</v>
      </c>
      <c r="C21" s="232">
        <v>2.8423068060091641</v>
      </c>
      <c r="D21" s="232">
        <v>2.4136087454736108</v>
      </c>
      <c r="E21" s="232">
        <v>2.9686132211278471</v>
      </c>
      <c r="F21" s="232">
        <v>2.6691535500379908</v>
      </c>
      <c r="G21" s="232">
        <v>1.84996449853732</v>
      </c>
      <c r="H21" s="232">
        <v>1.5210129589889809</v>
      </c>
      <c r="I21" s="232">
        <v>0.83885966270052126</v>
      </c>
      <c r="J21" s="232">
        <v>0.82456557063469405</v>
      </c>
      <c r="K21" s="232">
        <v>0.5571801146517511</v>
      </c>
      <c r="L21" s="232">
        <v>0.55356285645780745</v>
      </c>
      <c r="M21" s="232">
        <v>0.13969966379360721</v>
      </c>
      <c r="N21" s="232">
        <v>6.9347870768735373E-2</v>
      </c>
      <c r="O21" s="232">
        <v>0</v>
      </c>
      <c r="P21" s="232">
        <v>3.5773841384665793E-2</v>
      </c>
      <c r="Q21" s="232">
        <v>7.3448405794117891E-2</v>
      </c>
      <c r="R21" s="232">
        <v>0.1095906523906674</v>
      </c>
      <c r="S21" s="232">
        <v>7.1317146669920589E-2</v>
      </c>
      <c r="T21" s="232">
        <v>3.4742411171224417E-2</v>
      </c>
      <c r="U21" s="232">
        <v>3.3697133510036073E-2</v>
      </c>
      <c r="V21" s="232">
        <v>3.3934598081091977E-2</v>
      </c>
      <c r="W21" s="232">
        <v>9.8332925413996491E-2</v>
      </c>
      <c r="DA21" s="71" t="s">
        <v>2245</v>
      </c>
    </row>
    <row r="22" spans="1:105" ht="12" customHeight="1" x14ac:dyDescent="0.25">
      <c r="A22" s="59" t="s">
        <v>162</v>
      </c>
      <c r="B22" s="232">
        <v>16.791936918185261</v>
      </c>
      <c r="C22" s="232">
        <v>15.71790803760242</v>
      </c>
      <c r="D22" s="232">
        <v>15.68676381010501</v>
      </c>
      <c r="E22" s="232">
        <v>18.315267904577532</v>
      </c>
      <c r="F22" s="232">
        <v>17.93260892782682</v>
      </c>
      <c r="G22" s="232">
        <v>16.21897062192139</v>
      </c>
      <c r="H22" s="232">
        <v>16.762846787627009</v>
      </c>
      <c r="I22" s="232">
        <v>16.547575849024739</v>
      </c>
      <c r="J22" s="232">
        <v>12.05271998832761</v>
      </c>
      <c r="K22" s="232">
        <v>11.22051280245296</v>
      </c>
      <c r="L22" s="232">
        <v>12.00319314662992</v>
      </c>
      <c r="M22" s="232">
        <v>12.23858855015653</v>
      </c>
      <c r="N22" s="232">
        <v>11.7208067097582</v>
      </c>
      <c r="O22" s="232">
        <v>12.36862857698501</v>
      </c>
      <c r="P22" s="232">
        <v>12.78776924628716</v>
      </c>
      <c r="Q22" s="232">
        <v>12.946268106903959</v>
      </c>
      <c r="R22" s="232">
        <v>12.771889968744221</v>
      </c>
      <c r="S22" s="232">
        <v>13.124644874608141</v>
      </c>
      <c r="T22" s="232">
        <v>11.83263867514675</v>
      </c>
      <c r="U22" s="232">
        <v>10.402890814582481</v>
      </c>
      <c r="V22" s="232">
        <v>11.29331690231607</v>
      </c>
      <c r="W22" s="232">
        <v>10.782095506322751</v>
      </c>
      <c r="DA22" s="71" t="s">
        <v>2246</v>
      </c>
    </row>
    <row r="23" spans="1:105" ht="12" customHeight="1" x14ac:dyDescent="0.25">
      <c r="A23" s="60" t="s">
        <v>2157</v>
      </c>
      <c r="B23" s="331">
        <v>1.559626119913071</v>
      </c>
      <c r="C23" s="331">
        <v>2.0398604771917168</v>
      </c>
      <c r="D23" s="331">
        <v>2.1296250572898909</v>
      </c>
      <c r="E23" s="331">
        <v>1.836952254617592</v>
      </c>
      <c r="F23" s="331">
        <v>2.338660626336619</v>
      </c>
      <c r="G23" s="331">
        <v>2.717504969122138</v>
      </c>
      <c r="H23" s="331">
        <v>2.9163404951773861</v>
      </c>
      <c r="I23" s="331">
        <v>3.0345098117301572</v>
      </c>
      <c r="J23" s="331">
        <v>4.93210211117401</v>
      </c>
      <c r="K23" s="331">
        <v>4.7066100693664037</v>
      </c>
      <c r="L23" s="331">
        <v>4.2256423763441209</v>
      </c>
      <c r="M23" s="331">
        <v>4.5043195599581924</v>
      </c>
      <c r="N23" s="331">
        <v>4.503005206012733</v>
      </c>
      <c r="O23" s="331">
        <v>3.627521868290625</v>
      </c>
      <c r="P23" s="331">
        <v>3.5557973399338891</v>
      </c>
      <c r="Q23" s="331">
        <v>3.9794511552689911</v>
      </c>
      <c r="R23" s="331">
        <v>4.0424210972097594</v>
      </c>
      <c r="S23" s="331">
        <v>4.4244635134626353</v>
      </c>
      <c r="T23" s="331">
        <v>5.3173908052977694</v>
      </c>
      <c r="U23" s="331">
        <v>6.3906914482236639</v>
      </c>
      <c r="V23" s="331">
        <v>5.9831957669924556</v>
      </c>
      <c r="W23" s="331">
        <v>6.8566586739247466</v>
      </c>
      <c r="DA23" s="72" t="s">
        <v>2247</v>
      </c>
    </row>
    <row r="24" spans="1:105" ht="12" customHeight="1" x14ac:dyDescent="0.25">
      <c r="A24" s="60" t="s">
        <v>2159</v>
      </c>
      <c r="B24" s="331">
        <v>0.34283862021950989</v>
      </c>
      <c r="C24" s="331">
        <v>0.38111749759899938</v>
      </c>
      <c r="D24" s="331">
        <v>0.37765291689778019</v>
      </c>
      <c r="E24" s="331">
        <v>0.38665493318768013</v>
      </c>
      <c r="F24" s="331">
        <v>0.39147486538754772</v>
      </c>
      <c r="G24" s="331">
        <v>0.38666833979744503</v>
      </c>
      <c r="H24" s="331">
        <v>0.38828323330645292</v>
      </c>
      <c r="I24" s="331">
        <v>0.37918601259165469</v>
      </c>
      <c r="J24" s="331">
        <v>0.39894555804433918</v>
      </c>
      <c r="K24" s="331">
        <v>0.37790946451233032</v>
      </c>
      <c r="L24" s="331">
        <v>0.37265245023114291</v>
      </c>
      <c r="M24" s="331">
        <v>0.37842401329348668</v>
      </c>
      <c r="N24" s="331">
        <v>0.37700876854855392</v>
      </c>
      <c r="O24" s="331">
        <v>0.34632848505582858</v>
      </c>
      <c r="P24" s="331">
        <v>0.35095082018823198</v>
      </c>
      <c r="Q24" s="331">
        <v>0.37323500798062959</v>
      </c>
      <c r="R24" s="331">
        <v>0.37370959597409031</v>
      </c>
      <c r="S24" s="331">
        <v>0.39351950323760798</v>
      </c>
      <c r="T24" s="331">
        <v>0.40761027032407582</v>
      </c>
      <c r="U24" s="331">
        <v>0.41552099325521202</v>
      </c>
      <c r="V24" s="331">
        <v>0.4196046979345886</v>
      </c>
      <c r="W24" s="331">
        <v>0.44125074823106919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11.767143223192745</v>
      </c>
      <c r="C25" s="263">
        <f t="shared" si="1"/>
        <v>11.97616849130832</v>
      </c>
      <c r="D25" s="263">
        <f t="shared" si="1"/>
        <v>11.623041123728092</v>
      </c>
      <c r="E25" s="263">
        <f t="shared" si="1"/>
        <v>12.937474378427778</v>
      </c>
      <c r="F25" s="263">
        <f t="shared" si="1"/>
        <v>11.862014502536539</v>
      </c>
      <c r="G25" s="263">
        <f t="shared" si="1"/>
        <v>10.775909099417552</v>
      </c>
      <c r="H25" s="263">
        <f t="shared" si="1"/>
        <v>10.645494366334923</v>
      </c>
      <c r="I25" s="263">
        <f t="shared" si="1"/>
        <v>10.177013224591379</v>
      </c>
      <c r="J25" s="263">
        <f t="shared" si="1"/>
        <v>8.9713783102790643</v>
      </c>
      <c r="K25" s="263">
        <f t="shared" si="1"/>
        <v>8.2947976614560783</v>
      </c>
      <c r="L25" s="263">
        <f t="shared" si="1"/>
        <v>8.4163236625887059</v>
      </c>
      <c r="M25" s="263">
        <f t="shared" si="1"/>
        <v>8.4745072477153371</v>
      </c>
      <c r="N25" s="263">
        <f t="shared" si="1"/>
        <v>8.3838295408075574</v>
      </c>
      <c r="O25" s="263">
        <f t="shared" si="1"/>
        <v>8.1503173716959676</v>
      </c>
      <c r="P25" s="263">
        <f t="shared" si="1"/>
        <v>8.3560298564954127</v>
      </c>
      <c r="Q25" s="263">
        <f t="shared" si="1"/>
        <v>8.7865552570258885</v>
      </c>
      <c r="R25" s="263">
        <f t="shared" si="1"/>
        <v>8.7386262085303983</v>
      </c>
      <c r="S25" s="263">
        <f t="shared" si="1"/>
        <v>9.0198574348446368</v>
      </c>
      <c r="T25" s="263">
        <f t="shared" si="1"/>
        <v>8.8375075139469743</v>
      </c>
      <c r="U25" s="263">
        <f t="shared" si="1"/>
        <v>8.5586793669935304</v>
      </c>
      <c r="V25" s="263">
        <f t="shared" si="1"/>
        <v>8.8252688014564313</v>
      </c>
      <c r="W25" s="263">
        <f t="shared" si="1"/>
        <v>8.995673634968238</v>
      </c>
      <c r="DA25" s="70"/>
    </row>
    <row r="26" spans="1:105" ht="12" customHeight="1" x14ac:dyDescent="0.25">
      <c r="A26" s="60" t="s">
        <v>2162</v>
      </c>
      <c r="B26" s="331">
        <v>10.902386523132479</v>
      </c>
      <c r="C26" s="331">
        <v>10.875723957312539</v>
      </c>
      <c r="D26" s="331">
        <v>10.48336931727915</v>
      </c>
      <c r="E26" s="331">
        <v>11.926743838516289</v>
      </c>
      <c r="F26" s="331">
        <v>10.6210438244801</v>
      </c>
      <c r="G26" s="331">
        <v>9.364921231726834</v>
      </c>
      <c r="H26" s="331">
        <v>9.1433926715695399</v>
      </c>
      <c r="I26" s="331">
        <v>8.6253333044451015</v>
      </c>
      <c r="J26" s="331">
        <v>6.5481748242707249</v>
      </c>
      <c r="K26" s="331">
        <v>5.983652418783926</v>
      </c>
      <c r="L26" s="331">
        <v>6.3261896505090407</v>
      </c>
      <c r="M26" s="331">
        <v>6.2550783507827559</v>
      </c>
      <c r="N26" s="331">
        <v>6.1656413705524278</v>
      </c>
      <c r="O26" s="331">
        <v>6.3440217565384884</v>
      </c>
      <c r="P26" s="331">
        <v>6.5802352382580853</v>
      </c>
      <c r="Q26" s="331">
        <v>6.8080615464578784</v>
      </c>
      <c r="R26" s="331">
        <v>6.7312940752650121</v>
      </c>
      <c r="S26" s="331">
        <v>6.8298651545263462</v>
      </c>
      <c r="T26" s="331">
        <v>6.2352342977552251</v>
      </c>
      <c r="U26" s="331">
        <v>5.4649464390485862</v>
      </c>
      <c r="V26" s="331">
        <v>5.9149049537623197</v>
      </c>
      <c r="W26" s="331">
        <v>5.6784420794428669</v>
      </c>
      <c r="DA26" s="72" t="s">
        <v>2249</v>
      </c>
    </row>
    <row r="27" spans="1:105" ht="12" customHeight="1" x14ac:dyDescent="0.25">
      <c r="A27" s="59" t="s">
        <v>30</v>
      </c>
      <c r="B27" s="232">
        <v>2.2841399601956121</v>
      </c>
      <c r="C27" s="232">
        <v>1.8710834691402971</v>
      </c>
      <c r="D27" s="232">
        <v>1.8060305402000409</v>
      </c>
      <c r="E27" s="232">
        <v>2.082058438545404</v>
      </c>
      <c r="F27" s="232">
        <v>1.1343803145643909</v>
      </c>
      <c r="G27" s="232">
        <v>1.0342348369577541</v>
      </c>
      <c r="H27" s="232">
        <v>0.75004790893448092</v>
      </c>
      <c r="I27" s="232">
        <v>0.6597334406301576</v>
      </c>
      <c r="J27" s="232">
        <v>0.61445945164463922</v>
      </c>
      <c r="K27" s="232">
        <v>0.55524986058013803</v>
      </c>
      <c r="L27" s="232">
        <v>0.58124112425791941</v>
      </c>
      <c r="M27" s="232">
        <v>0.5907987506014466</v>
      </c>
      <c r="N27" s="232">
        <v>0.75115456225842003</v>
      </c>
      <c r="O27" s="232">
        <v>0.68327180150152944</v>
      </c>
      <c r="P27" s="232">
        <v>0.71088251851883921</v>
      </c>
      <c r="Q27" s="232">
        <v>0.82957754929246375</v>
      </c>
      <c r="R27" s="232">
        <v>0.79715163996605654</v>
      </c>
      <c r="S27" s="232">
        <v>0.77299396005612275</v>
      </c>
      <c r="T27" s="232">
        <v>0.76410953014509508</v>
      </c>
      <c r="U27" s="232">
        <v>0.64645986930432697</v>
      </c>
      <c r="V27" s="232">
        <v>0.67182457401606177</v>
      </c>
      <c r="W27" s="232">
        <v>0.6415844915263561</v>
      </c>
      <c r="DA27" s="71" t="s">
        <v>2250</v>
      </c>
    </row>
    <row r="28" spans="1:105" ht="12" customHeight="1" x14ac:dyDescent="0.25">
      <c r="A28" s="59" t="s">
        <v>33</v>
      </c>
      <c r="B28" s="232">
        <v>9.6966189633758679E-2</v>
      </c>
      <c r="C28" s="232">
        <v>9.162632651963655E-2</v>
      </c>
      <c r="D28" s="232">
        <v>9.174115494337054E-2</v>
      </c>
      <c r="E28" s="232">
        <v>6.9667326847424244E-2</v>
      </c>
      <c r="F28" s="232">
        <v>2.2867935944969491E-2</v>
      </c>
      <c r="G28" s="232">
        <v>2.1963882918363369E-2</v>
      </c>
      <c r="H28" s="232">
        <v>2.2993808061632402E-2</v>
      </c>
      <c r="I28" s="232">
        <v>2.299075282820634E-2</v>
      </c>
      <c r="J28" s="232">
        <v>4.2200850580973677E-2</v>
      </c>
      <c r="K28" s="232">
        <v>3.9213435076952928E-2</v>
      </c>
      <c r="L28" s="232">
        <v>1.952864911689841E-2</v>
      </c>
      <c r="M28" s="232">
        <v>1.977043715731109E-2</v>
      </c>
      <c r="N28" s="232">
        <v>1.960894753354079E-2</v>
      </c>
      <c r="O28" s="232">
        <v>2.0227924585683819E-2</v>
      </c>
      <c r="P28" s="232">
        <v>4.0469498070234727E-2</v>
      </c>
      <c r="Q28" s="232">
        <v>4.1544603563610873E-2</v>
      </c>
      <c r="R28" s="232">
        <v>4.1323900263217993E-2</v>
      </c>
      <c r="S28" s="232">
        <v>4.0339099993468103E-2</v>
      </c>
      <c r="T28" s="232">
        <v>5.89548318578864E-2</v>
      </c>
      <c r="U28" s="232">
        <v>5.7181087126800922E-2</v>
      </c>
      <c r="V28" s="232">
        <v>7.6772253743268487E-2</v>
      </c>
      <c r="W28" s="232">
        <v>7.4159308508025407E-2</v>
      </c>
      <c r="DA28" s="71" t="s">
        <v>2251</v>
      </c>
    </row>
    <row r="29" spans="1:105" ht="12" customHeight="1" x14ac:dyDescent="0.25">
      <c r="A29" s="59" t="s">
        <v>160</v>
      </c>
      <c r="B29" s="232">
        <v>0.64036682221262475</v>
      </c>
      <c r="C29" s="232">
        <v>0.4765528691018811</v>
      </c>
      <c r="D29" s="232">
        <v>0.35815555141818078</v>
      </c>
      <c r="E29" s="232">
        <v>0.1005266523482867</v>
      </c>
      <c r="F29" s="232">
        <v>9.9358084032193733E-2</v>
      </c>
      <c r="G29" s="232">
        <v>9.5570184369487526E-2</v>
      </c>
      <c r="H29" s="232">
        <v>5.9505615202523149E-2</v>
      </c>
      <c r="I29" s="232">
        <v>3.9683878384345457E-2</v>
      </c>
      <c r="J29" s="232">
        <v>3.8202904334975113E-2</v>
      </c>
      <c r="K29" s="232">
        <v>3.5692342624697879E-2</v>
      </c>
      <c r="L29" s="232">
        <v>1.7803512094350878E-2</v>
      </c>
      <c r="M29" s="232">
        <v>1.801452031938983E-2</v>
      </c>
      <c r="N29" s="232">
        <v>3.5716687793678543E-2</v>
      </c>
      <c r="O29" s="232">
        <v>1.8418131821724582E-2</v>
      </c>
      <c r="P29" s="232">
        <v>0</v>
      </c>
      <c r="Q29" s="232">
        <v>1.8886433284490699E-2</v>
      </c>
      <c r="R29" s="232">
        <v>3.7600070883516891E-2</v>
      </c>
      <c r="S29" s="232">
        <v>1.836753935036823E-2</v>
      </c>
      <c r="T29" s="232">
        <v>1.790580560770846E-2</v>
      </c>
      <c r="U29" s="232">
        <v>1.7401869848131669E-2</v>
      </c>
      <c r="V29" s="232">
        <v>1.7557444004280921E-2</v>
      </c>
      <c r="W29" s="232">
        <v>1.7048992255417669E-2</v>
      </c>
      <c r="DA29" s="71" t="s">
        <v>2252</v>
      </c>
    </row>
    <row r="30" spans="1:105" ht="12" customHeight="1" x14ac:dyDescent="0.25">
      <c r="A30" s="59" t="s">
        <v>70</v>
      </c>
      <c r="B30" s="232">
        <v>0.2482149519153696</v>
      </c>
      <c r="C30" s="232">
        <v>1.2919576390950751</v>
      </c>
      <c r="D30" s="232">
        <v>1.097094884306187</v>
      </c>
      <c r="E30" s="232">
        <v>1.3493696459672031</v>
      </c>
      <c r="F30" s="232">
        <v>1.213251613653632</v>
      </c>
      <c r="G30" s="232">
        <v>0.8408929538805997</v>
      </c>
      <c r="H30" s="232">
        <v>0.69136952681317332</v>
      </c>
      <c r="I30" s="232">
        <v>0.38129984668205508</v>
      </c>
      <c r="J30" s="232">
        <v>0.37480253210667919</v>
      </c>
      <c r="K30" s="232">
        <v>0.25326368847806852</v>
      </c>
      <c r="L30" s="232">
        <v>0.25161948020809422</v>
      </c>
      <c r="M30" s="232">
        <v>6.3499847178912341E-2</v>
      </c>
      <c r="N30" s="232">
        <v>3.1521759440334272E-2</v>
      </c>
      <c r="O30" s="232">
        <v>0</v>
      </c>
      <c r="P30" s="232">
        <v>1.6260836993029899E-2</v>
      </c>
      <c r="Q30" s="232">
        <v>3.3385638997326307E-2</v>
      </c>
      <c r="R30" s="232">
        <v>4.9813932904848833E-2</v>
      </c>
      <c r="S30" s="232">
        <v>3.2416884849963891E-2</v>
      </c>
      <c r="T30" s="232">
        <v>1.5792005077829289E-2</v>
      </c>
      <c r="U30" s="232">
        <v>1.531687886819821E-2</v>
      </c>
      <c r="V30" s="232">
        <v>1.5424817309587261E-2</v>
      </c>
      <c r="W30" s="232">
        <v>4.4696784279089331E-2</v>
      </c>
      <c r="DA30" s="71" t="s">
        <v>2253</v>
      </c>
    </row>
    <row r="31" spans="1:105" ht="12" customHeight="1" x14ac:dyDescent="0.25">
      <c r="A31" s="59" t="s">
        <v>162</v>
      </c>
      <c r="B31" s="232">
        <v>7.6326985991751171</v>
      </c>
      <c r="C31" s="232">
        <v>7.144503653455649</v>
      </c>
      <c r="D31" s="232">
        <v>7.1303471864113694</v>
      </c>
      <c r="E31" s="232">
        <v>8.3251217748079682</v>
      </c>
      <c r="F31" s="232">
        <v>8.1511858762849148</v>
      </c>
      <c r="G31" s="232">
        <v>7.3722593736006292</v>
      </c>
      <c r="H31" s="232">
        <v>7.6194758125577309</v>
      </c>
      <c r="I31" s="232">
        <v>7.5216253859203377</v>
      </c>
      <c r="J31" s="232">
        <v>5.4785090856034584</v>
      </c>
      <c r="K31" s="232">
        <v>5.1002330920240686</v>
      </c>
      <c r="L31" s="232">
        <v>5.4559968848317766</v>
      </c>
      <c r="M31" s="232">
        <v>5.5629947955256958</v>
      </c>
      <c r="N31" s="232">
        <v>5.3276394135264544</v>
      </c>
      <c r="O31" s="232">
        <v>5.6221038986295504</v>
      </c>
      <c r="P31" s="232">
        <v>5.812622384675981</v>
      </c>
      <c r="Q31" s="232">
        <v>5.884667321319986</v>
      </c>
      <c r="R31" s="232">
        <v>5.8054045312473717</v>
      </c>
      <c r="S31" s="232">
        <v>5.9657476702764232</v>
      </c>
      <c r="T31" s="232">
        <v>5.3784721250667058</v>
      </c>
      <c r="U31" s="232">
        <v>4.7285867339011283</v>
      </c>
      <c r="V31" s="232">
        <v>5.1333258646891213</v>
      </c>
      <c r="W31" s="232">
        <v>4.9009525028739782</v>
      </c>
      <c r="DA31" s="71" t="s">
        <v>2254</v>
      </c>
    </row>
    <row r="32" spans="1:105" ht="12" customHeight="1" x14ac:dyDescent="0.25">
      <c r="A32" s="60" t="s">
        <v>2169</v>
      </c>
      <c r="B32" s="331">
        <v>0.70892096359685075</v>
      </c>
      <c r="C32" s="331">
        <v>0.92720930781441735</v>
      </c>
      <c r="D32" s="331">
        <v>0.96801138967722311</v>
      </c>
      <c r="E32" s="331">
        <v>0.83497829755345088</v>
      </c>
      <c r="F32" s="331">
        <v>1.063027557425736</v>
      </c>
      <c r="G32" s="331">
        <v>1.235229531419153</v>
      </c>
      <c r="H32" s="331">
        <v>1.3256093159897211</v>
      </c>
      <c r="I32" s="331">
        <v>1.379322641695526</v>
      </c>
      <c r="J32" s="331">
        <v>2.241864595988186</v>
      </c>
      <c r="K32" s="331">
        <v>2.1393682133483649</v>
      </c>
      <c r="L32" s="331">
        <v>1.9207465347018731</v>
      </c>
      <c r="M32" s="331">
        <v>2.0474179817991791</v>
      </c>
      <c r="N32" s="331">
        <v>2.0468205481876058</v>
      </c>
      <c r="O32" s="331">
        <v>1.648873576495739</v>
      </c>
      <c r="P32" s="331">
        <v>1.6162715181517671</v>
      </c>
      <c r="Q32" s="331">
        <v>1.808841434213178</v>
      </c>
      <c r="R32" s="331">
        <v>1.8374641350953449</v>
      </c>
      <c r="S32" s="331">
        <v>2.0111197788466519</v>
      </c>
      <c r="T32" s="331">
        <v>2.416995820589896</v>
      </c>
      <c r="U32" s="331">
        <v>2.9048597491925752</v>
      </c>
      <c r="V32" s="331">
        <v>2.719634439542026</v>
      </c>
      <c r="W32" s="331">
        <v>3.1166630336021588</v>
      </c>
      <c r="DA32" s="72" t="s">
        <v>2255</v>
      </c>
    </row>
    <row r="33" spans="1:105" ht="12" customHeight="1" x14ac:dyDescent="0.25">
      <c r="A33" s="60" t="s">
        <v>2171</v>
      </c>
      <c r="B33" s="331">
        <v>0.15583573646341359</v>
      </c>
      <c r="C33" s="331">
        <v>0.17323522618136331</v>
      </c>
      <c r="D33" s="331">
        <v>0.17166041677171831</v>
      </c>
      <c r="E33" s="331">
        <v>0.17575224235803641</v>
      </c>
      <c r="F33" s="331">
        <v>0.1779431206307035</v>
      </c>
      <c r="G33" s="331">
        <v>0.1757583362715659</v>
      </c>
      <c r="H33" s="331">
        <v>0.17649237877566029</v>
      </c>
      <c r="I33" s="331">
        <v>0.1723572784507521</v>
      </c>
      <c r="J33" s="331">
        <v>0.18133889002015419</v>
      </c>
      <c r="K33" s="331">
        <v>0.17177702932378641</v>
      </c>
      <c r="L33" s="331">
        <v>0.16938747737779219</v>
      </c>
      <c r="M33" s="331">
        <v>0.172010915133403</v>
      </c>
      <c r="N33" s="331">
        <v>0.17136762206752451</v>
      </c>
      <c r="O33" s="331">
        <v>0.15742203866174029</v>
      </c>
      <c r="P33" s="331">
        <v>0.15952310008556</v>
      </c>
      <c r="Q33" s="331">
        <v>0.1696522763548316</v>
      </c>
      <c r="R33" s="331">
        <v>0.169867998170041</v>
      </c>
      <c r="S33" s="331">
        <v>0.17887250147163999</v>
      </c>
      <c r="T33" s="331">
        <v>0.18527739560185269</v>
      </c>
      <c r="U33" s="331">
        <v>0.18887317875236909</v>
      </c>
      <c r="V33" s="331">
        <v>0.19072940815208569</v>
      </c>
      <c r="W33" s="331">
        <v>0.20056852192321331</v>
      </c>
      <c r="DA33" s="72" t="s">
        <v>2256</v>
      </c>
    </row>
    <row r="34" spans="1:105" ht="12" customHeight="1" x14ac:dyDescent="0.25">
      <c r="A34" s="57" t="s">
        <v>2173</v>
      </c>
      <c r="B34" s="263">
        <v>214.23565337340841</v>
      </c>
      <c r="C34" s="263">
        <v>216.82497785005091</v>
      </c>
      <c r="D34" s="263">
        <v>210.42633145462361</v>
      </c>
      <c r="E34" s="263">
        <v>234.85399442542419</v>
      </c>
      <c r="F34" s="263">
        <v>213.97964331875869</v>
      </c>
      <c r="G34" s="263">
        <v>191.15017250913419</v>
      </c>
      <c r="H34" s="263">
        <v>189.42322389678071</v>
      </c>
      <c r="I34" s="263">
        <v>180.82972740697079</v>
      </c>
      <c r="J34" s="263">
        <v>153.64666937152609</v>
      </c>
      <c r="K34" s="263">
        <v>137.75606811894559</v>
      </c>
      <c r="L34" s="263">
        <v>140.57369704275169</v>
      </c>
      <c r="M34" s="263">
        <v>141.75979350320631</v>
      </c>
      <c r="N34" s="263">
        <v>139.73298668555481</v>
      </c>
      <c r="O34" s="263">
        <v>138.7202339362681</v>
      </c>
      <c r="P34" s="263">
        <v>142.45318273289789</v>
      </c>
      <c r="Q34" s="263">
        <v>150.21488286106481</v>
      </c>
      <c r="R34" s="263">
        <v>149.29978597540071</v>
      </c>
      <c r="S34" s="263">
        <v>152.73102280871581</v>
      </c>
      <c r="T34" s="263">
        <v>146.25692995835439</v>
      </c>
      <c r="U34" s="263">
        <v>137.33543233421099</v>
      </c>
      <c r="V34" s="263">
        <v>143.41554195061079</v>
      </c>
      <c r="W34" s="263">
        <v>142.5073779685959</v>
      </c>
      <c r="DA34" s="70" t="s">
        <v>2257</v>
      </c>
    </row>
    <row r="35" spans="1:105" ht="12" customHeight="1" x14ac:dyDescent="0.25">
      <c r="A35" s="64" t="s">
        <v>30</v>
      </c>
      <c r="B35" s="231">
        <v>32.792282915908203</v>
      </c>
      <c r="C35" s="231">
        <v>27.521865804966019</v>
      </c>
      <c r="D35" s="231">
        <v>26.51996843097881</v>
      </c>
      <c r="E35" s="231">
        <v>30.151438249652731</v>
      </c>
      <c r="F35" s="231">
        <v>16.709542040185578</v>
      </c>
      <c r="G35" s="231">
        <v>16.033106599735959</v>
      </c>
      <c r="H35" s="231">
        <v>11.41329850015916</v>
      </c>
      <c r="I35" s="231">
        <v>10.029746189575061</v>
      </c>
      <c r="J35" s="231">
        <v>9.7627879672136011</v>
      </c>
      <c r="K35" s="231">
        <v>9.7040066169210277</v>
      </c>
      <c r="L35" s="231">
        <v>10.240421812855031</v>
      </c>
      <c r="M35" s="231">
        <v>10.228822429412091</v>
      </c>
      <c r="N35" s="231">
        <v>13.136572448666961</v>
      </c>
      <c r="O35" s="231">
        <v>11.519802548041289</v>
      </c>
      <c r="P35" s="231">
        <v>11.98900082939597</v>
      </c>
      <c r="Q35" s="231">
        <v>13.50423505109587</v>
      </c>
      <c r="R35" s="231">
        <v>13.062040612186109</v>
      </c>
      <c r="S35" s="231">
        <v>13.05650105877395</v>
      </c>
      <c r="T35" s="231">
        <v>13.287347947695389</v>
      </c>
      <c r="U35" s="231">
        <v>11.61626966404992</v>
      </c>
      <c r="V35" s="231">
        <v>12.00400037807108</v>
      </c>
      <c r="W35" s="231">
        <v>11.940517477125489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1.405972147286259</v>
      </c>
      <c r="C37" s="231">
        <v>1.3611702015722149</v>
      </c>
      <c r="D37" s="231">
        <v>1.3605658396804221</v>
      </c>
      <c r="E37" s="231">
        <v>1.0189472741649599</v>
      </c>
      <c r="F37" s="231">
        <v>0.34020467693250472</v>
      </c>
      <c r="G37" s="231">
        <v>0.34388646631492098</v>
      </c>
      <c r="H37" s="231">
        <v>0.35337882290920303</v>
      </c>
      <c r="I37" s="231">
        <v>0.35300599745946748</v>
      </c>
      <c r="J37" s="231">
        <v>0.67718804030996149</v>
      </c>
      <c r="K37" s="231">
        <v>0.69215755003893809</v>
      </c>
      <c r="L37" s="231">
        <v>0.34748907973568283</v>
      </c>
      <c r="M37" s="231">
        <v>0.34570828713968421</v>
      </c>
      <c r="N37" s="231">
        <v>0.34634943797878331</v>
      </c>
      <c r="O37" s="231">
        <v>0.34443740611398321</v>
      </c>
      <c r="P37" s="231">
        <v>0.68931927172704677</v>
      </c>
      <c r="Q37" s="231">
        <v>0.68302258454747289</v>
      </c>
      <c r="R37" s="231">
        <v>0.68387832179010188</v>
      </c>
      <c r="S37" s="231">
        <v>0.68815197242087656</v>
      </c>
      <c r="T37" s="231">
        <v>1.0354032963103299</v>
      </c>
      <c r="U37" s="231">
        <v>1.037731428619596</v>
      </c>
      <c r="V37" s="231">
        <v>1.385421272712567</v>
      </c>
      <c r="W37" s="231">
        <v>1.3939346360210041</v>
      </c>
      <c r="DA37" s="73" t="s">
        <v>2260</v>
      </c>
    </row>
    <row r="38" spans="1:105" ht="12" customHeight="1" x14ac:dyDescent="0.25">
      <c r="A38" s="64" t="s">
        <v>160</v>
      </c>
      <c r="B38" s="231">
        <v>9.461643339978286</v>
      </c>
      <c r="C38" s="231">
        <v>7.214140720705652</v>
      </c>
      <c r="D38" s="231">
        <v>5.4126308647011019</v>
      </c>
      <c r="E38" s="231">
        <v>1.4982529737171191</v>
      </c>
      <c r="F38" s="231">
        <v>1.506252858078956</v>
      </c>
      <c r="G38" s="231">
        <v>1.5247890039838869</v>
      </c>
      <c r="H38" s="231">
        <v>0.93189918214989964</v>
      </c>
      <c r="I38" s="231">
        <v>0.62090386703690426</v>
      </c>
      <c r="J38" s="231">
        <v>0.62469181986697864</v>
      </c>
      <c r="K38" s="231">
        <v>0.64198737711102627</v>
      </c>
      <c r="L38" s="231">
        <v>0.32281670895110759</v>
      </c>
      <c r="M38" s="231">
        <v>0.32099449433493632</v>
      </c>
      <c r="N38" s="231">
        <v>0.64285458147307506</v>
      </c>
      <c r="O38" s="231">
        <v>0.31958465935628222</v>
      </c>
      <c r="P38" s="231">
        <v>0</v>
      </c>
      <c r="Q38" s="231">
        <v>0.31641113381346853</v>
      </c>
      <c r="R38" s="231">
        <v>0.63408511643839838</v>
      </c>
      <c r="S38" s="231">
        <v>0.31929380812366481</v>
      </c>
      <c r="T38" s="231">
        <v>0.32045375623806349</v>
      </c>
      <c r="U38" s="231">
        <v>0.3218176367239135</v>
      </c>
      <c r="V38" s="231">
        <v>0.32286444148885041</v>
      </c>
      <c r="W38" s="231">
        <v>0.32655535835881061</v>
      </c>
      <c r="DA38" s="73" t="s">
        <v>2261</v>
      </c>
    </row>
    <row r="39" spans="1:105" ht="12" customHeight="1" x14ac:dyDescent="0.25">
      <c r="A39" s="64" t="s">
        <v>70</v>
      </c>
      <c r="B39" s="231">
        <v>3.555519616115367</v>
      </c>
      <c r="C39" s="231">
        <v>18.960910353348151</v>
      </c>
      <c r="D39" s="231">
        <v>16.07379045369413</v>
      </c>
      <c r="E39" s="231">
        <v>19.497200344402589</v>
      </c>
      <c r="F39" s="231">
        <v>17.831297387504161</v>
      </c>
      <c r="G39" s="231">
        <v>13.00664930827384</v>
      </c>
      <c r="H39" s="231">
        <v>10.49684064822295</v>
      </c>
      <c r="I39" s="231">
        <v>5.7838134262778134</v>
      </c>
      <c r="J39" s="231">
        <v>5.9416811732086998</v>
      </c>
      <c r="K39" s="231">
        <v>4.4163323940271573</v>
      </c>
      <c r="L39" s="231">
        <v>4.4231531037548999</v>
      </c>
      <c r="M39" s="231">
        <v>1.0969452475186621</v>
      </c>
      <c r="N39" s="231">
        <v>0.55003383536810968</v>
      </c>
      <c r="O39" s="231">
        <v>0</v>
      </c>
      <c r="P39" s="231">
        <v>0.27362404045449512</v>
      </c>
      <c r="Q39" s="231">
        <v>0.54224916369248366</v>
      </c>
      <c r="R39" s="231">
        <v>0.81441753714746279</v>
      </c>
      <c r="S39" s="231">
        <v>0.54632136620457217</v>
      </c>
      <c r="T39" s="231">
        <v>0.27399722603695248</v>
      </c>
      <c r="U39" s="231">
        <v>0.27461331620863638</v>
      </c>
      <c r="V39" s="231">
        <v>0.27498964705797507</v>
      </c>
      <c r="W39" s="231">
        <v>0.82998791616380019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0.36236520049308768</v>
      </c>
      <c r="M40" s="231">
        <v>0.36573954419181831</v>
      </c>
      <c r="N40" s="231">
        <v>0.36721377202134731</v>
      </c>
      <c r="O40" s="231">
        <v>0.36564126233615829</v>
      </c>
      <c r="P40" s="231">
        <v>0.36318421595411182</v>
      </c>
      <c r="Q40" s="231">
        <v>0.71778514987874065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110.40529642020999</v>
      </c>
      <c r="C41" s="231">
        <v>105.88138854419719</v>
      </c>
      <c r="D41" s="231">
        <v>105.4924658253678</v>
      </c>
      <c r="E41" s="231">
        <v>121.46987018431879</v>
      </c>
      <c r="F41" s="231">
        <v>120.973296978715</v>
      </c>
      <c r="G41" s="231">
        <v>115.14947927865479</v>
      </c>
      <c r="H41" s="231">
        <v>116.81809514745279</v>
      </c>
      <c r="I41" s="231">
        <v>115.2115445080839</v>
      </c>
      <c r="J41" s="231">
        <v>87.701267249957013</v>
      </c>
      <c r="K41" s="231">
        <v>89.808099269737568</v>
      </c>
      <c r="L41" s="231">
        <v>96.849744623661152</v>
      </c>
      <c r="M41" s="231">
        <v>97.041517476761484</v>
      </c>
      <c r="N41" s="231">
        <v>93.875104494345962</v>
      </c>
      <c r="O41" s="231">
        <v>95.502174238054693</v>
      </c>
      <c r="P41" s="231">
        <v>98.76887796128743</v>
      </c>
      <c r="Q41" s="231">
        <v>96.515656351150071</v>
      </c>
      <c r="R41" s="231">
        <v>95.844109734529695</v>
      </c>
      <c r="S41" s="231">
        <v>101.52627272009801</v>
      </c>
      <c r="T41" s="231">
        <v>94.233314702248734</v>
      </c>
      <c r="U41" s="231">
        <v>85.608981267746188</v>
      </c>
      <c r="V41" s="231">
        <v>92.412730740575327</v>
      </c>
      <c r="W41" s="231">
        <v>91.899392178927698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8.8507923098434336E-3</v>
      </c>
      <c r="C43" s="231">
        <v>8.8507923098389112E-3</v>
      </c>
      <c r="D43" s="231">
        <v>4.4222124166791728E-2</v>
      </c>
      <c r="E43" s="231">
        <v>0.20340903621437151</v>
      </c>
      <c r="F43" s="231">
        <v>0.29185328454790149</v>
      </c>
      <c r="G43" s="231">
        <v>0.52178286030904897</v>
      </c>
      <c r="H43" s="231">
        <v>0.69863951959390047</v>
      </c>
      <c r="I43" s="231">
        <v>0.34489436364210879</v>
      </c>
      <c r="J43" s="231">
        <v>0.74286164376063468</v>
      </c>
      <c r="K43" s="231">
        <v>0.8490074767141329</v>
      </c>
      <c r="L43" s="231">
        <v>0.6632681877367812</v>
      </c>
      <c r="M43" s="231">
        <v>0.6190460635701408</v>
      </c>
      <c r="N43" s="231">
        <v>0.67211898004679993</v>
      </c>
      <c r="O43" s="231">
        <v>0.80478535254631989</v>
      </c>
      <c r="P43" s="231">
        <v>1.0524165129284451</v>
      </c>
      <c r="Q43" s="231">
        <v>4.0061933407352281</v>
      </c>
      <c r="R43" s="231">
        <v>2.9803292047323522</v>
      </c>
      <c r="S43" s="231">
        <v>0.88189549274249468</v>
      </c>
      <c r="T43" s="231">
        <v>1.1403832005244059</v>
      </c>
      <c r="U43" s="231">
        <v>0.9605975020579689</v>
      </c>
      <c r="V43" s="231">
        <v>0.69341818887860518</v>
      </c>
      <c r="W43" s="231">
        <v>0.83343899671503108</v>
      </c>
      <c r="DA43" s="73" t="s">
        <v>2266</v>
      </c>
    </row>
    <row r="44" spans="1:105" ht="12" customHeight="1" x14ac:dyDescent="0.25">
      <c r="A44" s="64" t="s">
        <v>79</v>
      </c>
      <c r="B44" s="231">
        <v>56.606088141600388</v>
      </c>
      <c r="C44" s="231">
        <v>55.876651432951782</v>
      </c>
      <c r="D44" s="231">
        <v>55.522687916034478</v>
      </c>
      <c r="E44" s="231">
        <v>61.014876362953657</v>
      </c>
      <c r="F44" s="231">
        <v>56.327196092794672</v>
      </c>
      <c r="G44" s="231">
        <v>44.570478991861727</v>
      </c>
      <c r="H44" s="231">
        <v>48.711072076292758</v>
      </c>
      <c r="I44" s="231">
        <v>48.485819054895522</v>
      </c>
      <c r="J44" s="231">
        <v>48.196191477209247</v>
      </c>
      <c r="K44" s="231">
        <v>31.64447743439575</v>
      </c>
      <c r="L44" s="231">
        <v>27.364438325563999</v>
      </c>
      <c r="M44" s="231">
        <v>31.74101996027753</v>
      </c>
      <c r="N44" s="231">
        <v>30.142739135653731</v>
      </c>
      <c r="O44" s="231">
        <v>29.86380846981934</v>
      </c>
      <c r="P44" s="231">
        <v>29.31675990115043</v>
      </c>
      <c r="Q44" s="231">
        <v>33.929330086151431</v>
      </c>
      <c r="R44" s="231">
        <v>35.280925448576532</v>
      </c>
      <c r="S44" s="231">
        <v>35.712586390352243</v>
      </c>
      <c r="T44" s="231">
        <v>35.966029829300552</v>
      </c>
      <c r="U44" s="231">
        <v>37.51542151880475</v>
      </c>
      <c r="V44" s="231">
        <v>36.322117281826401</v>
      </c>
      <c r="W44" s="231">
        <v>35.283551405284037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32.40973555766314</v>
      </c>
      <c r="C45" s="263">
        <f t="shared" si="2"/>
        <v>33.09422438790812</v>
      </c>
      <c r="D45" s="263">
        <f t="shared" si="2"/>
        <v>32.167401393283384</v>
      </c>
      <c r="E45" s="263">
        <f t="shared" si="2"/>
        <v>35.645292238472138</v>
      </c>
      <c r="F45" s="263">
        <f t="shared" si="2"/>
        <v>32.816597138965648</v>
      </c>
      <c r="G45" s="263">
        <f t="shared" si="2"/>
        <v>29.714157468864144</v>
      </c>
      <c r="H45" s="263">
        <f t="shared" si="2"/>
        <v>29.433321215445865</v>
      </c>
      <c r="I45" s="263">
        <f t="shared" si="2"/>
        <v>28.151207824666557</v>
      </c>
      <c r="J45" s="263">
        <f t="shared" si="2"/>
        <v>24.421220948594474</v>
      </c>
      <c r="K45" s="263">
        <f t="shared" si="2"/>
        <v>22.244293615199201</v>
      </c>
      <c r="L45" s="263">
        <f t="shared" si="2"/>
        <v>22.665337663538864</v>
      </c>
      <c r="M45" s="263">
        <f t="shared" si="2"/>
        <v>22.824930112528381</v>
      </c>
      <c r="N45" s="263">
        <f t="shared" si="2"/>
        <v>22.538921888900255</v>
      </c>
      <c r="O45" s="263">
        <f t="shared" si="2"/>
        <v>22.155423706080342</v>
      </c>
      <c r="P45" s="263">
        <f t="shared" si="2"/>
        <v>22.73268418852134</v>
      </c>
      <c r="Q45" s="263">
        <f t="shared" si="2"/>
        <v>23.938238081089086</v>
      </c>
      <c r="R45" s="263">
        <f t="shared" si="2"/>
        <v>23.797056837592201</v>
      </c>
      <c r="S45" s="263">
        <f t="shared" si="2"/>
        <v>24.450200583561202</v>
      </c>
      <c r="T45" s="263">
        <f t="shared" si="2"/>
        <v>23.635423132937252</v>
      </c>
      <c r="U45" s="263">
        <f t="shared" si="2"/>
        <v>22.409009135219364</v>
      </c>
      <c r="V45" s="263">
        <f t="shared" si="2"/>
        <v>23.328222982629185</v>
      </c>
      <c r="W45" s="263">
        <f t="shared" si="2"/>
        <v>23.389881263982893</v>
      </c>
      <c r="DA45" s="70"/>
    </row>
    <row r="46" spans="1:105" ht="12" customHeight="1" x14ac:dyDescent="0.25">
      <c r="A46" s="165" t="s">
        <v>2186</v>
      </c>
      <c r="B46" s="348">
        <v>14.960961023983529</v>
      </c>
      <c r="C46" s="348">
        <v>15.16315385369451</v>
      </c>
      <c r="D46" s="348">
        <v>14.703611325552879</v>
      </c>
      <c r="E46" s="348">
        <v>16.431186510125169</v>
      </c>
      <c r="F46" s="348">
        <v>14.99871653291685</v>
      </c>
      <c r="G46" s="348">
        <v>13.50340223961256</v>
      </c>
      <c r="H46" s="348">
        <v>13.32840726165543</v>
      </c>
      <c r="I46" s="348">
        <v>12.709195304493949</v>
      </c>
      <c r="J46" s="348">
        <v>10.69020398778177</v>
      </c>
      <c r="K46" s="348">
        <v>9.7725811830662153</v>
      </c>
      <c r="L46" s="348">
        <v>10.04178713210195</v>
      </c>
      <c r="M46" s="348">
        <v>10.073978617354021</v>
      </c>
      <c r="N46" s="348">
        <v>9.9385110171135906</v>
      </c>
      <c r="O46" s="348">
        <v>9.868546783760145</v>
      </c>
      <c r="P46" s="348">
        <v>10.15251635518697</v>
      </c>
      <c r="Q46" s="348">
        <v>10.647484648784181</v>
      </c>
      <c r="R46" s="348">
        <v>10.56541821329545</v>
      </c>
      <c r="S46" s="348">
        <v>10.825251375402511</v>
      </c>
      <c r="T46" s="348">
        <v>10.34335923081275</v>
      </c>
      <c r="U46" s="348">
        <v>9.6671601499249427</v>
      </c>
      <c r="V46" s="348">
        <v>10.13606176266955</v>
      </c>
      <c r="W46" s="348">
        <v>10.088027125486169</v>
      </c>
      <c r="DA46" s="167" t="s">
        <v>2268</v>
      </c>
    </row>
    <row r="47" spans="1:105" ht="12" customHeight="1" x14ac:dyDescent="0.25">
      <c r="A47" s="59" t="s">
        <v>30</v>
      </c>
      <c r="B47" s="232">
        <v>3.1344448158485601</v>
      </c>
      <c r="C47" s="232">
        <v>2.6087023380730958</v>
      </c>
      <c r="D47" s="232">
        <v>2.5330759893587169</v>
      </c>
      <c r="E47" s="232">
        <v>2.8684015513303249</v>
      </c>
      <c r="F47" s="232">
        <v>1.60193753644597</v>
      </c>
      <c r="G47" s="232">
        <v>1.4912767195891801</v>
      </c>
      <c r="H47" s="232">
        <v>1.0933517081811761</v>
      </c>
      <c r="I47" s="232">
        <v>0.97209937864700902</v>
      </c>
      <c r="J47" s="232">
        <v>1.0031340116264049</v>
      </c>
      <c r="K47" s="232">
        <v>0.90684150074819736</v>
      </c>
      <c r="L47" s="232">
        <v>0.92262482863630013</v>
      </c>
      <c r="M47" s="232">
        <v>0.95149791048958721</v>
      </c>
      <c r="N47" s="232">
        <v>1.210799889889081</v>
      </c>
      <c r="O47" s="232">
        <v>1.062874624002089</v>
      </c>
      <c r="P47" s="232">
        <v>1.096806745436286</v>
      </c>
      <c r="Q47" s="232">
        <v>1.297419854505153</v>
      </c>
      <c r="R47" s="232">
        <v>1.2512067310510611</v>
      </c>
      <c r="S47" s="232">
        <v>1.2251858184534961</v>
      </c>
      <c r="T47" s="232">
        <v>1.267548095959059</v>
      </c>
      <c r="U47" s="232">
        <v>1.1435484604955179</v>
      </c>
      <c r="V47" s="232">
        <v>1.151270464891327</v>
      </c>
      <c r="W47" s="232">
        <v>1.139805894514673</v>
      </c>
      <c r="DA47" s="71" t="s">
        <v>2269</v>
      </c>
    </row>
    <row r="48" spans="1:105" ht="12" customHeight="1" x14ac:dyDescent="0.25">
      <c r="A48" s="59" t="s">
        <v>33</v>
      </c>
      <c r="B48" s="232">
        <v>0.1330632867103706</v>
      </c>
      <c r="C48" s="232">
        <v>0.12774727379246709</v>
      </c>
      <c r="D48" s="232">
        <v>0.12867297182989501</v>
      </c>
      <c r="E48" s="232">
        <v>9.5978991130431054E-2</v>
      </c>
      <c r="F48" s="232">
        <v>3.2293406806302001E-2</v>
      </c>
      <c r="G48" s="232">
        <v>3.1670009651082458E-2</v>
      </c>
      <c r="H48" s="232">
        <v>3.3518284661962813E-2</v>
      </c>
      <c r="I48" s="232">
        <v>3.3876252380929742E-2</v>
      </c>
      <c r="J48" s="232">
        <v>6.8894877317016462E-2</v>
      </c>
      <c r="K48" s="232">
        <v>6.4043906787336596E-2</v>
      </c>
      <c r="L48" s="232">
        <v>3.0998523320214549E-2</v>
      </c>
      <c r="M48" s="232">
        <v>3.1840841954213057E-2</v>
      </c>
      <c r="N48" s="232">
        <v>3.160802411033458E-2</v>
      </c>
      <c r="O48" s="232">
        <v>3.1465878865634962E-2</v>
      </c>
      <c r="P48" s="232">
        <v>6.2439597699402348E-2</v>
      </c>
      <c r="Q48" s="232">
        <v>6.4973785219893651E-2</v>
      </c>
      <c r="R48" s="232">
        <v>6.4861865133743812E-2</v>
      </c>
      <c r="S48" s="232">
        <v>6.3936972078780893E-2</v>
      </c>
      <c r="T48" s="232">
        <v>9.7797608747086887E-2</v>
      </c>
      <c r="U48" s="232">
        <v>0.10114988920144501</v>
      </c>
      <c r="V48" s="232">
        <v>0.13156057649009811</v>
      </c>
      <c r="W48" s="232">
        <v>0.1317476000230082</v>
      </c>
      <c r="DA48" s="71" t="s">
        <v>2270</v>
      </c>
    </row>
    <row r="49" spans="1:105" ht="12" customHeight="1" x14ac:dyDescent="0.25">
      <c r="A49" s="59" t="s">
        <v>160</v>
      </c>
      <c r="B49" s="232">
        <v>0.87875283524827574</v>
      </c>
      <c r="C49" s="232">
        <v>0.66441962870460436</v>
      </c>
      <c r="D49" s="232">
        <v>0.50233659263172703</v>
      </c>
      <c r="E49" s="232">
        <v>0.13849313746799599</v>
      </c>
      <c r="F49" s="232">
        <v>0.14031047816767231</v>
      </c>
      <c r="G49" s="232">
        <v>0.13780389708810811</v>
      </c>
      <c r="H49" s="232">
        <v>8.674188042264605E-2</v>
      </c>
      <c r="I49" s="232">
        <v>5.8473121330454937E-2</v>
      </c>
      <c r="J49" s="232">
        <v>6.2368041664507642E-2</v>
      </c>
      <c r="K49" s="232">
        <v>5.8293211487134393E-2</v>
      </c>
      <c r="L49" s="232">
        <v>2.8260151612888879E-2</v>
      </c>
      <c r="M49" s="232">
        <v>2.901288877967655E-2</v>
      </c>
      <c r="N49" s="232">
        <v>5.7572387655832183E-2</v>
      </c>
      <c r="O49" s="232">
        <v>2.8650626137090199E-2</v>
      </c>
      <c r="P49" s="232">
        <v>0</v>
      </c>
      <c r="Q49" s="232">
        <v>2.9537483921767211E-2</v>
      </c>
      <c r="R49" s="232">
        <v>5.9016954138683797E-2</v>
      </c>
      <c r="S49" s="232">
        <v>2.911232156370774E-2</v>
      </c>
      <c r="T49" s="232">
        <v>2.9703162844146331E-2</v>
      </c>
      <c r="U49" s="232">
        <v>3.078285663113034E-2</v>
      </c>
      <c r="V49" s="232">
        <v>3.0087269062338131E-2</v>
      </c>
      <c r="W49" s="232">
        <v>3.0288359717095439E-2</v>
      </c>
      <c r="DA49" s="71" t="s">
        <v>2271</v>
      </c>
    </row>
    <row r="50" spans="1:105" ht="12" customHeight="1" x14ac:dyDescent="0.25">
      <c r="A50" s="59" t="s">
        <v>70</v>
      </c>
      <c r="B50" s="232">
        <v>0.34061663593530461</v>
      </c>
      <c r="C50" s="232">
        <v>1.8012734169188489</v>
      </c>
      <c r="D50" s="232">
        <v>1.538747350959232</v>
      </c>
      <c r="E50" s="232">
        <v>1.858993923587688</v>
      </c>
      <c r="F50" s="232">
        <v>1.713317197162165</v>
      </c>
      <c r="G50" s="232">
        <v>1.212494533134683</v>
      </c>
      <c r="H50" s="232">
        <v>1.0078156929994531</v>
      </c>
      <c r="I50" s="232">
        <v>0.56183500973329614</v>
      </c>
      <c r="J50" s="232">
        <v>0.61188279648653965</v>
      </c>
      <c r="K50" s="232">
        <v>0.41363364432817862</v>
      </c>
      <c r="L50" s="232">
        <v>0.39940460184220172</v>
      </c>
      <c r="M50" s="232">
        <v>0.1022682797579282</v>
      </c>
      <c r="N50" s="232">
        <v>5.0810505290303197E-2</v>
      </c>
      <c r="O50" s="232">
        <v>0</v>
      </c>
      <c r="P50" s="232">
        <v>2.508852761994379E-2</v>
      </c>
      <c r="Q50" s="232">
        <v>5.2213552461027463E-2</v>
      </c>
      <c r="R50" s="232">
        <v>7.8187793922529905E-2</v>
      </c>
      <c r="S50" s="232">
        <v>5.1380359548646573E-2</v>
      </c>
      <c r="T50" s="232">
        <v>2.6196670998171301E-2</v>
      </c>
      <c r="U50" s="232">
        <v>2.7094633527945691E-2</v>
      </c>
      <c r="V50" s="232">
        <v>2.6432698775391571E-2</v>
      </c>
      <c r="W50" s="232">
        <v>7.9406000082631212E-2</v>
      </c>
      <c r="DA50" s="71" t="s">
        <v>2272</v>
      </c>
    </row>
    <row r="51" spans="1:105" ht="12" customHeight="1" x14ac:dyDescent="0.25">
      <c r="A51" s="59" t="s">
        <v>162</v>
      </c>
      <c r="B51" s="232">
        <v>10.474083450241009</v>
      </c>
      <c r="C51" s="232">
        <v>9.9610111962054972</v>
      </c>
      <c r="D51" s="232">
        <v>10.00077842077331</v>
      </c>
      <c r="E51" s="232">
        <v>11.469318906608731</v>
      </c>
      <c r="F51" s="232">
        <v>11.510857914334739</v>
      </c>
      <c r="G51" s="232">
        <v>10.630157080149511</v>
      </c>
      <c r="H51" s="232">
        <v>11.106979695390191</v>
      </c>
      <c r="I51" s="232">
        <v>11.082911542402259</v>
      </c>
      <c r="J51" s="232">
        <v>8.9439242606873037</v>
      </c>
      <c r="K51" s="232">
        <v>8.3297689197153684</v>
      </c>
      <c r="L51" s="232">
        <v>8.6604990266903421</v>
      </c>
      <c r="M51" s="232">
        <v>8.9593586963726182</v>
      </c>
      <c r="N51" s="232">
        <v>8.5877202101680385</v>
      </c>
      <c r="O51" s="232">
        <v>8.7455556547553304</v>
      </c>
      <c r="P51" s="232">
        <v>8.9681814844313354</v>
      </c>
      <c r="Q51" s="232">
        <v>9.2033399726763339</v>
      </c>
      <c r="R51" s="232">
        <v>9.1121448690494322</v>
      </c>
      <c r="S51" s="232">
        <v>9.4556359037578765</v>
      </c>
      <c r="T51" s="232">
        <v>8.9221136922642827</v>
      </c>
      <c r="U51" s="232">
        <v>8.3645843100689046</v>
      </c>
      <c r="V51" s="232">
        <v>8.7967107534503981</v>
      </c>
      <c r="W51" s="232">
        <v>8.7067792711487648</v>
      </c>
      <c r="DA51" s="71" t="s">
        <v>2273</v>
      </c>
    </row>
    <row r="52" spans="1:105" ht="12" customHeight="1" x14ac:dyDescent="0.25">
      <c r="A52" s="165" t="s">
        <v>2193</v>
      </c>
      <c r="B52" s="348">
        <v>14.72291356942881</v>
      </c>
      <c r="C52" s="348">
        <v>14.900859676309389</v>
      </c>
      <c r="D52" s="348">
        <v>14.461125596767481</v>
      </c>
      <c r="E52" s="348">
        <v>16.13986750997918</v>
      </c>
      <c r="F52" s="348">
        <v>14.70531979431173</v>
      </c>
      <c r="G52" s="348">
        <v>13.136410416841979</v>
      </c>
      <c r="H52" s="348">
        <v>13.017729353451429</v>
      </c>
      <c r="I52" s="348">
        <v>12.42715862404004</v>
      </c>
      <c r="J52" s="348">
        <v>10.559057737438049</v>
      </c>
      <c r="K52" s="348">
        <v>9.4670081876825787</v>
      </c>
      <c r="L52" s="348">
        <v>9.6606440576356309</v>
      </c>
      <c r="M52" s="348">
        <v>9.7421561467641418</v>
      </c>
      <c r="N52" s="348">
        <v>9.602867932462102</v>
      </c>
      <c r="O52" s="348">
        <v>9.5332685405767581</v>
      </c>
      <c r="P52" s="348">
        <v>9.789807924318314</v>
      </c>
      <c r="Q52" s="348">
        <v>10.32321512493793</v>
      </c>
      <c r="R52" s="348">
        <v>10.260326935492619</v>
      </c>
      <c r="S52" s="348">
        <v>10.496131772538529</v>
      </c>
      <c r="T52" s="348">
        <v>10.051212787414279</v>
      </c>
      <c r="U52" s="348">
        <v>9.4381008410045624</v>
      </c>
      <c r="V52" s="348">
        <v>9.8559441222948205</v>
      </c>
      <c r="W52" s="348">
        <v>9.7935323826822316</v>
      </c>
      <c r="DA52" s="167" t="s">
        <v>2274</v>
      </c>
    </row>
    <row r="53" spans="1:105" ht="12" customHeight="1" x14ac:dyDescent="0.25">
      <c r="A53" s="64" t="s">
        <v>30</v>
      </c>
      <c r="B53" s="231">
        <v>2.2535835633001131</v>
      </c>
      <c r="C53" s="231">
        <v>1.8913847678270159</v>
      </c>
      <c r="D53" s="231">
        <v>1.8225313897343369</v>
      </c>
      <c r="E53" s="231">
        <v>2.0720968352072968</v>
      </c>
      <c r="F53" s="231">
        <v>1.1483296051269001</v>
      </c>
      <c r="G53" s="231">
        <v>1.101842942574613</v>
      </c>
      <c r="H53" s="231">
        <v>0.78435594035811473</v>
      </c>
      <c r="I53" s="231">
        <v>0.68927409582494104</v>
      </c>
      <c r="J53" s="231">
        <v>0.67092792994364658</v>
      </c>
      <c r="K53" s="231">
        <v>0.66688830009574473</v>
      </c>
      <c r="L53" s="231">
        <v>0.70375235350005483</v>
      </c>
      <c r="M53" s="231">
        <v>0.70295520924698562</v>
      </c>
      <c r="N53" s="231">
        <v>0.90278446988072591</v>
      </c>
      <c r="O53" s="231">
        <v>0.79167521643131733</v>
      </c>
      <c r="P53" s="231">
        <v>0.82391992283071869</v>
      </c>
      <c r="Q53" s="231">
        <v>0.92805134135163492</v>
      </c>
      <c r="R53" s="231">
        <v>0.89766241960851567</v>
      </c>
      <c r="S53" s="231">
        <v>0.8972817249630809</v>
      </c>
      <c r="T53" s="231">
        <v>0.91314621222206216</v>
      </c>
      <c r="U53" s="231">
        <v>0.79830472458704682</v>
      </c>
      <c r="V53" s="231">
        <v>0.82495073658765694</v>
      </c>
      <c r="W53" s="231">
        <v>0.82058800214527428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9.6622602632065777E-2</v>
      </c>
      <c r="C55" s="231">
        <v>9.3543679193769561E-2</v>
      </c>
      <c r="D55" s="231">
        <v>9.3502145640612433E-2</v>
      </c>
      <c r="E55" s="231">
        <v>7.0025098124950405E-2</v>
      </c>
      <c r="F55" s="231">
        <v>2.3379880871940931E-2</v>
      </c>
      <c r="G55" s="231">
        <v>2.3632904428032561E-2</v>
      </c>
      <c r="H55" s="231">
        <v>2.4285247506820769E-2</v>
      </c>
      <c r="I55" s="231">
        <v>2.4259625829072439E-2</v>
      </c>
      <c r="J55" s="231">
        <v>4.6538383461116148E-2</v>
      </c>
      <c r="K55" s="231">
        <v>4.7567132852013742E-2</v>
      </c>
      <c r="L55" s="231">
        <v>2.3880486775707869E-2</v>
      </c>
      <c r="M55" s="231">
        <v>2.3758105393042919E-2</v>
      </c>
      <c r="N55" s="231">
        <v>2.3802167192469789E-2</v>
      </c>
      <c r="O55" s="231">
        <v>2.3670766655518191E-2</v>
      </c>
      <c r="P55" s="231">
        <v>4.737207789447536E-2</v>
      </c>
      <c r="Q55" s="231">
        <v>4.6939350756583828E-2</v>
      </c>
      <c r="R55" s="231">
        <v>4.6998159574177807E-2</v>
      </c>
      <c r="S55" s="231">
        <v>4.7291857601896678E-2</v>
      </c>
      <c r="T55" s="231">
        <v>7.1156005086176893E-2</v>
      </c>
      <c r="U55" s="231">
        <v>7.131600128768581E-2</v>
      </c>
      <c r="V55" s="231">
        <v>9.5210285189285759E-2</v>
      </c>
      <c r="W55" s="231">
        <v>9.5795348927284626E-2</v>
      </c>
      <c r="DA55" s="73" t="s">
        <v>2277</v>
      </c>
    </row>
    <row r="56" spans="1:105" ht="12" customHeight="1" x14ac:dyDescent="0.25">
      <c r="A56" s="64" t="s">
        <v>160</v>
      </c>
      <c r="B56" s="231">
        <v>0.65023237227680231</v>
      </c>
      <c r="C56" s="231">
        <v>0.49577728373492908</v>
      </c>
      <c r="D56" s="231">
        <v>0.37197214912365473</v>
      </c>
      <c r="E56" s="231">
        <v>0.1029644164724023</v>
      </c>
      <c r="F56" s="231">
        <v>0.10351419240451321</v>
      </c>
      <c r="G56" s="231">
        <v>0.1047880516794349</v>
      </c>
      <c r="H56" s="231">
        <v>6.404289341279816E-2</v>
      </c>
      <c r="I56" s="231">
        <v>4.2670367071791677E-2</v>
      </c>
      <c r="J56" s="231">
        <v>4.293068649689246E-2</v>
      </c>
      <c r="K56" s="231">
        <v>4.4119288816019009E-2</v>
      </c>
      <c r="L56" s="231">
        <v>2.2184927811107959E-2</v>
      </c>
      <c r="M56" s="231">
        <v>2.2059699783576629E-2</v>
      </c>
      <c r="N56" s="231">
        <v>4.4178885688287609E-2</v>
      </c>
      <c r="O56" s="231">
        <v>2.1962811715642839E-2</v>
      </c>
      <c r="P56" s="231">
        <v>0</v>
      </c>
      <c r="Q56" s="231">
        <v>2.174471756771975E-2</v>
      </c>
      <c r="R56" s="231">
        <v>4.3576221875226397E-2</v>
      </c>
      <c r="S56" s="231">
        <v>2.194282355077877E-2</v>
      </c>
      <c r="T56" s="231">
        <v>2.202253864751642E-2</v>
      </c>
      <c r="U56" s="231">
        <v>2.211626858553566E-2</v>
      </c>
      <c r="V56" s="231">
        <v>2.2188208133577959E-2</v>
      </c>
      <c r="W56" s="231">
        <v>2.2441858957858159E-2</v>
      </c>
      <c r="DA56" s="73" t="s">
        <v>2278</v>
      </c>
    </row>
    <row r="57" spans="1:105" ht="12" customHeight="1" x14ac:dyDescent="0.25">
      <c r="A57" s="64" t="s">
        <v>70</v>
      </c>
      <c r="B57" s="231">
        <v>0.24434592085022591</v>
      </c>
      <c r="C57" s="231">
        <v>1.303050355691556</v>
      </c>
      <c r="D57" s="231">
        <v>1.1046388584554001</v>
      </c>
      <c r="E57" s="231">
        <v>1.3399058046428201</v>
      </c>
      <c r="F57" s="231">
        <v>1.225419980909636</v>
      </c>
      <c r="G57" s="231">
        <v>0.89385576386678012</v>
      </c>
      <c r="H57" s="231">
        <v>0.72137422124825501</v>
      </c>
      <c r="I57" s="231">
        <v>0.39748092269388741</v>
      </c>
      <c r="J57" s="231">
        <v>0.40833006548065193</v>
      </c>
      <c r="K57" s="231">
        <v>0.30350354437876731</v>
      </c>
      <c r="L57" s="231">
        <v>0.303972283910318</v>
      </c>
      <c r="M57" s="231">
        <v>7.5385351669096073E-2</v>
      </c>
      <c r="N57" s="231">
        <v>3.7799966956346367E-2</v>
      </c>
      <c r="O57" s="231">
        <v>0</v>
      </c>
      <c r="P57" s="231">
        <v>1.880426079737417E-2</v>
      </c>
      <c r="Q57" s="231">
        <v>3.7264981082417853E-2</v>
      </c>
      <c r="R57" s="231">
        <v>5.5969204098581117E-2</v>
      </c>
      <c r="S57" s="231">
        <v>3.7544834994120362E-2</v>
      </c>
      <c r="T57" s="231">
        <v>1.8829907224518119E-2</v>
      </c>
      <c r="U57" s="231">
        <v>1.8872246780076912E-2</v>
      </c>
      <c r="V57" s="231">
        <v>1.8898109359349199E-2</v>
      </c>
      <c r="W57" s="231">
        <v>5.7039247020434211E-2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2.490281819772338E-2</v>
      </c>
      <c r="M58" s="231">
        <v>2.5134713168740951E-2</v>
      </c>
      <c r="N58" s="231">
        <v>2.5236026505592361E-2</v>
      </c>
      <c r="O58" s="231">
        <v>2.5127958946259601E-2</v>
      </c>
      <c r="P58" s="231">
        <v>2.4959103384875059E-2</v>
      </c>
      <c r="Q58" s="231">
        <v>4.932833800854141E-2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7.5873815175326049</v>
      </c>
      <c r="C59" s="231">
        <v>7.2764850649309336</v>
      </c>
      <c r="D59" s="231">
        <v>7.2497571348018957</v>
      </c>
      <c r="E59" s="231">
        <v>8.3477720531247659</v>
      </c>
      <c r="F59" s="231">
        <v>8.3136460602198579</v>
      </c>
      <c r="G59" s="231">
        <v>7.913415924423334</v>
      </c>
      <c r="H59" s="231">
        <v>8.0280881875600034</v>
      </c>
      <c r="I59" s="231">
        <v>7.9176812322475234</v>
      </c>
      <c r="J59" s="231">
        <v>6.0270928639498127</v>
      </c>
      <c r="K59" s="231">
        <v>6.1718806490084894</v>
      </c>
      <c r="L59" s="231">
        <v>6.6558035362586594</v>
      </c>
      <c r="M59" s="231">
        <v>6.6689827391443579</v>
      </c>
      <c r="N59" s="231">
        <v>6.4513773876020313</v>
      </c>
      <c r="O59" s="231">
        <v>6.5631944770119981</v>
      </c>
      <c r="P59" s="231">
        <v>6.7876921076199954</v>
      </c>
      <c r="Q59" s="231">
        <v>6.6328439929553467</v>
      </c>
      <c r="R59" s="231">
        <v>6.5866933049691978</v>
      </c>
      <c r="S59" s="231">
        <v>6.9771885059622667</v>
      </c>
      <c r="T59" s="231">
        <v>6.4759946623067579</v>
      </c>
      <c r="U59" s="231">
        <v>5.8833047260112306</v>
      </c>
      <c r="V59" s="231">
        <v>6.3508786982198346</v>
      </c>
      <c r="W59" s="231">
        <v>6.3156005400048736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6.0825286616352024E-4</v>
      </c>
      <c r="C61" s="231">
        <v>6.0825286616320972E-4</v>
      </c>
      <c r="D61" s="231">
        <v>3.0390763708662782E-3</v>
      </c>
      <c r="E61" s="231">
        <v>1.3978876122011199E-2</v>
      </c>
      <c r="F61" s="231">
        <v>2.0057028863740091E-2</v>
      </c>
      <c r="G61" s="231">
        <v>3.5858475624267902E-2</v>
      </c>
      <c r="H61" s="231">
        <v>4.8012593147789259E-2</v>
      </c>
      <c r="I61" s="231">
        <v>2.37021701408184E-2</v>
      </c>
      <c r="J61" s="231">
        <v>5.1051669518651623E-2</v>
      </c>
      <c r="K61" s="231">
        <v>5.8346327992726849E-2</v>
      </c>
      <c r="L61" s="231">
        <v>4.5581769643074747E-2</v>
      </c>
      <c r="M61" s="231">
        <v>4.2542693272218893E-2</v>
      </c>
      <c r="N61" s="231">
        <v>4.6190022509250327E-2</v>
      </c>
      <c r="O61" s="231">
        <v>5.5307251621790419E-2</v>
      </c>
      <c r="P61" s="231">
        <v>7.2325204114733935E-2</v>
      </c>
      <c r="Q61" s="231">
        <v>0.27531756441706817</v>
      </c>
      <c r="R61" s="231">
        <v>0.2048171189005524</v>
      </c>
      <c r="S61" s="231">
        <v>6.0606490621267467E-2</v>
      </c>
      <c r="T61" s="231">
        <v>7.8370537457111353E-2</v>
      </c>
      <c r="U61" s="231">
        <v>6.6015127618175198E-2</v>
      </c>
      <c r="V61" s="231">
        <v>4.7653767715942458E-2</v>
      </c>
      <c r="W61" s="231">
        <v>5.7276415577006579E-2</v>
      </c>
      <c r="DA61" s="73" t="s">
        <v>2283</v>
      </c>
    </row>
    <row r="62" spans="1:105" ht="12" customHeight="1" x14ac:dyDescent="0.25">
      <c r="A62" s="64" t="s">
        <v>79</v>
      </c>
      <c r="B62" s="231">
        <v>3.8901393399708359</v>
      </c>
      <c r="C62" s="231">
        <v>3.8400102720650242</v>
      </c>
      <c r="D62" s="231">
        <v>3.8156848426407191</v>
      </c>
      <c r="E62" s="231">
        <v>4.1931244262849363</v>
      </c>
      <c r="F62" s="231">
        <v>3.870973045915147</v>
      </c>
      <c r="G62" s="231">
        <v>3.0630163542455131</v>
      </c>
      <c r="H62" s="231">
        <v>3.3475702702176489</v>
      </c>
      <c r="I62" s="231">
        <v>3.3320902102320051</v>
      </c>
      <c r="J62" s="231">
        <v>3.3121861385872839</v>
      </c>
      <c r="K62" s="231">
        <v>2.1747029445388191</v>
      </c>
      <c r="L62" s="231">
        <v>1.8805658815389841</v>
      </c>
      <c r="M62" s="231">
        <v>2.181337635086122</v>
      </c>
      <c r="N62" s="231">
        <v>2.0714990061273979</v>
      </c>
      <c r="O62" s="231">
        <v>2.0523300581942321</v>
      </c>
      <c r="P62" s="231">
        <v>2.0147352476761431</v>
      </c>
      <c r="Q62" s="231">
        <v>2.331724838798622</v>
      </c>
      <c r="R62" s="231">
        <v>2.424610506466371</v>
      </c>
      <c r="S62" s="231">
        <v>2.4542755348451202</v>
      </c>
      <c r="T62" s="231">
        <v>2.4716929244701369</v>
      </c>
      <c r="U62" s="231">
        <v>2.5781717461348101</v>
      </c>
      <c r="V62" s="231">
        <v>2.496164317089173</v>
      </c>
      <c r="W62" s="231">
        <v>2.4247909700495009</v>
      </c>
      <c r="DA62" s="73" t="s">
        <v>2284</v>
      </c>
    </row>
    <row r="63" spans="1:105" ht="12" customHeight="1" x14ac:dyDescent="0.25">
      <c r="A63" s="166" t="s">
        <v>2205</v>
      </c>
      <c r="B63" s="349">
        <v>1.0668900488319639</v>
      </c>
      <c r="C63" s="349">
        <v>1.1860112649029191</v>
      </c>
      <c r="D63" s="349">
        <v>1.175229729639653</v>
      </c>
      <c r="E63" s="349">
        <v>1.203243381056661</v>
      </c>
      <c r="F63" s="349">
        <v>1.2182426763425629</v>
      </c>
      <c r="G63" s="349">
        <v>1.203285101498009</v>
      </c>
      <c r="H63" s="349">
        <v>1.208310538286842</v>
      </c>
      <c r="I63" s="349">
        <v>1.180000617291268</v>
      </c>
      <c r="J63" s="349">
        <v>1.2414909546383679</v>
      </c>
      <c r="K63" s="349">
        <v>1.1760280880534151</v>
      </c>
      <c r="L63" s="349">
        <v>1.1596686235929199</v>
      </c>
      <c r="M63" s="349">
        <v>1.1776293282343</v>
      </c>
      <c r="N63" s="349">
        <v>1.1732251845760859</v>
      </c>
      <c r="O63" s="349">
        <v>1.077750266573049</v>
      </c>
      <c r="P63" s="349">
        <v>1.09213465346613</v>
      </c>
      <c r="Q63" s="349">
        <v>1.1614815029744781</v>
      </c>
      <c r="R63" s="349">
        <v>1.1629583879508381</v>
      </c>
      <c r="S63" s="349">
        <v>1.224605447766324</v>
      </c>
      <c r="T63" s="349">
        <v>1.268454939329837</v>
      </c>
      <c r="U63" s="349">
        <v>1.2930725613728029</v>
      </c>
      <c r="V63" s="349">
        <v>1.3057807675894939</v>
      </c>
      <c r="W63" s="349">
        <v>1.373141777393597</v>
      </c>
      <c r="DA63" s="168" t="s">
        <v>2285</v>
      </c>
    </row>
    <row r="64" spans="1:105" ht="12" customHeight="1" x14ac:dyDescent="0.25">
      <c r="A64" s="60" t="s">
        <v>2207</v>
      </c>
      <c r="B64" s="264">
        <v>1.239513058104813</v>
      </c>
      <c r="C64" s="264">
        <v>1.3779081091964629</v>
      </c>
      <c r="D64" s="264">
        <v>1.3653821195128339</v>
      </c>
      <c r="E64" s="264">
        <v>1.3979283849640809</v>
      </c>
      <c r="F64" s="264">
        <v>1.415354569030189</v>
      </c>
      <c r="G64" s="264">
        <v>1.3979768557806349</v>
      </c>
      <c r="H64" s="264">
        <v>1.4038154091810151</v>
      </c>
      <c r="I64" s="264">
        <v>1.3709249376780259</v>
      </c>
      <c r="J64" s="264">
        <v>1.4423644230987069</v>
      </c>
      <c r="K64" s="264">
        <v>1.3663096524671341</v>
      </c>
      <c r="L64" s="264">
        <v>1.3473032235998059</v>
      </c>
      <c r="M64" s="264">
        <v>1.3681699736085129</v>
      </c>
      <c r="N64" s="264">
        <v>1.3630532386833889</v>
      </c>
      <c r="O64" s="264">
        <v>1.2521304611058739</v>
      </c>
      <c r="P64" s="264">
        <v>1.268842244486295</v>
      </c>
      <c r="Q64" s="264">
        <v>1.3494094272040751</v>
      </c>
      <c r="R64" s="264">
        <v>1.3511252724455991</v>
      </c>
      <c r="S64" s="264">
        <v>1.422746838059338</v>
      </c>
      <c r="T64" s="264">
        <v>1.4736911855520669</v>
      </c>
      <c r="U64" s="264">
        <v>1.5022919434419291</v>
      </c>
      <c r="V64" s="264">
        <v>1.517056339799288</v>
      </c>
      <c r="W64" s="264">
        <v>1.595316373577579</v>
      </c>
      <c r="DA64" s="72" t="s">
        <v>2286</v>
      </c>
    </row>
    <row r="65" spans="1:105" ht="12" customHeight="1" x14ac:dyDescent="0.25">
      <c r="A65" s="101" t="s">
        <v>2209</v>
      </c>
      <c r="B65" s="280">
        <v>0.41945785731402169</v>
      </c>
      <c r="C65" s="280">
        <v>0.46629148380483632</v>
      </c>
      <c r="D65" s="280">
        <v>0.4620526218105418</v>
      </c>
      <c r="E65" s="280">
        <v>0.47306645234704803</v>
      </c>
      <c r="F65" s="280">
        <v>0.47896356636431042</v>
      </c>
      <c r="G65" s="280">
        <v>0.47308285513096482</v>
      </c>
      <c r="H65" s="280">
        <v>0.4750586528711524</v>
      </c>
      <c r="I65" s="280">
        <v>0.46392834116327458</v>
      </c>
      <c r="J65" s="280">
        <v>0.48810384563758191</v>
      </c>
      <c r="K65" s="280">
        <v>0.46236650392985851</v>
      </c>
      <c r="L65" s="280">
        <v>0.45593462660855738</v>
      </c>
      <c r="M65" s="280">
        <v>0.46299604656740972</v>
      </c>
      <c r="N65" s="280">
        <v>0.46126451606508678</v>
      </c>
      <c r="O65" s="280">
        <v>0.42372765406451762</v>
      </c>
      <c r="P65" s="280">
        <v>0.4293830110636323</v>
      </c>
      <c r="Q65" s="280">
        <v>0.45664737718842158</v>
      </c>
      <c r="R65" s="280">
        <v>0.45722802840769389</v>
      </c>
      <c r="S65" s="280">
        <v>0.48146514979449773</v>
      </c>
      <c r="T65" s="280">
        <v>0.49870498982832018</v>
      </c>
      <c r="U65" s="280">
        <v>0.50838363947512677</v>
      </c>
      <c r="V65" s="280">
        <v>0.51337999027603065</v>
      </c>
      <c r="W65" s="280">
        <v>0.53986360484331586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28.97068131106067</v>
      </c>
      <c r="C66" s="263">
        <f t="shared" si="3"/>
        <v>31.26199571065456</v>
      </c>
      <c r="D66" s="263">
        <f t="shared" si="3"/>
        <v>30.756471748836013</v>
      </c>
      <c r="E66" s="263">
        <f t="shared" si="3"/>
        <v>32.389973948089498</v>
      </c>
      <c r="F66" s="263">
        <f t="shared" si="3"/>
        <v>31.650823893961075</v>
      </c>
      <c r="G66" s="263">
        <f t="shared" si="3"/>
        <v>30.376181937127626</v>
      </c>
      <c r="H66" s="263">
        <f t="shared" si="3"/>
        <v>30.324678562575226</v>
      </c>
      <c r="I66" s="263">
        <f t="shared" si="3"/>
        <v>29.390982739757195</v>
      </c>
      <c r="J66" s="263">
        <f t="shared" si="3"/>
        <v>29.229887047530969</v>
      </c>
      <c r="K66" s="263">
        <f t="shared" si="3"/>
        <v>27.416928274490349</v>
      </c>
      <c r="L66" s="263">
        <f t="shared" si="3"/>
        <v>27.282118337429665</v>
      </c>
      <c r="M66" s="263">
        <f t="shared" si="3"/>
        <v>27.619816001412978</v>
      </c>
      <c r="N66" s="263">
        <f t="shared" si="3"/>
        <v>27.469974009835575</v>
      </c>
      <c r="O66" s="263">
        <f t="shared" si="3"/>
        <v>25.697184062247736</v>
      </c>
      <c r="P66" s="263">
        <f t="shared" si="3"/>
        <v>26.135764603102459</v>
      </c>
      <c r="Q66" s="263">
        <f t="shared" si="3"/>
        <v>27.721718216063493</v>
      </c>
      <c r="R66" s="263">
        <f t="shared" si="3"/>
        <v>27.698172024324613</v>
      </c>
      <c r="S66" s="263">
        <f t="shared" si="3"/>
        <v>28.963219676553738</v>
      </c>
      <c r="T66" s="263">
        <f t="shared" si="3"/>
        <v>29.449247370566901</v>
      </c>
      <c r="U66" s="263">
        <f t="shared" si="3"/>
        <v>29.459499194954745</v>
      </c>
      <c r="V66" s="263">
        <f t="shared" si="3"/>
        <v>29.980078777011066</v>
      </c>
      <c r="W66" s="263">
        <f t="shared" si="3"/>
        <v>31.157809813502443</v>
      </c>
      <c r="DA66" s="70"/>
    </row>
    <row r="67" spans="1:105" ht="12" customHeight="1" x14ac:dyDescent="0.25">
      <c r="A67" s="165" t="s">
        <v>2212</v>
      </c>
      <c r="B67" s="348">
        <v>7.0512200028400596</v>
      </c>
      <c r="C67" s="348">
        <v>7.1712927768360766</v>
      </c>
      <c r="D67" s="348">
        <v>6.9420826307295851</v>
      </c>
      <c r="E67" s="348">
        <v>7.7566407961571837</v>
      </c>
      <c r="F67" s="348">
        <v>7.0185362590902409</v>
      </c>
      <c r="G67" s="348">
        <v>6.3078482299972851</v>
      </c>
      <c r="H67" s="348">
        <v>6.1885149269908508</v>
      </c>
      <c r="I67" s="348">
        <v>5.8741058521652567</v>
      </c>
      <c r="J67" s="348">
        <v>4.9614043633843767</v>
      </c>
      <c r="K67" s="348">
        <v>4.5289321716964013</v>
      </c>
      <c r="L67" s="348">
        <v>4.6512311768699766</v>
      </c>
      <c r="M67" s="348">
        <v>4.6512559761702406</v>
      </c>
      <c r="N67" s="348">
        <v>4.6066868764560631</v>
      </c>
      <c r="O67" s="348">
        <v>4.5603785804795001</v>
      </c>
      <c r="P67" s="348">
        <v>4.6924969245068526</v>
      </c>
      <c r="Q67" s="348">
        <v>4.9334918973314306</v>
      </c>
      <c r="R67" s="348">
        <v>4.895287832989311</v>
      </c>
      <c r="S67" s="348">
        <v>5.0096136110978691</v>
      </c>
      <c r="T67" s="348">
        <v>4.7925355946924864</v>
      </c>
      <c r="U67" s="348">
        <v>4.4764943127654009</v>
      </c>
      <c r="V67" s="348">
        <v>4.6903079477172396</v>
      </c>
      <c r="W67" s="348">
        <v>4.6709496016280401</v>
      </c>
      <c r="DA67" s="167" t="s">
        <v>2288</v>
      </c>
    </row>
    <row r="68" spans="1:105" ht="12" customHeight="1" x14ac:dyDescent="0.25">
      <c r="A68" s="165" t="s">
        <v>2214</v>
      </c>
      <c r="B68" s="348">
        <v>2.7732911986735709</v>
      </c>
      <c r="C68" s="348">
        <v>2.806810132933625</v>
      </c>
      <c r="D68" s="348">
        <v>2.7239793367872269</v>
      </c>
      <c r="E68" s="348">
        <v>3.0401966500791811</v>
      </c>
      <c r="F68" s="348">
        <v>2.769977135770632</v>
      </c>
      <c r="G68" s="348">
        <v>2.4744484995713409</v>
      </c>
      <c r="H68" s="348">
        <v>2.4520930638080261</v>
      </c>
      <c r="I68" s="348">
        <v>2.340849823918898</v>
      </c>
      <c r="J68" s="348">
        <v>1.988963784337362</v>
      </c>
      <c r="K68" s="348">
        <v>1.78325916000669</v>
      </c>
      <c r="L68" s="348">
        <v>1.819733506701448</v>
      </c>
      <c r="M68" s="348">
        <v>1.835087584432026</v>
      </c>
      <c r="N68" s="348">
        <v>1.8088504692726399</v>
      </c>
      <c r="O68" s="348">
        <v>1.7957403345130729</v>
      </c>
      <c r="P68" s="348">
        <v>1.844063542530874</v>
      </c>
      <c r="Q68" s="348">
        <v>1.9445391371074221</v>
      </c>
      <c r="R68" s="348">
        <v>1.9326931623642609</v>
      </c>
      <c r="S68" s="348">
        <v>1.9771106939961769</v>
      </c>
      <c r="T68" s="348">
        <v>1.8933032397345451</v>
      </c>
      <c r="U68" s="348">
        <v>1.7778140088318839</v>
      </c>
      <c r="V68" s="348">
        <v>1.8565213305153669</v>
      </c>
      <c r="W68" s="348">
        <v>1.844765102555102</v>
      </c>
      <c r="DA68" s="167" t="s">
        <v>2289</v>
      </c>
    </row>
    <row r="69" spans="1:105" ht="12" customHeight="1" x14ac:dyDescent="0.25">
      <c r="A69" s="64" t="s">
        <v>30</v>
      </c>
      <c r="B69" s="231">
        <v>0.42449773491525677</v>
      </c>
      <c r="C69" s="231">
        <v>0.35627192302558752</v>
      </c>
      <c r="D69" s="231">
        <v>0.34330231163970892</v>
      </c>
      <c r="E69" s="231">
        <v>0.39031186923572347</v>
      </c>
      <c r="F69" s="231">
        <v>0.2163058535973108</v>
      </c>
      <c r="G69" s="231">
        <v>0.20754936314424829</v>
      </c>
      <c r="H69" s="231">
        <v>0.1477457172973734</v>
      </c>
      <c r="I69" s="231">
        <v>0.1298355637564986</v>
      </c>
      <c r="J69" s="231">
        <v>0.12637977627747349</v>
      </c>
      <c r="K69" s="231">
        <v>0.12561884877149759</v>
      </c>
      <c r="L69" s="231">
        <v>0.13256277018837601</v>
      </c>
      <c r="M69" s="231">
        <v>0.13241261559223</v>
      </c>
      <c r="N69" s="231">
        <v>0.17005358435426421</v>
      </c>
      <c r="O69" s="231">
        <v>0.1491244174995279</v>
      </c>
      <c r="P69" s="231">
        <v>0.1551982126107726</v>
      </c>
      <c r="Q69" s="231">
        <v>0.17481299504684539</v>
      </c>
      <c r="R69" s="231">
        <v>0.16908876602044071</v>
      </c>
      <c r="S69" s="231">
        <v>0.16901705622573271</v>
      </c>
      <c r="T69" s="231">
        <v>0.1720053806955685</v>
      </c>
      <c r="U69" s="231">
        <v>0.15037318911888969</v>
      </c>
      <c r="V69" s="231">
        <v>0.15539238251512649</v>
      </c>
      <c r="W69" s="231">
        <v>0.15457059320187991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1.820037944315921E-2</v>
      </c>
      <c r="C71" s="231">
        <v>1.7620416025419191E-2</v>
      </c>
      <c r="D71" s="231">
        <v>1.761259253064168E-2</v>
      </c>
      <c r="E71" s="231">
        <v>1.3190323192511431E-2</v>
      </c>
      <c r="F71" s="231">
        <v>4.4039664800331951E-3</v>
      </c>
      <c r="G71" s="231">
        <v>4.4516274268870193E-3</v>
      </c>
      <c r="H71" s="231">
        <v>4.574506455578429E-3</v>
      </c>
      <c r="I71" s="231">
        <v>4.5696802115704309E-3</v>
      </c>
      <c r="J71" s="231">
        <v>8.7662328957227049E-3</v>
      </c>
      <c r="K71" s="231">
        <v>8.9600139444236376E-3</v>
      </c>
      <c r="L71" s="231">
        <v>4.4982634369754443E-3</v>
      </c>
      <c r="M71" s="231">
        <v>4.4752109881632113E-3</v>
      </c>
      <c r="N71" s="231">
        <v>4.4835107176951407E-3</v>
      </c>
      <c r="O71" s="231">
        <v>4.4587593700145074E-3</v>
      </c>
      <c r="P71" s="231">
        <v>8.9232722903720921E-3</v>
      </c>
      <c r="Q71" s="231">
        <v>8.84176136135097E-3</v>
      </c>
      <c r="R71" s="231">
        <v>8.8528389225598116E-3</v>
      </c>
      <c r="S71" s="231">
        <v>8.9081615427395403E-3</v>
      </c>
      <c r="T71" s="231">
        <v>1.340334721844883E-2</v>
      </c>
      <c r="U71" s="231">
        <v>1.3433485007098711E-2</v>
      </c>
      <c r="V71" s="231">
        <v>1.7934347348674318E-2</v>
      </c>
      <c r="W71" s="231">
        <v>1.8044553260541149E-2</v>
      </c>
      <c r="DA71" s="73" t="s">
        <v>2292</v>
      </c>
    </row>
    <row r="72" spans="1:105" ht="12" customHeight="1" x14ac:dyDescent="0.25">
      <c r="A72" s="64" t="s">
        <v>160</v>
      </c>
      <c r="B72" s="231">
        <v>0.122481444085381</v>
      </c>
      <c r="C72" s="231">
        <v>9.3387410786634831E-2</v>
      </c>
      <c r="D72" s="231">
        <v>7.0066776012211965E-2</v>
      </c>
      <c r="E72" s="231">
        <v>1.9394959335521759E-2</v>
      </c>
      <c r="F72" s="231">
        <v>1.9498518236861211E-2</v>
      </c>
      <c r="G72" s="231">
        <v>1.9738469568425399E-2</v>
      </c>
      <c r="H72" s="231">
        <v>1.2063481307673891E-2</v>
      </c>
      <c r="I72" s="231">
        <v>8.0376314705867969E-3</v>
      </c>
      <c r="J72" s="231">
        <v>8.0866667085559216E-3</v>
      </c>
      <c r="K72" s="231">
        <v>8.3105585581420838E-3</v>
      </c>
      <c r="L72" s="231">
        <v>4.1788783688513596E-3</v>
      </c>
      <c r="M72" s="231">
        <v>4.1552897099257921E-3</v>
      </c>
      <c r="N72" s="231">
        <v>8.3217845617827076E-3</v>
      </c>
      <c r="O72" s="231">
        <v>4.1370393259382637E-3</v>
      </c>
      <c r="P72" s="231">
        <v>0</v>
      </c>
      <c r="Q72" s="231">
        <v>4.0959578797920846E-3</v>
      </c>
      <c r="R72" s="231">
        <v>8.2082634003196545E-3</v>
      </c>
      <c r="S72" s="231">
        <v>4.1332742422519574E-3</v>
      </c>
      <c r="T72" s="231">
        <v>4.1482898283410436E-3</v>
      </c>
      <c r="U72" s="231">
        <v>4.1659453291313696E-3</v>
      </c>
      <c r="V72" s="231">
        <v>4.1794962689288119E-3</v>
      </c>
      <c r="W72" s="231">
        <v>4.2272753715633096E-3</v>
      </c>
      <c r="DA72" s="73" t="s">
        <v>2293</v>
      </c>
    </row>
    <row r="73" spans="1:105" ht="12" customHeight="1" x14ac:dyDescent="0.25">
      <c r="A73" s="64" t="s">
        <v>70</v>
      </c>
      <c r="B73" s="231">
        <v>4.6026378442701833E-2</v>
      </c>
      <c r="C73" s="231">
        <v>0.2454499284959164</v>
      </c>
      <c r="D73" s="231">
        <v>0.2080760176591889</v>
      </c>
      <c r="E73" s="231">
        <v>0.25239222912939541</v>
      </c>
      <c r="F73" s="231">
        <v>0.23082703241511149</v>
      </c>
      <c r="G73" s="231">
        <v>0.16837172283363169</v>
      </c>
      <c r="H73" s="231">
        <v>0.13588212477806461</v>
      </c>
      <c r="I73" s="231">
        <v>7.4871752751203141E-2</v>
      </c>
      <c r="J73" s="231">
        <v>7.6915358594693409E-2</v>
      </c>
      <c r="K73" s="231">
        <v>5.7169642708465869E-2</v>
      </c>
      <c r="L73" s="231">
        <v>5.7257937135461581E-2</v>
      </c>
      <c r="M73" s="231">
        <v>1.4200010840716161E-2</v>
      </c>
      <c r="N73" s="231">
        <v>7.1202153823588764E-3</v>
      </c>
      <c r="O73" s="231">
        <v>0</v>
      </c>
      <c r="P73" s="231">
        <v>3.542076826098182E-3</v>
      </c>
      <c r="Q73" s="231">
        <v>7.0194424199568253E-3</v>
      </c>
      <c r="R73" s="231">
        <v>1.0542675564275669E-2</v>
      </c>
      <c r="S73" s="231">
        <v>7.0721572842110357E-3</v>
      </c>
      <c r="T73" s="231">
        <v>3.546907732042194E-3</v>
      </c>
      <c r="U73" s="231">
        <v>3.554883049986786E-3</v>
      </c>
      <c r="V73" s="231">
        <v>3.5597546715671622E-3</v>
      </c>
      <c r="W73" s="231">
        <v>1.0744234895815861E-2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4.6908355607900003E-3</v>
      </c>
      <c r="M74" s="231">
        <v>4.7345166079622849E-3</v>
      </c>
      <c r="N74" s="231">
        <v>4.7536005606101956E-3</v>
      </c>
      <c r="O74" s="231">
        <v>4.7332443444477908E-3</v>
      </c>
      <c r="P74" s="231">
        <v>4.7014377567077704E-3</v>
      </c>
      <c r="Q74" s="231">
        <v>9.2917645002238668E-3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1.429202058704202</v>
      </c>
      <c r="C75" s="231">
        <v>1.3706398460257709</v>
      </c>
      <c r="D75" s="231">
        <v>1.3656052220679471</v>
      </c>
      <c r="E75" s="231">
        <v>1.5724335169320891</v>
      </c>
      <c r="F75" s="231">
        <v>1.5660053520635751</v>
      </c>
      <c r="G75" s="231">
        <v>1.490615741996639</v>
      </c>
      <c r="H75" s="231">
        <v>1.512216057490527</v>
      </c>
      <c r="I75" s="231">
        <v>1.491419179481527</v>
      </c>
      <c r="J75" s="231">
        <v>1.1352972707717091</v>
      </c>
      <c r="K75" s="231">
        <v>1.1625703161567229</v>
      </c>
      <c r="L75" s="231">
        <v>1.253724765832656</v>
      </c>
      <c r="M75" s="231">
        <v>1.2562072749634801</v>
      </c>
      <c r="N75" s="231">
        <v>1.2152179012657569</v>
      </c>
      <c r="O75" s="231">
        <v>1.2362804001019829</v>
      </c>
      <c r="P75" s="231">
        <v>1.278568042432576</v>
      </c>
      <c r="Q75" s="231">
        <v>1.249399976512364</v>
      </c>
      <c r="R75" s="231">
        <v>1.240706772127161</v>
      </c>
      <c r="S75" s="231">
        <v>1.3142626548626981</v>
      </c>
      <c r="T75" s="231">
        <v>1.219854950240608</v>
      </c>
      <c r="U75" s="231">
        <v>1.1082125245672121</v>
      </c>
      <c r="V75" s="231">
        <v>1.1962874002186941</v>
      </c>
      <c r="W75" s="231">
        <v>1.189642206981528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1.145739470889733E-4</v>
      </c>
      <c r="C77" s="231">
        <v>1.145739470889149E-4</v>
      </c>
      <c r="D77" s="231">
        <v>5.7245759894434037E-4</v>
      </c>
      <c r="E77" s="231">
        <v>2.6331401005450449E-3</v>
      </c>
      <c r="F77" s="231">
        <v>3.778055298433038E-3</v>
      </c>
      <c r="G77" s="231">
        <v>6.7545051037402144E-3</v>
      </c>
      <c r="H77" s="231">
        <v>9.0439233630184752E-3</v>
      </c>
      <c r="I77" s="231">
        <v>4.4646747079657911E-3</v>
      </c>
      <c r="J77" s="231">
        <v>9.616380961962075E-3</v>
      </c>
      <c r="K77" s="231">
        <v>1.0990444054031649E-2</v>
      </c>
      <c r="L77" s="231">
        <v>8.586039711160896E-3</v>
      </c>
      <c r="M77" s="231">
        <v>8.0135821122185175E-3</v>
      </c>
      <c r="N77" s="231">
        <v>8.7006136582521449E-3</v>
      </c>
      <c r="O77" s="231">
        <v>1.041798645507409E-2</v>
      </c>
      <c r="P77" s="231">
        <v>1.362358415457593E-2</v>
      </c>
      <c r="Q77" s="231">
        <v>5.1860372244766292E-2</v>
      </c>
      <c r="R77" s="231">
        <v>3.8580509931406007E-2</v>
      </c>
      <c r="S77" s="231">
        <v>1.1416181058853701E-2</v>
      </c>
      <c r="T77" s="231">
        <v>1.476231730494065E-2</v>
      </c>
      <c r="U77" s="231">
        <v>1.2434982487634111E-2</v>
      </c>
      <c r="V77" s="231">
        <v>8.9763329769642266E-3</v>
      </c>
      <c r="W77" s="231">
        <v>1.078890930536412E-2</v>
      </c>
      <c r="DA77" s="73" t="s">
        <v>2298</v>
      </c>
    </row>
    <row r="78" spans="1:105" ht="12" customHeight="1" x14ac:dyDescent="0.25">
      <c r="A78" s="64" t="s">
        <v>79</v>
      </c>
      <c r="B78" s="231">
        <v>0.73276862913578078</v>
      </c>
      <c r="C78" s="231">
        <v>0.72332603462720646</v>
      </c>
      <c r="D78" s="231">
        <v>0.71874395927858403</v>
      </c>
      <c r="E78" s="231">
        <v>0.78984061215339485</v>
      </c>
      <c r="F78" s="231">
        <v>0.72915835767930748</v>
      </c>
      <c r="G78" s="231">
        <v>0.57696706949776955</v>
      </c>
      <c r="H78" s="231">
        <v>0.63056725311578987</v>
      </c>
      <c r="I78" s="231">
        <v>0.6276513415395466</v>
      </c>
      <c r="J78" s="231">
        <v>0.62390209812724462</v>
      </c>
      <c r="K78" s="231">
        <v>0.40963933581340639</v>
      </c>
      <c r="L78" s="231">
        <v>0.35423401646717712</v>
      </c>
      <c r="M78" s="231">
        <v>0.41088908361733051</v>
      </c>
      <c r="N78" s="231">
        <v>0.39019925877192002</v>
      </c>
      <c r="O78" s="231">
        <v>0.38658848741608781</v>
      </c>
      <c r="P78" s="231">
        <v>0.37950691645977208</v>
      </c>
      <c r="Q78" s="231">
        <v>0.43921686714212288</v>
      </c>
      <c r="R78" s="231">
        <v>0.45671333639809752</v>
      </c>
      <c r="S78" s="231">
        <v>0.46230120877969022</v>
      </c>
      <c r="T78" s="231">
        <v>0.46558204671459619</v>
      </c>
      <c r="U78" s="231">
        <v>0.48563899927193088</v>
      </c>
      <c r="V78" s="231">
        <v>0.47019161651541191</v>
      </c>
      <c r="W78" s="231">
        <v>0.45674732953840991</v>
      </c>
      <c r="DA78" s="73" t="s">
        <v>2299</v>
      </c>
    </row>
    <row r="79" spans="1:105" ht="12" customHeight="1" x14ac:dyDescent="0.25">
      <c r="A79" s="165" t="s">
        <v>2226</v>
      </c>
      <c r="B79" s="348">
        <v>19.14617010954704</v>
      </c>
      <c r="C79" s="348">
        <v>21.28389280088486</v>
      </c>
      <c r="D79" s="348">
        <v>21.090409781319199</v>
      </c>
      <c r="E79" s="348">
        <v>21.593136501853131</v>
      </c>
      <c r="F79" s="348">
        <v>21.8623104991002</v>
      </c>
      <c r="G79" s="348">
        <v>21.593885207559001</v>
      </c>
      <c r="H79" s="348">
        <v>21.684070571776349</v>
      </c>
      <c r="I79" s="348">
        <v>21.17602706367304</v>
      </c>
      <c r="J79" s="348">
        <v>22.279518899809229</v>
      </c>
      <c r="K79" s="348">
        <v>21.104736942787259</v>
      </c>
      <c r="L79" s="348">
        <v>20.811153653858241</v>
      </c>
      <c r="M79" s="348">
        <v>21.13347244081071</v>
      </c>
      <c r="N79" s="348">
        <v>21.05443666410687</v>
      </c>
      <c r="O79" s="348">
        <v>19.341065147255161</v>
      </c>
      <c r="P79" s="348">
        <v>19.599204136064731</v>
      </c>
      <c r="Q79" s="348">
        <v>20.843687181624642</v>
      </c>
      <c r="R79" s="348">
        <v>20.870191028971039</v>
      </c>
      <c r="S79" s="348">
        <v>21.976495371459691</v>
      </c>
      <c r="T79" s="348">
        <v>22.76340853613987</v>
      </c>
      <c r="U79" s="348">
        <v>23.205190873357459</v>
      </c>
      <c r="V79" s="348">
        <v>23.433249498778459</v>
      </c>
      <c r="W79" s="348">
        <v>24.6420951093193</v>
      </c>
      <c r="DA79" s="167" t="s">
        <v>2300</v>
      </c>
    </row>
    <row r="80" spans="1:105" ht="12" customHeight="1" x14ac:dyDescent="0.25">
      <c r="A80" s="132" t="s">
        <v>2228</v>
      </c>
      <c r="B80" s="318">
        <v>18.599676699580421</v>
      </c>
      <c r="C80" s="318">
        <v>20.67638189465303</v>
      </c>
      <c r="D80" s="318">
        <v>20.488421504131619</v>
      </c>
      <c r="E80" s="318">
        <v>20.976798783591239</v>
      </c>
      <c r="F80" s="318">
        <v>21.238289687311589</v>
      </c>
      <c r="G80" s="318">
        <v>20.977526118822919</v>
      </c>
      <c r="H80" s="318">
        <v>21.065137302045411</v>
      </c>
      <c r="I80" s="318">
        <v>20.571594993271571</v>
      </c>
      <c r="J80" s="318">
        <v>21.64358961545063</v>
      </c>
      <c r="K80" s="318">
        <v>20.502339722229749</v>
      </c>
      <c r="L80" s="318">
        <v>20.217136246692029</v>
      </c>
      <c r="M80" s="318">
        <v>20.530255016514701</v>
      </c>
      <c r="N80" s="318">
        <v>20.453475175638921</v>
      </c>
      <c r="O80" s="318">
        <v>18.789008804695069</v>
      </c>
      <c r="P80" s="318">
        <v>19.03977967468856</v>
      </c>
      <c r="Q80" s="318">
        <v>20.248741162708651</v>
      </c>
      <c r="R80" s="318">
        <v>20.27448850482028</v>
      </c>
      <c r="S80" s="318">
        <v>21.349215355354762</v>
      </c>
      <c r="T80" s="318">
        <v>22.11366748180885</v>
      </c>
      <c r="U80" s="318">
        <v>22.54283992709777</v>
      </c>
      <c r="V80" s="318">
        <v>22.764389024233719</v>
      </c>
      <c r="W80" s="318">
        <v>23.93873028450253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1</v>
      </c>
      <c r="D84" s="234">
        <f t="shared" si="4"/>
        <v>1</v>
      </c>
      <c r="E84" s="234">
        <f t="shared" si="4"/>
        <v>1</v>
      </c>
      <c r="F84" s="234">
        <f t="shared" si="4"/>
        <v>0.99999999999999967</v>
      </c>
      <c r="G84" s="234">
        <f t="shared" si="4"/>
        <v>0.99999999999999989</v>
      </c>
      <c r="H84" s="234">
        <f t="shared" si="4"/>
        <v>0.99999999999999989</v>
      </c>
      <c r="I84" s="234">
        <f t="shared" si="4"/>
        <v>1</v>
      </c>
      <c r="J84" s="234">
        <f t="shared" si="4"/>
        <v>0.99999999999999956</v>
      </c>
      <c r="K84" s="234">
        <f t="shared" si="4"/>
        <v>1</v>
      </c>
      <c r="L84" s="234">
        <f t="shared" si="4"/>
        <v>0.99999999999999989</v>
      </c>
      <c r="M84" s="234">
        <f t="shared" si="4"/>
        <v>0.99999999999999978</v>
      </c>
      <c r="N84" s="234">
        <f t="shared" si="4"/>
        <v>1.0000000000000004</v>
      </c>
      <c r="O84" s="234">
        <f t="shared" si="4"/>
        <v>1</v>
      </c>
      <c r="P84" s="234">
        <f t="shared" si="4"/>
        <v>0.99999999999999978</v>
      </c>
      <c r="Q84" s="234">
        <f t="shared" si="4"/>
        <v>1</v>
      </c>
      <c r="R84" s="234">
        <f t="shared" si="4"/>
        <v>1.0000000000000002</v>
      </c>
      <c r="S84" s="234">
        <f t="shared" si="4"/>
        <v>0.99999999999999967</v>
      </c>
      <c r="T84" s="234">
        <f t="shared" si="4"/>
        <v>1</v>
      </c>
      <c r="U84" s="234">
        <f t="shared" si="4"/>
        <v>0.99999999999999978</v>
      </c>
      <c r="V84" s="234">
        <f t="shared" si="4"/>
        <v>0.99999999999999989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8.3094193519533486E-3</v>
      </c>
      <c r="C85" s="301">
        <f t="shared" si="5"/>
        <v>8.9690516979972577E-3</v>
      </c>
      <c r="D85" s="301">
        <f t="shared" si="5"/>
        <v>9.1227209822407999E-3</v>
      </c>
      <c r="E85" s="301">
        <f t="shared" si="5"/>
        <v>8.5013678937832619E-3</v>
      </c>
      <c r="F85" s="301">
        <f t="shared" si="5"/>
        <v>9.2608514394581249E-3</v>
      </c>
      <c r="G85" s="301">
        <f t="shared" si="5"/>
        <v>1.0012171564268296E-2</v>
      </c>
      <c r="H85" s="301">
        <f t="shared" si="5"/>
        <v>1.0125518290767348E-2</v>
      </c>
      <c r="I85" s="301">
        <f t="shared" si="5"/>
        <v>1.0311401241277036E-2</v>
      </c>
      <c r="J85" s="301">
        <f t="shared" si="5"/>
        <v>1.2105249831253276E-2</v>
      </c>
      <c r="K85" s="301">
        <f t="shared" si="5"/>
        <v>1.2549552021795619E-2</v>
      </c>
      <c r="L85" s="301">
        <f t="shared" si="5"/>
        <v>1.2235128034999933E-2</v>
      </c>
      <c r="M85" s="301">
        <f t="shared" si="5"/>
        <v>1.230319321108448E-2</v>
      </c>
      <c r="N85" s="301">
        <f t="shared" si="5"/>
        <v>1.2390756382144916E-2</v>
      </c>
      <c r="O85" s="301">
        <f t="shared" si="5"/>
        <v>1.171615787298474E-2</v>
      </c>
      <c r="P85" s="301">
        <f t="shared" si="5"/>
        <v>1.1596723447234928E-2</v>
      </c>
      <c r="Q85" s="301">
        <f t="shared" si="5"/>
        <v>1.1675806383313192E-2</v>
      </c>
      <c r="R85" s="301">
        <f t="shared" si="5"/>
        <v>1.1737022559198049E-2</v>
      </c>
      <c r="S85" s="301">
        <f t="shared" si="5"/>
        <v>1.1980568034527688E-2</v>
      </c>
      <c r="T85" s="301">
        <f t="shared" si="5"/>
        <v>1.2662187215635619E-2</v>
      </c>
      <c r="U85" s="301">
        <f t="shared" si="5"/>
        <v>1.3391147821904099E-2</v>
      </c>
      <c r="V85" s="301">
        <f t="shared" si="5"/>
        <v>1.307858277599272E-2</v>
      </c>
      <c r="W85" s="301">
        <f t="shared" si="5"/>
        <v>1.3577157767379824E-2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2.5123450466363615E-3</v>
      </c>
      <c r="C86" s="235">
        <f t="shared" si="6"/>
        <v>2.7117842597740348E-3</v>
      </c>
      <c r="D86" s="235">
        <f t="shared" si="6"/>
        <v>2.7582460218704046E-3</v>
      </c>
      <c r="E86" s="235">
        <f t="shared" si="6"/>
        <v>2.570380505896472E-3</v>
      </c>
      <c r="F86" s="235">
        <f t="shared" si="6"/>
        <v>2.8000096343781772E-3</v>
      </c>
      <c r="G86" s="235">
        <f t="shared" si="6"/>
        <v>3.0271705603171608E-3</v>
      </c>
      <c r="H86" s="235">
        <f t="shared" si="6"/>
        <v>3.0614408353882329E-3</v>
      </c>
      <c r="I86" s="235">
        <f t="shared" si="6"/>
        <v>3.1176423688753338E-3</v>
      </c>
      <c r="J86" s="235">
        <f t="shared" si="6"/>
        <v>3.6600107857952249E-3</v>
      </c>
      <c r="K86" s="235">
        <f t="shared" si="6"/>
        <v>3.7943451309930417E-3</v>
      </c>
      <c r="L86" s="235">
        <f t="shared" si="6"/>
        <v>3.6992793373062565E-3</v>
      </c>
      <c r="M86" s="235">
        <f t="shared" si="6"/>
        <v>3.7198587786295817E-3</v>
      </c>
      <c r="N86" s="235">
        <f t="shared" si="6"/>
        <v>3.7463334202096528E-3</v>
      </c>
      <c r="O86" s="235">
        <f t="shared" si="6"/>
        <v>3.5423692018724915E-3</v>
      </c>
      <c r="P86" s="235">
        <f t="shared" si="6"/>
        <v>3.5062583167166151E-3</v>
      </c>
      <c r="Q86" s="235">
        <f t="shared" si="6"/>
        <v>3.5301689673065371E-3</v>
      </c>
      <c r="R86" s="235">
        <f t="shared" si="6"/>
        <v>3.5486776199264323E-3</v>
      </c>
      <c r="S86" s="235">
        <f t="shared" si="6"/>
        <v>3.6223133630101274E-3</v>
      </c>
      <c r="T86" s="235">
        <f t="shared" si="6"/>
        <v>3.828400274840649E-3</v>
      </c>
      <c r="U86" s="235">
        <f t="shared" si="6"/>
        <v>4.0488008215913843E-3</v>
      </c>
      <c r="V86" s="235">
        <f t="shared" si="6"/>
        <v>3.9542970769148658E-3</v>
      </c>
      <c r="W86" s="235">
        <f t="shared" si="6"/>
        <v>4.1050407518858131E-3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3.1381846119050351E-2</v>
      </c>
      <c r="C87" s="235">
        <f t="shared" si="7"/>
        <v>3.387305277283801E-2</v>
      </c>
      <c r="D87" s="235">
        <f t="shared" si="7"/>
        <v>3.4453409308848174E-2</v>
      </c>
      <c r="E87" s="235">
        <f t="shared" si="7"/>
        <v>3.2106770370353956E-2</v>
      </c>
      <c r="F87" s="235">
        <f t="shared" si="7"/>
        <v>3.4975080988798833E-2</v>
      </c>
      <c r="G87" s="235">
        <f t="shared" si="7"/>
        <v>3.7812561147673708E-2</v>
      </c>
      <c r="H87" s="235">
        <f t="shared" si="7"/>
        <v>3.8240633119785108E-2</v>
      </c>
      <c r="I87" s="235">
        <f t="shared" si="7"/>
        <v>3.8942649699039683E-2</v>
      </c>
      <c r="J87" s="235">
        <f t="shared" si="7"/>
        <v>4.5717404712249644E-2</v>
      </c>
      <c r="K87" s="235">
        <f t="shared" si="7"/>
        <v>4.7395382725319735E-2</v>
      </c>
      <c r="L87" s="235">
        <f t="shared" si="7"/>
        <v>4.6207910442140156E-2</v>
      </c>
      <c r="M87" s="235">
        <f t="shared" si="7"/>
        <v>4.6464969424420216E-2</v>
      </c>
      <c r="N87" s="235">
        <f t="shared" si="7"/>
        <v>4.679566569133433E-2</v>
      </c>
      <c r="O87" s="235">
        <f t="shared" si="7"/>
        <v>4.4247936937985378E-2</v>
      </c>
      <c r="P87" s="235">
        <f t="shared" si="7"/>
        <v>4.3796873799702818E-2</v>
      </c>
      <c r="Q87" s="235">
        <f t="shared" si="7"/>
        <v>4.4095543108054414E-2</v>
      </c>
      <c r="R87" s="235">
        <f t="shared" si="7"/>
        <v>4.4326735749831897E-2</v>
      </c>
      <c r="S87" s="235">
        <f t="shared" si="7"/>
        <v>4.5246524041415596E-2</v>
      </c>
      <c r="T87" s="235">
        <f t="shared" si="7"/>
        <v>4.7820767480976037E-2</v>
      </c>
      <c r="U87" s="235">
        <f t="shared" si="7"/>
        <v>5.057380335554524E-2</v>
      </c>
      <c r="V87" s="235">
        <f t="shared" si="7"/>
        <v>4.9393351658799545E-2</v>
      </c>
      <c r="W87" s="235">
        <f t="shared" si="7"/>
        <v>5.1276299551523082E-2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1.6633284814793814E-2</v>
      </c>
      <c r="C88" s="235">
        <f t="shared" si="8"/>
        <v>1.79536962924285E-2</v>
      </c>
      <c r="D88" s="235">
        <f t="shared" si="8"/>
        <v>1.8261302018393877E-2</v>
      </c>
      <c r="E88" s="235">
        <f t="shared" si="8"/>
        <v>1.7017515605275077E-2</v>
      </c>
      <c r="F88" s="235">
        <f t="shared" si="8"/>
        <v>1.8537803075709434E-2</v>
      </c>
      <c r="G88" s="235">
        <f t="shared" si="8"/>
        <v>2.0041749512125149E-2</v>
      </c>
      <c r="H88" s="235">
        <f t="shared" si="8"/>
        <v>2.0268640020935494E-2</v>
      </c>
      <c r="I88" s="235">
        <f t="shared" si="8"/>
        <v>2.06407290836105E-2</v>
      </c>
      <c r="J88" s="235">
        <f t="shared" si="8"/>
        <v>2.423154490934892E-2</v>
      </c>
      <c r="K88" s="235">
        <f t="shared" si="8"/>
        <v>2.5120921719702125E-2</v>
      </c>
      <c r="L88" s="235">
        <f t="shared" si="8"/>
        <v>2.449152711299641E-2</v>
      </c>
      <c r="M88" s="235">
        <f t="shared" si="8"/>
        <v>2.4627775797992343E-2</v>
      </c>
      <c r="N88" s="235">
        <f t="shared" si="8"/>
        <v>2.4803054370639219E-2</v>
      </c>
      <c r="O88" s="235">
        <f t="shared" si="8"/>
        <v>2.3452684547763593E-2</v>
      </c>
      <c r="P88" s="235">
        <f t="shared" si="8"/>
        <v>2.3213608056850781E-2</v>
      </c>
      <c r="Q88" s="235">
        <f t="shared" si="8"/>
        <v>2.3371911416455653E-2</v>
      </c>
      <c r="R88" s="235">
        <f t="shared" si="8"/>
        <v>2.3494450193912584E-2</v>
      </c>
      <c r="S88" s="235">
        <f t="shared" si="8"/>
        <v>2.3981964553813063E-2</v>
      </c>
      <c r="T88" s="235">
        <f t="shared" si="8"/>
        <v>2.5346387926178982E-2</v>
      </c>
      <c r="U88" s="235">
        <f t="shared" si="8"/>
        <v>2.6805576452989591E-2</v>
      </c>
      <c r="V88" s="235">
        <f t="shared" si="8"/>
        <v>2.6179902959862677E-2</v>
      </c>
      <c r="W88" s="235">
        <f t="shared" si="8"/>
        <v>2.7177919726380249E-2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2.9839527685781578E-2</v>
      </c>
      <c r="C89" s="302">
        <f t="shared" si="9"/>
        <v>2.9463817528219027E-2</v>
      </c>
      <c r="D89" s="302">
        <f t="shared" si="9"/>
        <v>2.9411250736038275E-2</v>
      </c>
      <c r="E89" s="302">
        <f t="shared" si="9"/>
        <v>2.9896230339349444E-2</v>
      </c>
      <c r="F89" s="302">
        <f t="shared" si="9"/>
        <v>2.9467691224231277E-2</v>
      </c>
      <c r="G89" s="302">
        <f t="shared" si="9"/>
        <v>2.9344307719847456E-2</v>
      </c>
      <c r="H89" s="302">
        <f t="shared" si="9"/>
        <v>2.9198582660878408E-2</v>
      </c>
      <c r="I89" s="302">
        <f t="shared" si="9"/>
        <v>2.8852519824403944E-2</v>
      </c>
      <c r="J89" s="302">
        <f t="shared" si="9"/>
        <v>2.8532497674140411E-2</v>
      </c>
      <c r="K89" s="302">
        <f t="shared" si="9"/>
        <v>2.8999586929645244E-2</v>
      </c>
      <c r="L89" s="302">
        <f t="shared" si="9"/>
        <v>2.9263401818805747E-2</v>
      </c>
      <c r="M89" s="302">
        <f t="shared" si="9"/>
        <v>2.9382101930784034E-2</v>
      </c>
      <c r="N89" s="302">
        <f t="shared" si="9"/>
        <v>2.9670415461077355E-2</v>
      </c>
      <c r="O89" s="302">
        <f t="shared" si="9"/>
        <v>2.9959027114245262E-2</v>
      </c>
      <c r="P89" s="302">
        <f t="shared" si="9"/>
        <v>3.0230384138159854E-2</v>
      </c>
      <c r="Q89" s="302">
        <f t="shared" si="9"/>
        <v>3.0405257622677557E-2</v>
      </c>
      <c r="R89" s="302">
        <f t="shared" si="9"/>
        <v>3.075042793445185E-2</v>
      </c>
      <c r="S89" s="302">
        <f t="shared" si="9"/>
        <v>3.0909501541556843E-2</v>
      </c>
      <c r="T89" s="302">
        <f t="shared" si="9"/>
        <v>3.1387719213121799E-2</v>
      </c>
      <c r="U89" s="302">
        <f t="shared" si="9"/>
        <v>3.2028276778030371E-2</v>
      </c>
      <c r="V89" s="302">
        <f t="shared" si="9"/>
        <v>3.2570777804667064E-2</v>
      </c>
      <c r="W89" s="302">
        <f t="shared" si="9"/>
        <v>3.3092750692336019E-2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7.108820348353477E-2</v>
      </c>
      <c r="C90" s="303">
        <f t="shared" si="10"/>
        <v>7.0250771412209922E-2</v>
      </c>
      <c r="D90" s="303">
        <f t="shared" si="10"/>
        <v>6.9983697509099843E-2</v>
      </c>
      <c r="E90" s="303">
        <f t="shared" si="10"/>
        <v>7.0902299223853341E-2</v>
      </c>
      <c r="F90" s="303">
        <f t="shared" si="10"/>
        <v>6.994409345607086E-2</v>
      </c>
      <c r="G90" s="303">
        <f t="shared" si="10"/>
        <v>6.9548721271444791E-2</v>
      </c>
      <c r="H90" s="303">
        <f t="shared" si="10"/>
        <v>6.9195845543481668E-2</v>
      </c>
      <c r="I90" s="303">
        <f t="shared" si="10"/>
        <v>6.8981284613788788E-2</v>
      </c>
      <c r="J90" s="303">
        <f t="shared" si="10"/>
        <v>6.7852343925274422E-2</v>
      </c>
      <c r="K90" s="303">
        <f t="shared" si="10"/>
        <v>6.8658104937191641E-2</v>
      </c>
      <c r="L90" s="303">
        <f t="shared" si="10"/>
        <v>6.887673104805872E-2</v>
      </c>
      <c r="M90" s="303">
        <f t="shared" si="10"/>
        <v>6.8675079929561775E-2</v>
      </c>
      <c r="N90" s="303">
        <f t="shared" si="10"/>
        <v>6.868064542648479E-2</v>
      </c>
      <c r="O90" s="303">
        <f t="shared" si="10"/>
        <v>6.8725369481140802E-2</v>
      </c>
      <c r="P90" s="303">
        <f t="shared" si="10"/>
        <v>6.8823155811345918E-2</v>
      </c>
      <c r="Q90" s="303">
        <f t="shared" si="10"/>
        <v>6.8512326945589785E-2</v>
      </c>
      <c r="R90" s="303">
        <f t="shared" si="10"/>
        <v>6.8408869529947527E-2</v>
      </c>
      <c r="S90" s="303">
        <f t="shared" si="10"/>
        <v>6.8447309658659555E-2</v>
      </c>
      <c r="T90" s="303">
        <f t="shared" si="10"/>
        <v>6.8428807144452708E-2</v>
      </c>
      <c r="U90" s="303">
        <f t="shared" si="10"/>
        <v>6.875070429547879E-2</v>
      </c>
      <c r="V90" s="303">
        <f t="shared" si="10"/>
        <v>6.8563636945362869E-2</v>
      </c>
      <c r="W90" s="303">
        <f t="shared" si="10"/>
        <v>6.8992623795807728E-2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6.5863995781492851E-2</v>
      </c>
      <c r="C91" s="304">
        <f t="shared" si="11"/>
        <v>6.3795695444828632E-2</v>
      </c>
      <c r="D91" s="304">
        <f t="shared" si="11"/>
        <v>6.3121599533781866E-2</v>
      </c>
      <c r="E91" s="304">
        <f t="shared" si="11"/>
        <v>6.5363109960222113E-2</v>
      </c>
      <c r="F91" s="304">
        <f t="shared" si="11"/>
        <v>6.2626738628721562E-2</v>
      </c>
      <c r="G91" s="304">
        <f t="shared" si="11"/>
        <v>6.0442074117868096E-2</v>
      </c>
      <c r="H91" s="304">
        <f t="shared" si="11"/>
        <v>5.9432165879126919E-2</v>
      </c>
      <c r="I91" s="304">
        <f t="shared" si="11"/>
        <v>5.8463771091995256E-2</v>
      </c>
      <c r="J91" s="304">
        <f t="shared" si="11"/>
        <v>4.9525167136265806E-2</v>
      </c>
      <c r="K91" s="304">
        <f t="shared" si="11"/>
        <v>4.9528180486614844E-2</v>
      </c>
      <c r="L91" s="304">
        <f t="shared" si="11"/>
        <v>5.1771685665318409E-2</v>
      </c>
      <c r="M91" s="304">
        <f t="shared" si="11"/>
        <v>5.0689437527059227E-2</v>
      </c>
      <c r="N91" s="304">
        <f t="shared" si="11"/>
        <v>5.0509164903296447E-2</v>
      </c>
      <c r="O91" s="304">
        <f t="shared" si="11"/>
        <v>5.3494265232984291E-2</v>
      </c>
      <c r="P91" s="304">
        <f t="shared" si="11"/>
        <v>5.4197096331089892E-2</v>
      </c>
      <c r="Q91" s="304">
        <f t="shared" si="11"/>
        <v>5.3085210858219892E-2</v>
      </c>
      <c r="R91" s="304">
        <f t="shared" si="11"/>
        <v>5.269480661765865E-2</v>
      </c>
      <c r="S91" s="304">
        <f t="shared" si="11"/>
        <v>5.1828523736174296E-2</v>
      </c>
      <c r="T91" s="304">
        <f t="shared" si="11"/>
        <v>4.8279409617272478E-2</v>
      </c>
      <c r="U91" s="304">
        <f t="shared" si="11"/>
        <v>4.3899169546018489E-2</v>
      </c>
      <c r="V91" s="304">
        <f t="shared" si="11"/>
        <v>4.5952979443431873E-2</v>
      </c>
      <c r="W91" s="304">
        <f t="shared" si="11"/>
        <v>4.3551003963770298E-2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4.2827657280985025E-3</v>
      </c>
      <c r="C92" s="304">
        <f t="shared" si="12"/>
        <v>5.438898858329955E-3</v>
      </c>
      <c r="D92" s="304">
        <f t="shared" si="12"/>
        <v>5.8285104181757322E-3</v>
      </c>
      <c r="E92" s="304">
        <f t="shared" si="12"/>
        <v>4.5759998719126296E-3</v>
      </c>
      <c r="F92" s="304">
        <f t="shared" si="12"/>
        <v>6.2681173427215969E-3</v>
      </c>
      <c r="G92" s="304">
        <f t="shared" si="12"/>
        <v>7.9722864766529518E-3</v>
      </c>
      <c r="H92" s="304">
        <f t="shared" si="12"/>
        <v>8.6164770111850746E-3</v>
      </c>
      <c r="I92" s="304">
        <f t="shared" si="12"/>
        <v>9.3492506712216008E-3</v>
      </c>
      <c r="J92" s="304">
        <f t="shared" si="12"/>
        <v>1.6955674182928877E-2</v>
      </c>
      <c r="K92" s="304">
        <f t="shared" si="12"/>
        <v>1.7708083221113783E-2</v>
      </c>
      <c r="L92" s="304">
        <f t="shared" si="12"/>
        <v>1.5718827814359529E-2</v>
      </c>
      <c r="M92" s="304">
        <f t="shared" si="12"/>
        <v>1.6591713174496033E-2</v>
      </c>
      <c r="N92" s="304">
        <f t="shared" si="12"/>
        <v>1.6767630548482668E-2</v>
      </c>
      <c r="O92" s="304">
        <f t="shared" si="12"/>
        <v>1.3903685047393383E-2</v>
      </c>
      <c r="P92" s="304">
        <f t="shared" si="12"/>
        <v>1.3312171980899717E-2</v>
      </c>
      <c r="Q92" s="304">
        <f t="shared" si="12"/>
        <v>1.4104268636386004E-2</v>
      </c>
      <c r="R92" s="304">
        <f t="shared" si="12"/>
        <v>1.4384279780841495E-2</v>
      </c>
      <c r="S92" s="304">
        <f t="shared" si="12"/>
        <v>1.5261409535320744E-2</v>
      </c>
      <c r="T92" s="304">
        <f t="shared" si="12"/>
        <v>1.8714794936816687E-2</v>
      </c>
      <c r="U92" s="304">
        <f t="shared" si="12"/>
        <v>2.3334342259246403E-2</v>
      </c>
      <c r="V92" s="304">
        <f t="shared" si="12"/>
        <v>2.1128878058206242E-2</v>
      </c>
      <c r="W92" s="304">
        <f t="shared" si="12"/>
        <v>2.3903352756124503E-2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9.4144197394343068E-4</v>
      </c>
      <c r="C93" s="304">
        <f t="shared" si="13"/>
        <v>1.0161771090513407E-3</v>
      </c>
      <c r="D93" s="304">
        <f t="shared" si="13"/>
        <v>1.0335875571422422E-3</v>
      </c>
      <c r="E93" s="304">
        <f t="shared" si="13"/>
        <v>9.6318939171858989E-4</v>
      </c>
      <c r="F93" s="304">
        <f t="shared" si="13"/>
        <v>1.0492374846277064E-3</v>
      </c>
      <c r="G93" s="304">
        <f t="shared" si="13"/>
        <v>1.1343606769237413E-3</v>
      </c>
      <c r="H93" s="304">
        <f t="shared" si="13"/>
        <v>1.1472026531696754E-3</v>
      </c>
      <c r="I93" s="304">
        <f t="shared" si="13"/>
        <v>1.1682628505719319E-3</v>
      </c>
      <c r="J93" s="304">
        <f t="shared" si="13"/>
        <v>1.3715026060797427E-3</v>
      </c>
      <c r="K93" s="304">
        <f t="shared" si="13"/>
        <v>1.421841229463006E-3</v>
      </c>
      <c r="L93" s="304">
        <f t="shared" si="13"/>
        <v>1.3862175683807779E-3</v>
      </c>
      <c r="M93" s="304">
        <f t="shared" si="13"/>
        <v>1.3939292280065229E-3</v>
      </c>
      <c r="N93" s="304">
        <f t="shared" si="13"/>
        <v>1.4038499747056896E-3</v>
      </c>
      <c r="O93" s="304">
        <f t="shared" si="13"/>
        <v>1.3274192007631325E-3</v>
      </c>
      <c r="P93" s="304">
        <f t="shared" si="13"/>
        <v>1.3138874993563099E-3</v>
      </c>
      <c r="Q93" s="304">
        <f t="shared" si="13"/>
        <v>1.3228474509838881E-3</v>
      </c>
      <c r="R93" s="304">
        <f t="shared" si="13"/>
        <v>1.3297831314473809E-3</v>
      </c>
      <c r="S93" s="304">
        <f t="shared" si="13"/>
        <v>1.3573763871645116E-3</v>
      </c>
      <c r="T93" s="304">
        <f t="shared" si="13"/>
        <v>1.4346025903635483E-3</v>
      </c>
      <c r="U93" s="304">
        <f t="shared" si="13"/>
        <v>1.5171924902138997E-3</v>
      </c>
      <c r="V93" s="304">
        <f t="shared" si="13"/>
        <v>1.4817794437247545E-3</v>
      </c>
      <c r="W93" s="304">
        <f t="shared" si="13"/>
        <v>1.5382670759129123E-3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3.231281976524307E-2</v>
      </c>
      <c r="C94" s="303">
        <f t="shared" si="14"/>
        <v>3.1932168823731795E-2</v>
      </c>
      <c r="D94" s="303">
        <f t="shared" si="14"/>
        <v>3.1810771595045383E-2</v>
      </c>
      <c r="E94" s="303">
        <f t="shared" si="14"/>
        <v>3.2228317829024251E-2</v>
      </c>
      <c r="F94" s="303">
        <f t="shared" si="14"/>
        <v>3.1792769752759471E-2</v>
      </c>
      <c r="G94" s="303">
        <f t="shared" si="14"/>
        <v>3.1613055123383985E-2</v>
      </c>
      <c r="H94" s="303">
        <f t="shared" si="14"/>
        <v>3.1452657065218929E-2</v>
      </c>
      <c r="I94" s="303">
        <f t="shared" si="14"/>
        <v>3.1355129369903985E-2</v>
      </c>
      <c r="J94" s="303">
        <f t="shared" si="14"/>
        <v>3.0841974511488377E-2</v>
      </c>
      <c r="K94" s="303">
        <f t="shared" si="14"/>
        <v>3.1208229516905286E-2</v>
      </c>
      <c r="L94" s="303">
        <f t="shared" si="14"/>
        <v>3.1307605021844855E-2</v>
      </c>
      <c r="M94" s="303">
        <f t="shared" si="14"/>
        <v>3.1215945422528087E-2</v>
      </c>
      <c r="N94" s="303">
        <f t="shared" si="14"/>
        <v>3.1218475193856725E-2</v>
      </c>
      <c r="O94" s="303">
        <f t="shared" si="14"/>
        <v>3.1238804309609468E-2</v>
      </c>
      <c r="P94" s="303">
        <f t="shared" si="14"/>
        <v>3.1283252641520869E-2</v>
      </c>
      <c r="Q94" s="303">
        <f t="shared" si="14"/>
        <v>3.114196679344991E-2</v>
      </c>
      <c r="R94" s="303">
        <f t="shared" si="14"/>
        <v>3.1094940695430704E-2</v>
      </c>
      <c r="S94" s="303">
        <f t="shared" si="14"/>
        <v>3.111241348120887E-2</v>
      </c>
      <c r="T94" s="303">
        <f t="shared" si="14"/>
        <v>3.1104003247478518E-2</v>
      </c>
      <c r="U94" s="303">
        <f t="shared" si="14"/>
        <v>3.1250320134308542E-2</v>
      </c>
      <c r="V94" s="303">
        <f t="shared" si="14"/>
        <v>3.1165289520619494E-2</v>
      </c>
      <c r="W94" s="303">
        <f t="shared" si="14"/>
        <v>3.1360283543548972E-2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2.9938179900678548E-2</v>
      </c>
      <c r="C95" s="304">
        <f t="shared" si="15"/>
        <v>2.8998043384013024E-2</v>
      </c>
      <c r="D95" s="304">
        <f t="shared" si="15"/>
        <v>2.8691636151719029E-2</v>
      </c>
      <c r="E95" s="304">
        <f t="shared" si="15"/>
        <v>2.9710504527373695E-2</v>
      </c>
      <c r="F95" s="304">
        <f t="shared" si="15"/>
        <v>2.8466699376691607E-2</v>
      </c>
      <c r="G95" s="304">
        <f t="shared" si="15"/>
        <v>2.7473670053576399E-2</v>
      </c>
      <c r="H95" s="304">
        <f t="shared" si="15"/>
        <v>2.7014620854148581E-2</v>
      </c>
      <c r="I95" s="304">
        <f t="shared" si="15"/>
        <v>2.6574441405452377E-2</v>
      </c>
      <c r="J95" s="304">
        <f t="shared" si="15"/>
        <v>2.2511439607393553E-2</v>
      </c>
      <c r="K95" s="304">
        <f t="shared" si="15"/>
        <v>2.2512809312097651E-2</v>
      </c>
      <c r="L95" s="304">
        <f t="shared" si="15"/>
        <v>2.3532584393326533E-2</v>
      </c>
      <c r="M95" s="304">
        <f t="shared" si="15"/>
        <v>2.3040653421390563E-2</v>
      </c>
      <c r="N95" s="304">
        <f t="shared" si="15"/>
        <v>2.2958711319680202E-2</v>
      </c>
      <c r="O95" s="304">
        <f t="shared" si="15"/>
        <v>2.431557510590196E-2</v>
      </c>
      <c r="P95" s="304">
        <f t="shared" si="15"/>
        <v>2.4635043786859039E-2</v>
      </c>
      <c r="Q95" s="304">
        <f t="shared" si="15"/>
        <v>2.4129641299190867E-2</v>
      </c>
      <c r="R95" s="304">
        <f t="shared" si="15"/>
        <v>2.3952184826208488E-2</v>
      </c>
      <c r="S95" s="304">
        <f t="shared" si="15"/>
        <v>2.3558419880079211E-2</v>
      </c>
      <c r="T95" s="304">
        <f t="shared" si="15"/>
        <v>2.1945186189669317E-2</v>
      </c>
      <c r="U95" s="304">
        <f t="shared" si="15"/>
        <v>1.9954167975462952E-2</v>
      </c>
      <c r="V95" s="304">
        <f t="shared" si="15"/>
        <v>2.0887717928832678E-2</v>
      </c>
      <c r="W95" s="304">
        <f t="shared" si="15"/>
        <v>1.9795910892622875E-2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1.9467116945902291E-3</v>
      </c>
      <c r="C96" s="304">
        <f t="shared" si="16"/>
        <v>2.4722267537863447E-3</v>
      </c>
      <c r="D96" s="304">
        <f t="shared" si="16"/>
        <v>2.6493229173526057E-3</v>
      </c>
      <c r="E96" s="304">
        <f t="shared" si="16"/>
        <v>2.0799999417784681E-3</v>
      </c>
      <c r="F96" s="304">
        <f t="shared" si="16"/>
        <v>2.8491442466916351E-3</v>
      </c>
      <c r="G96" s="304">
        <f t="shared" si="16"/>
        <v>3.6237665802967946E-3</v>
      </c>
      <c r="H96" s="304">
        <f t="shared" si="16"/>
        <v>3.9165804596295794E-3</v>
      </c>
      <c r="I96" s="304">
        <f t="shared" si="16"/>
        <v>4.2496593960098181E-3</v>
      </c>
      <c r="J96" s="304">
        <f t="shared" si="16"/>
        <v>7.7071246286040344E-3</v>
      </c>
      <c r="K96" s="304">
        <f t="shared" si="16"/>
        <v>8.049128736869901E-3</v>
      </c>
      <c r="L96" s="304">
        <f t="shared" si="16"/>
        <v>7.1449217337997859E-3</v>
      </c>
      <c r="M96" s="304">
        <f t="shared" si="16"/>
        <v>7.541687806589108E-3</v>
      </c>
      <c r="N96" s="304">
        <f t="shared" si="16"/>
        <v>7.6216502493103022E-3</v>
      </c>
      <c r="O96" s="304">
        <f t="shared" si="16"/>
        <v>6.3198568397242662E-3</v>
      </c>
      <c r="P96" s="304">
        <f t="shared" si="16"/>
        <v>6.0509872640453228E-3</v>
      </c>
      <c r="Q96" s="304">
        <f t="shared" si="16"/>
        <v>6.4110311983572752E-3</v>
      </c>
      <c r="R96" s="304">
        <f t="shared" si="16"/>
        <v>6.5383089912915875E-3</v>
      </c>
      <c r="S96" s="304">
        <f t="shared" si="16"/>
        <v>6.9370043342367E-3</v>
      </c>
      <c r="T96" s="304">
        <f t="shared" si="16"/>
        <v>8.5067249712803151E-3</v>
      </c>
      <c r="U96" s="304">
        <f t="shared" si="16"/>
        <v>1.0606519208748368E-2</v>
      </c>
      <c r="V96" s="304">
        <f t="shared" si="16"/>
        <v>9.6040354810028403E-3</v>
      </c>
      <c r="W96" s="304">
        <f t="shared" si="16"/>
        <v>1.086516034369296E-2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4.2792816997428665E-4</v>
      </c>
      <c r="C97" s="304">
        <f t="shared" si="17"/>
        <v>4.6189868593242748E-4</v>
      </c>
      <c r="D97" s="304">
        <f t="shared" si="17"/>
        <v>4.6981252597374655E-4</v>
      </c>
      <c r="E97" s="304">
        <f t="shared" si="17"/>
        <v>4.3781335987208629E-4</v>
      </c>
      <c r="F97" s="304">
        <f t="shared" si="17"/>
        <v>4.7692612937623018E-4</v>
      </c>
      <c r="G97" s="304">
        <f t="shared" si="17"/>
        <v>5.1561848951079141E-4</v>
      </c>
      <c r="H97" s="304">
        <f t="shared" si="17"/>
        <v>5.2145575144076116E-4</v>
      </c>
      <c r="I97" s="304">
        <f t="shared" si="17"/>
        <v>5.3102856844178714E-4</v>
      </c>
      <c r="J97" s="304">
        <f t="shared" si="17"/>
        <v>6.234102754907922E-4</v>
      </c>
      <c r="K97" s="304">
        <f t="shared" si="17"/>
        <v>6.462914679377297E-4</v>
      </c>
      <c r="L97" s="304">
        <f t="shared" si="17"/>
        <v>6.3009889471853531E-4</v>
      </c>
      <c r="M97" s="304">
        <f t="shared" si="17"/>
        <v>6.3360419454841933E-4</v>
      </c>
      <c r="N97" s="304">
        <f t="shared" si="17"/>
        <v>6.3811362486622251E-4</v>
      </c>
      <c r="O97" s="304">
        <f t="shared" si="17"/>
        <v>6.0337236398324212E-4</v>
      </c>
      <c r="P97" s="304">
        <f t="shared" si="17"/>
        <v>5.9722159061650459E-4</v>
      </c>
      <c r="Q97" s="304">
        <f t="shared" si="17"/>
        <v>6.0129429590176722E-4</v>
      </c>
      <c r="R97" s="304">
        <f t="shared" si="17"/>
        <v>6.0444687793062752E-4</v>
      </c>
      <c r="S97" s="304">
        <f t="shared" si="17"/>
        <v>6.1698926689295985E-4</v>
      </c>
      <c r="T97" s="304">
        <f t="shared" si="17"/>
        <v>6.5209208652888579E-4</v>
      </c>
      <c r="U97" s="304">
        <f t="shared" si="17"/>
        <v>6.8963295009722705E-4</v>
      </c>
      <c r="V97" s="304">
        <f t="shared" si="17"/>
        <v>6.7353611078397929E-4</v>
      </c>
      <c r="W97" s="304">
        <f t="shared" si="17"/>
        <v>6.9921230723314208E-4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0.58829555512674014</v>
      </c>
      <c r="C98" s="303">
        <f t="shared" si="18"/>
        <v>0.57812244399655766</v>
      </c>
      <c r="D98" s="303">
        <f t="shared" si="18"/>
        <v>0.5759098583778649</v>
      </c>
      <c r="E98" s="303">
        <f t="shared" si="18"/>
        <v>0.58504070843835554</v>
      </c>
      <c r="F98" s="303">
        <f t="shared" si="18"/>
        <v>0.57351182047165394</v>
      </c>
      <c r="G98" s="303">
        <f t="shared" si="18"/>
        <v>0.56077319181378749</v>
      </c>
      <c r="H98" s="303">
        <f t="shared" si="18"/>
        <v>0.55966059408707625</v>
      </c>
      <c r="I98" s="303">
        <f t="shared" si="18"/>
        <v>0.55713197690157235</v>
      </c>
      <c r="J98" s="303">
        <f t="shared" si="18"/>
        <v>0.52820943411807642</v>
      </c>
      <c r="K98" s="303">
        <f t="shared" si="18"/>
        <v>0.51829148421298799</v>
      </c>
      <c r="L98" s="303">
        <f t="shared" si="18"/>
        <v>0.52291546284488721</v>
      </c>
      <c r="M98" s="303">
        <f t="shared" si="18"/>
        <v>0.52217383828398178</v>
      </c>
      <c r="N98" s="303">
        <f t="shared" si="18"/>
        <v>0.5203172079505709</v>
      </c>
      <c r="O98" s="303">
        <f t="shared" si="18"/>
        <v>0.53169147213424328</v>
      </c>
      <c r="P98" s="303">
        <f t="shared" si="18"/>
        <v>0.53331534012625381</v>
      </c>
      <c r="Q98" s="303">
        <f t="shared" si="18"/>
        <v>0.53240283104128272</v>
      </c>
      <c r="R98" s="303">
        <f t="shared" si="18"/>
        <v>0.53125833282738844</v>
      </c>
      <c r="S98" s="303">
        <f t="shared" si="18"/>
        <v>0.52681882916196632</v>
      </c>
      <c r="T98" s="303">
        <f t="shared" si="18"/>
        <v>0.51475781120543085</v>
      </c>
      <c r="U98" s="303">
        <f t="shared" si="18"/>
        <v>0.50145309132375715</v>
      </c>
      <c r="V98" s="303">
        <f t="shared" si="18"/>
        <v>0.50645334291797683</v>
      </c>
      <c r="W98" s="303">
        <f t="shared" si="18"/>
        <v>0.49680234760524983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8.8997807186527236E-2</v>
      </c>
      <c r="C99" s="303">
        <f t="shared" si="19"/>
        <v>8.8239436595443116E-2</v>
      </c>
      <c r="D99" s="303">
        <f t="shared" si="19"/>
        <v>8.8038048530939758E-2</v>
      </c>
      <c r="E99" s="303">
        <f t="shared" si="19"/>
        <v>8.8795368691546542E-2</v>
      </c>
      <c r="F99" s="303">
        <f t="shared" si="19"/>
        <v>8.795559276083309E-2</v>
      </c>
      <c r="G99" s="303">
        <f t="shared" si="19"/>
        <v>8.7171791200325463E-2</v>
      </c>
      <c r="H99" s="303">
        <f t="shared" si="19"/>
        <v>8.6962251504959925E-2</v>
      </c>
      <c r="I99" s="303">
        <f t="shared" si="19"/>
        <v>8.6733184263589683E-2</v>
      </c>
      <c r="J99" s="303">
        <f t="shared" si="19"/>
        <v>8.3955736564245695E-2</v>
      </c>
      <c r="K99" s="303">
        <f t="shared" si="19"/>
        <v>8.3691615988461129E-2</v>
      </c>
      <c r="L99" s="303">
        <f t="shared" si="19"/>
        <v>8.4312042609654053E-2</v>
      </c>
      <c r="M99" s="303">
        <f t="shared" si="19"/>
        <v>8.4075893953337394E-2</v>
      </c>
      <c r="N99" s="303">
        <f t="shared" si="19"/>
        <v>8.3927132637900817E-2</v>
      </c>
      <c r="O99" s="303">
        <f t="shared" si="19"/>
        <v>8.4918036192584256E-2</v>
      </c>
      <c r="P99" s="303">
        <f t="shared" si="19"/>
        <v>8.5106481774549686E-2</v>
      </c>
      <c r="Q99" s="303">
        <f t="shared" si="19"/>
        <v>8.4843695123737156E-2</v>
      </c>
      <c r="R99" s="303">
        <f t="shared" si="19"/>
        <v>8.4677849061490632E-2</v>
      </c>
      <c r="S99" s="303">
        <f t="shared" si="19"/>
        <v>8.4336671144664643E-2</v>
      </c>
      <c r="T99" s="303">
        <f t="shared" si="19"/>
        <v>8.3185929598613317E-2</v>
      </c>
      <c r="U99" s="303">
        <f t="shared" si="19"/>
        <v>8.1822052134457438E-2</v>
      </c>
      <c r="V99" s="303">
        <f t="shared" si="19"/>
        <v>8.2380586881979911E-2</v>
      </c>
      <c r="W99" s="303">
        <f t="shared" si="19"/>
        <v>8.1540675913042621E-2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4.1083109801024267E-2</v>
      </c>
      <c r="C100" s="304">
        <f t="shared" si="20"/>
        <v>4.0429657373958469E-2</v>
      </c>
      <c r="D100" s="304">
        <f t="shared" si="20"/>
        <v>4.02418968082821E-2</v>
      </c>
      <c r="E100" s="304">
        <f t="shared" si="20"/>
        <v>4.0931443469312059E-2</v>
      </c>
      <c r="F100" s="304">
        <f t="shared" si="20"/>
        <v>4.0199811019954818E-2</v>
      </c>
      <c r="G100" s="304">
        <f t="shared" si="20"/>
        <v>3.9614643684881497E-2</v>
      </c>
      <c r="H100" s="304">
        <f t="shared" si="20"/>
        <v>3.9379460305022047E-2</v>
      </c>
      <c r="I100" s="304">
        <f t="shared" si="20"/>
        <v>3.915672055892256E-2</v>
      </c>
      <c r="J100" s="304">
        <f t="shared" si="20"/>
        <v>3.675098602586082E-2</v>
      </c>
      <c r="K100" s="304">
        <f t="shared" si="20"/>
        <v>3.6768221357696487E-2</v>
      </c>
      <c r="L100" s="304">
        <f t="shared" si="20"/>
        <v>3.7354113012877312E-2</v>
      </c>
      <c r="M100" s="304">
        <f t="shared" si="20"/>
        <v>3.7107616704418589E-2</v>
      </c>
      <c r="N100" s="304">
        <f t="shared" si="20"/>
        <v>3.7007570125495021E-2</v>
      </c>
      <c r="O100" s="304">
        <f t="shared" si="20"/>
        <v>3.7824490475511383E-2</v>
      </c>
      <c r="P100" s="304">
        <f t="shared" si="20"/>
        <v>3.8008927629621013E-2</v>
      </c>
      <c r="Q100" s="304">
        <f t="shared" si="20"/>
        <v>3.773761202959082E-2</v>
      </c>
      <c r="R100" s="304">
        <f t="shared" si="20"/>
        <v>3.7595274694796163E-2</v>
      </c>
      <c r="S100" s="304">
        <f t="shared" si="20"/>
        <v>3.7339802681188292E-2</v>
      </c>
      <c r="T100" s="304">
        <f t="shared" si="20"/>
        <v>3.6403915764406672E-2</v>
      </c>
      <c r="U100" s="304">
        <f t="shared" si="20"/>
        <v>3.5297717851171959E-2</v>
      </c>
      <c r="V100" s="304">
        <f t="shared" si="20"/>
        <v>3.5794184464992787E-2</v>
      </c>
      <c r="W100" s="304">
        <f t="shared" si="20"/>
        <v>3.5168393595392658E-2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4.0429426545139285E-2</v>
      </c>
      <c r="C101" s="304">
        <f t="shared" si="21"/>
        <v>3.9730299982667409E-2</v>
      </c>
      <c r="D101" s="304">
        <f t="shared" si="21"/>
        <v>3.9578244494628732E-2</v>
      </c>
      <c r="E101" s="304">
        <f t="shared" si="21"/>
        <v>4.0205743765357981E-2</v>
      </c>
      <c r="F101" s="304">
        <f t="shared" si="21"/>
        <v>3.941344417183737E-2</v>
      </c>
      <c r="G101" s="304">
        <f t="shared" si="21"/>
        <v>3.8538007587078427E-2</v>
      </c>
      <c r="H101" s="304">
        <f t="shared" si="21"/>
        <v>3.8461546550318304E-2</v>
      </c>
      <c r="I101" s="304">
        <f t="shared" si="21"/>
        <v>3.8287772429689323E-2</v>
      </c>
      <c r="J101" s="304">
        <f t="shared" si="21"/>
        <v>3.6300128959032653E-2</v>
      </c>
      <c r="K101" s="304">
        <f t="shared" si="21"/>
        <v>3.5618537837577111E-2</v>
      </c>
      <c r="L101" s="304">
        <f t="shared" si="21"/>
        <v>3.5936311451223391E-2</v>
      </c>
      <c r="M101" s="304">
        <f t="shared" si="21"/>
        <v>3.5885344797731089E-2</v>
      </c>
      <c r="N101" s="304">
        <f t="shared" si="21"/>
        <v>3.5757751619383944E-2</v>
      </c>
      <c r="O101" s="304">
        <f t="shared" si="21"/>
        <v>3.6539425005000008E-2</v>
      </c>
      <c r="P101" s="304">
        <f t="shared" si="21"/>
        <v>3.66510220604764E-2</v>
      </c>
      <c r="Q101" s="304">
        <f t="shared" si="21"/>
        <v>3.6588311712418976E-2</v>
      </c>
      <c r="R101" s="304">
        <f t="shared" si="21"/>
        <v>3.6509658378960218E-2</v>
      </c>
      <c r="S101" s="304">
        <f t="shared" si="21"/>
        <v>3.6204562435647555E-2</v>
      </c>
      <c r="T101" s="304">
        <f t="shared" si="21"/>
        <v>3.5375693280876704E-2</v>
      </c>
      <c r="U101" s="304">
        <f t="shared" si="21"/>
        <v>3.4461353217498353E-2</v>
      </c>
      <c r="V101" s="304">
        <f t="shared" si="21"/>
        <v>3.4804985432248255E-2</v>
      </c>
      <c r="W101" s="304">
        <f t="shared" si="21"/>
        <v>3.414174022720956E-2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2.9297022398172895E-3</v>
      </c>
      <c r="C102" s="304">
        <f t="shared" si="22"/>
        <v>3.1622728057987132E-3</v>
      </c>
      <c r="D102" s="304">
        <f t="shared" si="22"/>
        <v>3.2164529148015872E-3</v>
      </c>
      <c r="E102" s="304">
        <f t="shared" si="22"/>
        <v>2.9973786981966071E-3</v>
      </c>
      <c r="F102" s="304">
        <f t="shared" si="22"/>
        <v>3.265154405574398E-3</v>
      </c>
      <c r="G102" s="304">
        <f t="shared" si="22"/>
        <v>3.5300518862820887E-3</v>
      </c>
      <c r="H102" s="304">
        <f t="shared" si="22"/>
        <v>3.5700152272130233E-3</v>
      </c>
      <c r="I102" s="304">
        <f t="shared" si="22"/>
        <v>3.6355531033732966E-3</v>
      </c>
      <c r="J102" s="304">
        <f t="shared" si="22"/>
        <v>4.2680211506997369E-3</v>
      </c>
      <c r="K102" s="304">
        <f t="shared" si="22"/>
        <v>4.4246714613476908E-3</v>
      </c>
      <c r="L102" s="304">
        <f t="shared" si="22"/>
        <v>4.313813094553259E-3</v>
      </c>
      <c r="M102" s="304">
        <f t="shared" si="22"/>
        <v>4.3378112453724979E-3</v>
      </c>
      <c r="N102" s="304">
        <f t="shared" si="22"/>
        <v>4.3686839222125398E-3</v>
      </c>
      <c r="O102" s="304">
        <f t="shared" si="22"/>
        <v>4.1308366455795019E-3</v>
      </c>
      <c r="P102" s="304">
        <f t="shared" si="22"/>
        <v>4.0887269277027323E-3</v>
      </c>
      <c r="Q102" s="304">
        <f t="shared" si="22"/>
        <v>4.1166096768030505E-3</v>
      </c>
      <c r="R102" s="304">
        <f t="shared" si="22"/>
        <v>4.138193034196218E-3</v>
      </c>
      <c r="S102" s="304">
        <f t="shared" si="22"/>
        <v>4.2240613354997073E-3</v>
      </c>
      <c r="T102" s="304">
        <f t="shared" si="22"/>
        <v>4.4643839329053777E-3</v>
      </c>
      <c r="U102" s="304">
        <f t="shared" si="22"/>
        <v>4.7213979829209517E-3</v>
      </c>
      <c r="V102" s="304">
        <f t="shared" si="22"/>
        <v>4.6111950341577636E-3</v>
      </c>
      <c r="W102" s="304">
        <f t="shared" si="22"/>
        <v>4.7869806344645197E-3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3.4037286096989345E-3</v>
      </c>
      <c r="C103" s="304">
        <f t="shared" si="23"/>
        <v>3.6739291367170672E-3</v>
      </c>
      <c r="D103" s="304">
        <f t="shared" si="23"/>
        <v>3.7368755974813502E-3</v>
      </c>
      <c r="E103" s="304">
        <f t="shared" si="23"/>
        <v>3.4823551316908582E-3</v>
      </c>
      <c r="F103" s="304">
        <f t="shared" si="23"/>
        <v>3.7934569985621459E-3</v>
      </c>
      <c r="G103" s="304">
        <f t="shared" si="23"/>
        <v>4.1012149411502529E-3</v>
      </c>
      <c r="H103" s="304">
        <f t="shared" si="23"/>
        <v>4.1476443581118429E-3</v>
      </c>
      <c r="I103" s="304">
        <f t="shared" si="23"/>
        <v>4.2237862748820375E-3</v>
      </c>
      <c r="J103" s="304">
        <f t="shared" si="23"/>
        <v>4.958587770456443E-3</v>
      </c>
      <c r="K103" s="304">
        <f t="shared" si="23"/>
        <v>5.1405841306407856E-3</v>
      </c>
      <c r="L103" s="304">
        <f t="shared" si="23"/>
        <v>5.0117888593826957E-3</v>
      </c>
      <c r="M103" s="304">
        <f t="shared" si="23"/>
        <v>5.0396699154890657E-3</v>
      </c>
      <c r="N103" s="304">
        <f t="shared" si="23"/>
        <v>5.0755377972110651E-3</v>
      </c>
      <c r="O103" s="304">
        <f t="shared" si="23"/>
        <v>4.7992067867718095E-3</v>
      </c>
      <c r="P103" s="304">
        <f t="shared" si="23"/>
        <v>4.750283708673456E-3</v>
      </c>
      <c r="Q103" s="304">
        <f t="shared" si="23"/>
        <v>4.7826778917887088E-3</v>
      </c>
      <c r="R103" s="304">
        <f t="shared" si="23"/>
        <v>4.8077534404414165E-3</v>
      </c>
      <c r="S103" s="304">
        <f t="shared" si="23"/>
        <v>4.9075152489421901E-3</v>
      </c>
      <c r="T103" s="304">
        <f t="shared" si="23"/>
        <v>5.1867220875176489E-3</v>
      </c>
      <c r="U103" s="304">
        <f t="shared" si="23"/>
        <v>5.4853210588544669E-3</v>
      </c>
      <c r="V103" s="304">
        <f t="shared" si="23"/>
        <v>5.3572872523875532E-3</v>
      </c>
      <c r="W103" s="304">
        <f t="shared" si="23"/>
        <v>5.5615149956733424E-3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1.1518399908474553E-3</v>
      </c>
      <c r="C104" s="304">
        <f t="shared" si="24"/>
        <v>1.2432772963014507E-3</v>
      </c>
      <c r="D104" s="304">
        <f t="shared" si="24"/>
        <v>1.2645787157460012E-3</v>
      </c>
      <c r="E104" s="304">
        <f t="shared" si="24"/>
        <v>1.1784476269890323E-3</v>
      </c>
      <c r="F104" s="304">
        <f t="shared" si="24"/>
        <v>1.2837261649043534E-3</v>
      </c>
      <c r="G104" s="304">
        <f t="shared" si="24"/>
        <v>1.3878731009332136E-3</v>
      </c>
      <c r="H104" s="304">
        <f t="shared" si="24"/>
        <v>1.4035850642947158E-3</v>
      </c>
      <c r="I104" s="304">
        <f t="shared" si="24"/>
        <v>1.4293518967224777E-3</v>
      </c>
      <c r="J104" s="304">
        <f t="shared" si="24"/>
        <v>1.67801265819605E-3</v>
      </c>
      <c r="K104" s="304">
        <f t="shared" si="24"/>
        <v>1.739601201199056E-3</v>
      </c>
      <c r="L104" s="304">
        <f t="shared" si="24"/>
        <v>1.6960161916173911E-3</v>
      </c>
      <c r="M104" s="304">
        <f t="shared" si="24"/>
        <v>1.7054512903261622E-3</v>
      </c>
      <c r="N104" s="304">
        <f t="shared" si="24"/>
        <v>1.7175891735982489E-3</v>
      </c>
      <c r="O104" s="304">
        <f t="shared" si="24"/>
        <v>1.6240772797215602E-3</v>
      </c>
      <c r="P104" s="304">
        <f t="shared" si="24"/>
        <v>1.6075214480760912E-3</v>
      </c>
      <c r="Q104" s="304">
        <f t="shared" si="24"/>
        <v>1.6184838131355897E-3</v>
      </c>
      <c r="R104" s="304">
        <f t="shared" si="24"/>
        <v>1.6269695130966065E-3</v>
      </c>
      <c r="S104" s="304">
        <f t="shared" si="24"/>
        <v>1.6607294433868837E-3</v>
      </c>
      <c r="T104" s="304">
        <f t="shared" si="24"/>
        <v>1.7552145329069175E-3</v>
      </c>
      <c r="U104" s="304">
        <f t="shared" si="24"/>
        <v>1.8562620240117028E-3</v>
      </c>
      <c r="V104" s="304">
        <f t="shared" si="24"/>
        <v>1.8129346981935442E-3</v>
      </c>
      <c r="W104" s="304">
        <f t="shared" si="24"/>
        <v>1.8820464603025409E-3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7.9554092775510829E-2</v>
      </c>
      <c r="C105" s="303">
        <f t="shared" si="25"/>
        <v>8.3354148325809563E-2</v>
      </c>
      <c r="D105" s="303">
        <f t="shared" si="25"/>
        <v>8.4176515204298835E-2</v>
      </c>
      <c r="E105" s="303">
        <f t="shared" si="25"/>
        <v>8.0686101810831204E-2</v>
      </c>
      <c r="F105" s="303">
        <f t="shared" si="25"/>
        <v>8.4831067803083957E-2</v>
      </c>
      <c r="G105" s="303">
        <f t="shared" si="25"/>
        <v>8.9113958289445919E-2</v>
      </c>
      <c r="H105" s="303">
        <f t="shared" si="25"/>
        <v>8.959581233333086E-2</v>
      </c>
      <c r="I105" s="303">
        <f t="shared" si="25"/>
        <v>9.0552900519661417E-2</v>
      </c>
      <c r="J105" s="303">
        <f t="shared" si="25"/>
        <v>0.1004870600831448</v>
      </c>
      <c r="K105" s="303">
        <f t="shared" si="25"/>
        <v>0.10315306354183279</v>
      </c>
      <c r="L105" s="303">
        <f t="shared" si="25"/>
        <v>0.10148585288659889</v>
      </c>
      <c r="M105" s="303">
        <f t="shared" si="25"/>
        <v>0.10173791155973255</v>
      </c>
      <c r="N105" s="303">
        <f t="shared" si="25"/>
        <v>0.10228866152726393</v>
      </c>
      <c r="O105" s="303">
        <f t="shared" si="25"/>
        <v>9.8493011697473487E-2</v>
      </c>
      <c r="P105" s="303">
        <f t="shared" si="25"/>
        <v>9.7846913079495099E-2</v>
      </c>
      <c r="Q105" s="303">
        <f t="shared" si="25"/>
        <v>9.8253388602058511E-2</v>
      </c>
      <c r="R105" s="303">
        <f t="shared" si="25"/>
        <v>9.8559315379282544E-2</v>
      </c>
      <c r="S105" s="303">
        <f t="shared" si="25"/>
        <v>9.9903537592836225E-2</v>
      </c>
      <c r="T105" s="303">
        <f t="shared" si="25"/>
        <v>0.10364794422005706</v>
      </c>
      <c r="U105" s="303">
        <f t="shared" si="25"/>
        <v>0.10756551815565128</v>
      </c>
      <c r="V105" s="303">
        <f t="shared" si="25"/>
        <v>0.10587075090362533</v>
      </c>
      <c r="W105" s="303">
        <f t="shared" si="25"/>
        <v>0.10862085375675808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1.9362796624058348E-2</v>
      </c>
      <c r="C106" s="304">
        <f t="shared" si="26"/>
        <v>1.912088426282E-2</v>
      </c>
      <c r="D106" s="304">
        <f t="shared" si="26"/>
        <v>1.8999589058430379E-2</v>
      </c>
      <c r="E106" s="304">
        <f t="shared" si="26"/>
        <v>1.9322433231709991E-2</v>
      </c>
      <c r="F106" s="304">
        <f t="shared" si="26"/>
        <v>1.881119832039781E-2</v>
      </c>
      <c r="G106" s="304">
        <f t="shared" si="26"/>
        <v>1.850520006851418E-2</v>
      </c>
      <c r="H106" s="304">
        <f t="shared" si="26"/>
        <v>1.8284283570443982E-2</v>
      </c>
      <c r="I106" s="304">
        <f t="shared" si="26"/>
        <v>1.8097976770050518E-2</v>
      </c>
      <c r="J106" s="304">
        <f t="shared" si="26"/>
        <v>1.7056410021341339E-2</v>
      </c>
      <c r="K106" s="304">
        <f t="shared" si="26"/>
        <v>1.7039590409488856E-2</v>
      </c>
      <c r="L106" s="304">
        <f t="shared" si="26"/>
        <v>1.7301961567617059E-2</v>
      </c>
      <c r="M106" s="304">
        <f t="shared" si="26"/>
        <v>1.7132955162376062E-2</v>
      </c>
      <c r="N106" s="304">
        <f t="shared" si="26"/>
        <v>1.7153705150910824E-2</v>
      </c>
      <c r="O106" s="304">
        <f t="shared" si="26"/>
        <v>1.7479168915319136E-2</v>
      </c>
      <c r="P106" s="304">
        <f t="shared" si="26"/>
        <v>1.7567740820695826E-2</v>
      </c>
      <c r="Q106" s="304">
        <f t="shared" si="26"/>
        <v>1.7485651241946877E-2</v>
      </c>
      <c r="R106" s="304">
        <f t="shared" si="26"/>
        <v>1.7419063502827774E-2</v>
      </c>
      <c r="S106" s="304">
        <f t="shared" si="26"/>
        <v>1.7279781989398307E-2</v>
      </c>
      <c r="T106" s="304">
        <f t="shared" si="26"/>
        <v>1.6867543531444845E-2</v>
      </c>
      <c r="U106" s="304">
        <f t="shared" si="26"/>
        <v>1.6345031091224434E-2</v>
      </c>
      <c r="V106" s="304">
        <f t="shared" si="26"/>
        <v>1.6563212794985602E-2</v>
      </c>
      <c r="W106" s="304">
        <f t="shared" si="26"/>
        <v>1.6283639210216819E-2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7.6155152494999205E-3</v>
      </c>
      <c r="C107" s="304">
        <f t="shared" si="27"/>
        <v>7.4838238194498176E-3</v>
      </c>
      <c r="D107" s="304">
        <f t="shared" si="27"/>
        <v>7.4551817884619233E-3</v>
      </c>
      <c r="E107" s="304">
        <f t="shared" si="27"/>
        <v>7.573381097075743E-3</v>
      </c>
      <c r="F107" s="304">
        <f t="shared" si="27"/>
        <v>7.4241390683793419E-3</v>
      </c>
      <c r="G107" s="304">
        <f t="shared" si="27"/>
        <v>7.2592368862086747E-3</v>
      </c>
      <c r="H107" s="304">
        <f t="shared" si="27"/>
        <v>7.2448342532455551E-3</v>
      </c>
      <c r="I107" s="304">
        <f t="shared" si="27"/>
        <v>7.2121011778916123E-3</v>
      </c>
      <c r="J107" s="304">
        <f t="shared" si="27"/>
        <v>6.8376974216460421E-3</v>
      </c>
      <c r="K107" s="304">
        <f t="shared" si="27"/>
        <v>6.7093090663580129E-3</v>
      </c>
      <c r="L107" s="304">
        <f t="shared" si="27"/>
        <v>6.7691666999534347E-3</v>
      </c>
      <c r="M107" s="304">
        <f t="shared" si="27"/>
        <v>6.7595663330906183E-3</v>
      </c>
      <c r="N107" s="304">
        <f t="shared" si="27"/>
        <v>6.7355321609919895E-3</v>
      </c>
      <c r="O107" s="304">
        <f t="shared" si="27"/>
        <v>6.8827725771191126E-3</v>
      </c>
      <c r="P107" s="304">
        <f t="shared" si="27"/>
        <v>6.90379362912021E-3</v>
      </c>
      <c r="Q107" s="304">
        <f t="shared" si="27"/>
        <v>6.8919811535858482E-3</v>
      </c>
      <c r="R107" s="304">
        <f t="shared" si="27"/>
        <v>6.8771655672279644E-3</v>
      </c>
      <c r="S107" s="304">
        <f t="shared" si="27"/>
        <v>6.8196959712577103E-3</v>
      </c>
      <c r="T107" s="304">
        <f t="shared" si="27"/>
        <v>6.6635654933507342E-3</v>
      </c>
      <c r="U107" s="304">
        <f t="shared" si="27"/>
        <v>6.4913352321049516E-3</v>
      </c>
      <c r="V107" s="304">
        <f t="shared" si="27"/>
        <v>6.5560637379304156E-3</v>
      </c>
      <c r="W107" s="304">
        <f t="shared" si="27"/>
        <v>6.4311311231308871E-3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5.2575780901952557E-2</v>
      </c>
      <c r="C108" s="304">
        <f t="shared" si="28"/>
        <v>5.6749440243539749E-2</v>
      </c>
      <c r="D108" s="304">
        <f t="shared" si="28"/>
        <v>5.7721744357406533E-2</v>
      </c>
      <c r="E108" s="304">
        <f t="shared" si="28"/>
        <v>5.3790287482045465E-2</v>
      </c>
      <c r="F108" s="304">
        <f t="shared" si="28"/>
        <v>5.8595730414306803E-2</v>
      </c>
      <c r="G108" s="304">
        <f t="shared" si="28"/>
        <v>6.3349521334723075E-2</v>
      </c>
      <c r="H108" s="304">
        <f t="shared" si="28"/>
        <v>6.4066694509641323E-2</v>
      </c>
      <c r="I108" s="304">
        <f t="shared" si="28"/>
        <v>6.5242822571719289E-2</v>
      </c>
      <c r="J108" s="304">
        <f t="shared" si="28"/>
        <v>7.6592952640157419E-2</v>
      </c>
      <c r="K108" s="304">
        <f t="shared" si="28"/>
        <v>7.9404164065985924E-2</v>
      </c>
      <c r="L108" s="304">
        <f t="shared" si="28"/>
        <v>7.7414724619028402E-2</v>
      </c>
      <c r="M108" s="304">
        <f t="shared" si="28"/>
        <v>7.7845390064265857E-2</v>
      </c>
      <c r="N108" s="304">
        <f t="shared" si="28"/>
        <v>7.8399424215361113E-2</v>
      </c>
      <c r="O108" s="304">
        <f t="shared" si="28"/>
        <v>7.4131070205035232E-2</v>
      </c>
      <c r="P108" s="304">
        <f t="shared" si="28"/>
        <v>7.3375378629679064E-2</v>
      </c>
      <c r="Q108" s="304">
        <f t="shared" si="28"/>
        <v>7.3875756206525797E-2</v>
      </c>
      <c r="R108" s="304">
        <f t="shared" si="28"/>
        <v>7.4263086309226803E-2</v>
      </c>
      <c r="S108" s="304">
        <f t="shared" si="28"/>
        <v>7.5804059632180204E-2</v>
      </c>
      <c r="T108" s="304">
        <f t="shared" si="28"/>
        <v>8.0116835195261485E-2</v>
      </c>
      <c r="U108" s="304">
        <f t="shared" si="28"/>
        <v>8.4729151832321895E-2</v>
      </c>
      <c r="V108" s="304">
        <f t="shared" si="28"/>
        <v>8.2751474370709302E-2</v>
      </c>
      <c r="W108" s="304">
        <f t="shared" si="28"/>
        <v>8.590608342341037E-2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5.1075098644228399E-2</v>
      </c>
      <c r="C109" s="237">
        <f t="shared" si="29"/>
        <v>5.5129628294991101E-2</v>
      </c>
      <c r="D109" s="237">
        <f t="shared" si="29"/>
        <v>5.607417971535985E-2</v>
      </c>
      <c r="E109" s="237">
        <f t="shared" si="29"/>
        <v>5.2254939291730924E-2</v>
      </c>
      <c r="F109" s="237">
        <f t="shared" si="29"/>
        <v>5.6923219393022605E-2</v>
      </c>
      <c r="G109" s="237">
        <f t="shared" si="29"/>
        <v>6.1541321797380491E-2</v>
      </c>
      <c r="H109" s="237">
        <f t="shared" si="29"/>
        <v>6.22380245381777E-2</v>
      </c>
      <c r="I109" s="237">
        <f t="shared" si="29"/>
        <v>6.3380582114277231E-2</v>
      </c>
      <c r="J109" s="237">
        <f t="shared" si="29"/>
        <v>7.4406742884982474E-2</v>
      </c>
      <c r="K109" s="237">
        <f t="shared" si="29"/>
        <v>7.7137713275165248E-2</v>
      </c>
      <c r="L109" s="237">
        <f t="shared" si="29"/>
        <v>7.5205058842707714E-2</v>
      </c>
      <c r="M109" s="237">
        <f t="shared" si="29"/>
        <v>7.5623431707947442E-2</v>
      </c>
      <c r="N109" s="237">
        <f t="shared" si="29"/>
        <v>7.6161651938517719E-2</v>
      </c>
      <c r="O109" s="237">
        <f t="shared" si="29"/>
        <v>7.2015130510097322E-2</v>
      </c>
      <c r="P109" s="237">
        <f t="shared" si="29"/>
        <v>7.1281008808169427E-2</v>
      </c>
      <c r="Q109" s="237">
        <f t="shared" si="29"/>
        <v>7.1767103996074846E-2</v>
      </c>
      <c r="R109" s="237">
        <f t="shared" si="29"/>
        <v>7.2143378449139567E-2</v>
      </c>
      <c r="S109" s="237">
        <f t="shared" si="29"/>
        <v>7.3640367426340794E-2</v>
      </c>
      <c r="T109" s="237">
        <f t="shared" si="29"/>
        <v>7.7830042473214192E-2</v>
      </c>
      <c r="U109" s="237">
        <f t="shared" si="29"/>
        <v>8.2310708726285958E-2</v>
      </c>
      <c r="V109" s="237">
        <f t="shared" si="29"/>
        <v>8.0389480554198506E-2</v>
      </c>
      <c r="W109" s="237">
        <f t="shared" si="29"/>
        <v>8.3454046896088041E-2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0.46906569579203772</v>
      </c>
      <c r="C113" s="324">
        <f>IF(C$5=0,0,C$5/FBT_fec!C$5)</f>
        <v>0.46824654727555315</v>
      </c>
      <c r="D113" s="324">
        <f>IF(D$5=0,0,D$5/FBT_fec!D$5)</f>
        <v>0.46961787034105118</v>
      </c>
      <c r="E113" s="324">
        <f>IF(E$5=0,0,E$5/FBT_fec!E$5)</f>
        <v>0.46811079625352381</v>
      </c>
      <c r="F113" s="324">
        <f>IF(F$5=0,0,F$5/FBT_fec!F$5)</f>
        <v>0.47384824148717247</v>
      </c>
      <c r="G113" s="324">
        <f>IF(G$5=0,0,G$5/FBT_fec!G$5)</f>
        <v>0.47585485135241223</v>
      </c>
      <c r="H113" s="324">
        <f>IF(H$5=0,0,H$5/FBT_fec!H$5)</f>
        <v>0.47900138519267305</v>
      </c>
      <c r="I113" s="324">
        <f>IF(I$5=0,0,I$5/FBT_fec!I$5)</f>
        <v>0.48149613008344966</v>
      </c>
      <c r="J113" s="324">
        <f>IF(J$5=0,0,J$5/FBT_fec!J$5)</f>
        <v>0.48503415477064971</v>
      </c>
      <c r="K113" s="324">
        <f>IF(K$5=0,0,K$5/FBT_fec!K$5)</f>
        <v>0.48539930163742639</v>
      </c>
      <c r="L113" s="324">
        <f>IF(L$5=0,0,L$5/FBT_fec!L$5)</f>
        <v>0.48425163623762157</v>
      </c>
      <c r="M113" s="324">
        <f>IF(M$5=0,0,M$5/FBT_fec!M$5)</f>
        <v>0.48627306460976061</v>
      </c>
      <c r="N113" s="324">
        <f>IF(N$5=0,0,N$5/FBT_fec!N$5)</f>
        <v>0.48501864391838867</v>
      </c>
      <c r="O113" s="324">
        <f>IF(O$5=0,0,O$5/FBT_fec!O$5)</f>
        <v>0.4844440515632793</v>
      </c>
      <c r="P113" s="324">
        <f>IF(P$5=0,0,P$5/FBT_fec!P$5)</f>
        <v>0.48388901579551569</v>
      </c>
      <c r="Q113" s="324">
        <f>IF(Q$5=0,0,Q$5/FBT_fec!Q$5)</f>
        <v>0.48262108665912862</v>
      </c>
      <c r="R113" s="324">
        <f>IF(R$5=0,0,R$5/FBT_fec!R$5)</f>
        <v>0.48355318813162756</v>
      </c>
      <c r="S113" s="324">
        <f>IF(S$5=0,0,S$5/FBT_fec!S$5)</f>
        <v>0.48528187749505963</v>
      </c>
      <c r="T113" s="324">
        <f>IF(T$5=0,0,T$5/FBT_fec!T$5)</f>
        <v>0.48691343421834804</v>
      </c>
      <c r="U113" s="324">
        <f>IF(U$5=0,0,U$5/FBT_fec!U$5)</f>
        <v>0.48987647985697008</v>
      </c>
      <c r="V113" s="324">
        <f>IF(V$5=0,0,V$5/FBT_fec!V$5)</f>
        <v>0.48915752691800329</v>
      </c>
      <c r="W113" s="324">
        <f>IF(W$5=0,0,W$5/FBT_fec!W$5)</f>
        <v>0.49036083593782981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0.47757760286182854</v>
      </c>
      <c r="C114" s="336">
        <f>IF(C$6=0,0,C$6/FBT_fec!C$6)</f>
        <v>0.47757760286182865</v>
      </c>
      <c r="D114" s="336">
        <f>IF(D$6=0,0,D$6/FBT_fec!D$6)</f>
        <v>0.47757760286182854</v>
      </c>
      <c r="E114" s="336">
        <f>IF(E$6=0,0,E$6/FBT_fec!E$6)</f>
        <v>0.47757760286182865</v>
      </c>
      <c r="F114" s="336">
        <f>IF(F$6=0,0,F$6/FBT_fec!F$6)</f>
        <v>0.47757760286182854</v>
      </c>
      <c r="G114" s="336">
        <f>IF(G$6=0,0,G$6/FBT_fec!G$6)</f>
        <v>0.47757760286182854</v>
      </c>
      <c r="H114" s="336">
        <f>IF(H$6=0,0,H$6/FBT_fec!H$6)</f>
        <v>0.47757760286182865</v>
      </c>
      <c r="I114" s="336">
        <f>IF(I$6=0,0,I$6/FBT_fec!I$6)</f>
        <v>0.47757760286182865</v>
      </c>
      <c r="J114" s="336">
        <f>IF(J$6=0,0,J$6/FBT_fec!J$6)</f>
        <v>0.47757760286182849</v>
      </c>
      <c r="K114" s="336">
        <f>IF(K$6=0,0,K$6/FBT_fec!K$6)</f>
        <v>0.47757760286182876</v>
      </c>
      <c r="L114" s="336">
        <f>IF(L$6=0,0,L$6/FBT_fec!L$6)</f>
        <v>0.4775776028618286</v>
      </c>
      <c r="M114" s="336">
        <f>IF(M$6=0,0,M$6/FBT_fec!M$6)</f>
        <v>0.47757760286182849</v>
      </c>
      <c r="N114" s="336">
        <f>IF(N$6=0,0,N$6/FBT_fec!N$6)</f>
        <v>0.47757760286182849</v>
      </c>
      <c r="O114" s="336">
        <f>IF(O$6=0,0,O$6/FBT_fec!O$6)</f>
        <v>0.47757760286182871</v>
      </c>
      <c r="P114" s="336">
        <f>IF(P$6=0,0,P$6/FBT_fec!P$6)</f>
        <v>0.47757760286182871</v>
      </c>
      <c r="Q114" s="336">
        <f>IF(Q$6=0,0,Q$6/FBT_fec!Q$6)</f>
        <v>0.4775776028618286</v>
      </c>
      <c r="R114" s="336">
        <f>IF(R$6=0,0,R$6/FBT_fec!R$6)</f>
        <v>0.47757760286182871</v>
      </c>
      <c r="S114" s="336">
        <f>IF(S$6=0,0,S$6/FBT_fec!S$6)</f>
        <v>0.47757760286182871</v>
      </c>
      <c r="T114" s="336">
        <f>IF(T$6=0,0,T$6/FBT_fec!T$6)</f>
        <v>0.47757760286182854</v>
      </c>
      <c r="U114" s="336">
        <f>IF(U$6=0,0,U$6/FBT_fec!U$6)</f>
        <v>0.4775776028618286</v>
      </c>
      <c r="V114" s="336">
        <f>IF(V$6=0,0,V$6/FBT_fec!V$6)</f>
        <v>0.47757760286182849</v>
      </c>
      <c r="W114" s="336">
        <f>IF(W$6=0,0,W$6/FBT_fec!W$6)</f>
        <v>0.47757760286182865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0.12376725814205004</v>
      </c>
      <c r="C115" s="337">
        <f>IF(C$7=0,0,C$7/FBT_fec!C$7)</f>
        <v>0.12376725814205</v>
      </c>
      <c r="D115" s="337">
        <f>IF(D$7=0,0,D$7/FBT_fec!D$7)</f>
        <v>0.12376725814205007</v>
      </c>
      <c r="E115" s="337">
        <f>IF(E$7=0,0,E$7/FBT_fec!E$7)</f>
        <v>0.12376725814205009</v>
      </c>
      <c r="F115" s="337">
        <f>IF(F$7=0,0,F$7/FBT_fec!F$7)</f>
        <v>0.1237672581420501</v>
      </c>
      <c r="G115" s="337">
        <f>IF(G$7=0,0,G$7/FBT_fec!G$7)</f>
        <v>0.12376725814205</v>
      </c>
      <c r="H115" s="337">
        <f>IF(H$7=0,0,H$7/FBT_fec!H$7)</f>
        <v>0.12376725814205</v>
      </c>
      <c r="I115" s="337">
        <f>IF(I$7=0,0,I$7/FBT_fec!I$7)</f>
        <v>0.12376725814205003</v>
      </c>
      <c r="J115" s="337">
        <f>IF(J$7=0,0,J$7/FBT_fec!J$7)</f>
        <v>0.12376725814205004</v>
      </c>
      <c r="K115" s="337">
        <f>IF(K$7=0,0,K$7/FBT_fec!K$7)</f>
        <v>0.12376725814205003</v>
      </c>
      <c r="L115" s="337">
        <f>IF(L$7=0,0,L$7/FBT_fec!L$7)</f>
        <v>0.12376725814205004</v>
      </c>
      <c r="M115" s="337">
        <f>IF(M$7=0,0,M$7/FBT_fec!M$7)</f>
        <v>0.12376725814204999</v>
      </c>
      <c r="N115" s="337">
        <f>IF(N$7=0,0,N$7/FBT_fec!N$7)</f>
        <v>0.12376725814205</v>
      </c>
      <c r="O115" s="337">
        <f>IF(O$7=0,0,O$7/FBT_fec!O$7)</f>
        <v>0.12376725814205004</v>
      </c>
      <c r="P115" s="337">
        <f>IF(P$7=0,0,P$7/FBT_fec!P$7)</f>
        <v>0.12376725814205003</v>
      </c>
      <c r="Q115" s="337">
        <f>IF(Q$7=0,0,Q$7/FBT_fec!Q$7)</f>
        <v>0.12376725814205007</v>
      </c>
      <c r="R115" s="337">
        <f>IF(R$7=0,0,R$7/FBT_fec!R$7)</f>
        <v>0.12376725814205004</v>
      </c>
      <c r="S115" s="337">
        <f>IF(S$7=0,0,S$7/FBT_fec!S$7)</f>
        <v>0.12376725814205006</v>
      </c>
      <c r="T115" s="337">
        <f>IF(T$7=0,0,T$7/FBT_fec!T$7)</f>
        <v>0.12376725814205002</v>
      </c>
      <c r="U115" s="337">
        <f>IF(U$7=0,0,U$7/FBT_fec!U$7)</f>
        <v>0.12376725814205006</v>
      </c>
      <c r="V115" s="337">
        <f>IF(V$7=0,0,V$7/FBT_fec!V$7)</f>
        <v>0.12376725814205006</v>
      </c>
      <c r="W115" s="337">
        <f>IF(W$7=0,0,W$7/FBT_fec!W$7)</f>
        <v>0.12376725814205004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0.67636796604468918</v>
      </c>
      <c r="C116" s="337">
        <f>IF(C$8=0,0,C$8/FBT_fec!C$8)</f>
        <v>0.67636796604468918</v>
      </c>
      <c r="D116" s="337">
        <f>IF(D$8=0,0,D$8/FBT_fec!D$8)</f>
        <v>0.67636796604468929</v>
      </c>
      <c r="E116" s="337">
        <f>IF(E$8=0,0,E$8/FBT_fec!E$8)</f>
        <v>0.67636796604468918</v>
      </c>
      <c r="F116" s="337">
        <f>IF(F$8=0,0,F$8/FBT_fec!F$8)</f>
        <v>0.67636796604468929</v>
      </c>
      <c r="G116" s="337">
        <f>IF(G$8=0,0,G$8/FBT_fec!G$8)</f>
        <v>0.67636796604468896</v>
      </c>
      <c r="H116" s="337">
        <f>IF(H$8=0,0,H$8/FBT_fec!H$8)</f>
        <v>0.67636796604468918</v>
      </c>
      <c r="I116" s="337">
        <f>IF(I$8=0,0,I$8/FBT_fec!I$8)</f>
        <v>0.67636796604468907</v>
      </c>
      <c r="J116" s="337">
        <f>IF(J$8=0,0,J$8/FBT_fec!J$8)</f>
        <v>0.67636796604468918</v>
      </c>
      <c r="K116" s="337">
        <f>IF(K$8=0,0,K$8/FBT_fec!K$8)</f>
        <v>0.67636796604468941</v>
      </c>
      <c r="L116" s="337">
        <f>IF(L$8=0,0,L$8/FBT_fec!L$8)</f>
        <v>0.67636796604468863</v>
      </c>
      <c r="M116" s="337">
        <f>IF(M$8=0,0,M$8/FBT_fec!M$8)</f>
        <v>0.67636796604468885</v>
      </c>
      <c r="N116" s="337">
        <f>IF(N$8=0,0,N$8/FBT_fec!N$8)</f>
        <v>0.67636796604468929</v>
      </c>
      <c r="O116" s="337">
        <f>IF(O$8=0,0,O$8/FBT_fec!O$8)</f>
        <v>0.67636796604468896</v>
      </c>
      <c r="P116" s="337">
        <f>IF(P$8=0,0,P$8/FBT_fec!P$8)</f>
        <v>0.67636796604468907</v>
      </c>
      <c r="Q116" s="337">
        <f>IF(Q$8=0,0,Q$8/FBT_fec!Q$8)</f>
        <v>0.67636796604468952</v>
      </c>
      <c r="R116" s="337">
        <f>IF(R$8=0,0,R$8/FBT_fec!R$8)</f>
        <v>0.67636796604468896</v>
      </c>
      <c r="S116" s="337">
        <f>IF(S$8=0,0,S$8/FBT_fec!S$8)</f>
        <v>0.67636796604468896</v>
      </c>
      <c r="T116" s="337">
        <f>IF(T$8=0,0,T$8/FBT_fec!T$8)</f>
        <v>0.67636796604468941</v>
      </c>
      <c r="U116" s="337">
        <f>IF(U$8=0,0,U$8/FBT_fec!U$8)</f>
        <v>0.67636796604468929</v>
      </c>
      <c r="V116" s="337">
        <f>IF(V$8=0,0,V$8/FBT_fec!V$8)</f>
        <v>0.67636796604468918</v>
      </c>
      <c r="W116" s="337">
        <f>IF(W$8=0,0,W$8/FBT_fec!W$8)</f>
        <v>0.67636796604468929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0.4779927425193623</v>
      </c>
      <c r="C117" s="337">
        <f>IF(C$9=0,0,C$9/FBT_fec!C$9)</f>
        <v>0.47799274251936208</v>
      </c>
      <c r="D117" s="337">
        <f>IF(D$9=0,0,D$9/FBT_fec!D$9)</f>
        <v>0.47799274251936213</v>
      </c>
      <c r="E117" s="337">
        <f>IF(E$9=0,0,E$9/FBT_fec!E$9)</f>
        <v>0.47799274251936225</v>
      </c>
      <c r="F117" s="337">
        <f>IF(F$9=0,0,F$9/FBT_fec!F$9)</f>
        <v>0.47799274251936202</v>
      </c>
      <c r="G117" s="337">
        <f>IF(G$9=0,0,G$9/FBT_fec!G$9)</f>
        <v>0.47799274251936225</v>
      </c>
      <c r="H117" s="337">
        <f>IF(H$9=0,0,H$9/FBT_fec!H$9)</f>
        <v>0.4779927425193623</v>
      </c>
      <c r="I117" s="337">
        <f>IF(I$9=0,0,I$9/FBT_fec!I$9)</f>
        <v>0.47799274251936219</v>
      </c>
      <c r="J117" s="337">
        <f>IF(J$9=0,0,J$9/FBT_fec!J$9)</f>
        <v>0.4779927425193623</v>
      </c>
      <c r="K117" s="337">
        <f>IF(K$9=0,0,K$9/FBT_fec!K$9)</f>
        <v>0.4779927425193623</v>
      </c>
      <c r="L117" s="337">
        <f>IF(L$9=0,0,L$9/FBT_fec!L$9)</f>
        <v>0.4779927425193623</v>
      </c>
      <c r="M117" s="337">
        <f>IF(M$9=0,0,M$9/FBT_fec!M$9)</f>
        <v>0.47799274251936213</v>
      </c>
      <c r="N117" s="337">
        <f>IF(N$9=0,0,N$9/FBT_fec!N$9)</f>
        <v>0.47799274251936208</v>
      </c>
      <c r="O117" s="337">
        <f>IF(O$9=0,0,O$9/FBT_fec!O$9)</f>
        <v>0.4779927425193623</v>
      </c>
      <c r="P117" s="337">
        <f>IF(P$9=0,0,P$9/FBT_fec!P$9)</f>
        <v>0.47799274251936219</v>
      </c>
      <c r="Q117" s="337">
        <f>IF(Q$9=0,0,Q$9/FBT_fec!Q$9)</f>
        <v>0.47799274251936219</v>
      </c>
      <c r="R117" s="337">
        <f>IF(R$9=0,0,R$9/FBT_fec!R$9)</f>
        <v>0.47799274251936202</v>
      </c>
      <c r="S117" s="337">
        <f>IF(S$9=0,0,S$9/FBT_fec!S$9)</f>
        <v>0.4779927425193623</v>
      </c>
      <c r="T117" s="337">
        <f>IF(T$9=0,0,T$9/FBT_fec!T$9)</f>
        <v>0.47799274251936219</v>
      </c>
      <c r="U117" s="337">
        <f>IF(U$9=0,0,U$9/FBT_fec!U$9)</f>
        <v>0.4779927425193623</v>
      </c>
      <c r="V117" s="337">
        <f>IF(V$9=0,0,V$9/FBT_fec!V$9)</f>
        <v>0.47799274251936225</v>
      </c>
      <c r="W117" s="337">
        <f>IF(W$9=0,0,W$9/FBT_fec!W$9)</f>
        <v>0.47799274251936208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0.67814242771022792</v>
      </c>
      <c r="C118" s="338">
        <f>IF(C$10=0,0,C$10/FBT_fec!C$10)</f>
        <v>0.68349176098498876</v>
      </c>
      <c r="D118" s="338">
        <f>IF(D$10=0,0,D$10/FBT_fec!D$10)</f>
        <v>0.68573092116825651</v>
      </c>
      <c r="E118" s="338">
        <f>IF(E$10=0,0,E$10/FBT_fec!E$10)</f>
        <v>0.68510716742686084</v>
      </c>
      <c r="F118" s="338">
        <f>IF(F$10=0,0,F$10/FBT_fec!F$10)</f>
        <v>0.6888343861422942</v>
      </c>
      <c r="G118" s="338">
        <f>IF(G$10=0,0,G$10/FBT_fec!G$10)</f>
        <v>0.69311483980234911</v>
      </c>
      <c r="H118" s="338">
        <f>IF(H$10=0,0,H$10/FBT_fec!H$10)</f>
        <v>0.69494482198125862</v>
      </c>
      <c r="I118" s="338">
        <f>IF(I$10=0,0,I$10/FBT_fec!I$10)</f>
        <v>0.6939986967973738</v>
      </c>
      <c r="J118" s="338">
        <f>IF(J$10=0,0,J$10/FBT_fec!J$10)</f>
        <v>0.71416225046772519</v>
      </c>
      <c r="K118" s="338">
        <f>IF(K$10=0,0,K$10/FBT_fec!K$10)</f>
        <v>0.71630717680492573</v>
      </c>
      <c r="L118" s="338">
        <f>IF(L$10=0,0,L$10/FBT_fec!L$10)</f>
        <v>0.71329816682533331</v>
      </c>
      <c r="M118" s="338">
        <f>IF(M$10=0,0,M$10/FBT_fec!M$10)</f>
        <v>0.71724476640874923</v>
      </c>
      <c r="N118" s="338">
        <f>IF(N$10=0,0,N$10/FBT_fec!N$10)</f>
        <v>0.72020948662237727</v>
      </c>
      <c r="O118" s="338">
        <f>IF(O$10=0,0,O$10/FBT_fec!O$10)</f>
        <v>0.71644380998063839</v>
      </c>
      <c r="P118" s="338">
        <f>IF(P$10=0,0,P$10/FBT_fec!P$10)</f>
        <v>0.71753458071394338</v>
      </c>
      <c r="Q118" s="338">
        <f>IF(Q$10=0,0,Q$10/FBT_fec!Q$10)</f>
        <v>0.72235394205054004</v>
      </c>
      <c r="R118" s="338">
        <f>IF(R$10=0,0,R$10/FBT_fec!R$10)</f>
        <v>0.72652874974183657</v>
      </c>
      <c r="S118" s="338">
        <f>IF(S$10=0,0,S$10/FBT_fec!S$10)</f>
        <v>0.72984937410320971</v>
      </c>
      <c r="T118" s="338">
        <f>IF(T$10=0,0,T$10/FBT_fec!T$10)</f>
        <v>0.741935513193689</v>
      </c>
      <c r="U118" s="338">
        <f>IF(U$10=0,0,U$10/FBT_fec!U$10)</f>
        <v>0.756004777873032</v>
      </c>
      <c r="V118" s="338">
        <f>IF(V$10=0,0,V$10/FBT_fec!V$10)</f>
        <v>0.7565692515681719</v>
      </c>
      <c r="W118" s="338">
        <f>IF(W$10=0,0,W$10/FBT_fec!W$10)</f>
        <v>0.76469369508541374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0.51627950319901506</v>
      </c>
      <c r="C119" s="351">
        <f>IF(C$16=0,0,C$16/FBT_fec!C$16)</f>
        <v>0.51549772908366809</v>
      </c>
      <c r="D119" s="351">
        <f>IF(D$16=0,0,D$16/FBT_fec!D$16)</f>
        <v>0.51764506112920183</v>
      </c>
      <c r="E119" s="351">
        <f>IF(E$16=0,0,E$16/FBT_fec!E$16)</f>
        <v>0.51533507884395435</v>
      </c>
      <c r="F119" s="351">
        <f>IF(F$16=0,0,F$16/FBT_fec!F$16)</f>
        <v>0.5248335651796977</v>
      </c>
      <c r="G119" s="351">
        <f>IF(G$16=0,0,G$16/FBT_fec!G$16)</f>
        <v>0.52949560279443442</v>
      </c>
      <c r="H119" s="351">
        <f>IF(H$16=0,0,H$16/FBT_fec!H$16)</f>
        <v>0.53454039678116883</v>
      </c>
      <c r="I119" s="351">
        <f>IF(I$16=0,0,I$16/FBT_fec!I$16)</f>
        <v>0.53882298278550833</v>
      </c>
      <c r="J119" s="351">
        <f>IF(J$16=0,0,J$16/FBT_fec!J$16)</f>
        <v>0.55072100436325955</v>
      </c>
      <c r="K119" s="351">
        <f>IF(K$16=0,0,K$16/FBT_fec!K$16)</f>
        <v>0.55288583797156787</v>
      </c>
      <c r="L119" s="351">
        <f>IF(L$16=0,0,L$16/FBT_fec!L$16)</f>
        <v>0.54949165076475937</v>
      </c>
      <c r="M119" s="351">
        <f>IF(M$16=0,0,M$16/FBT_fec!M$16)</f>
        <v>0.55298269636209996</v>
      </c>
      <c r="N119" s="351">
        <f>IF(N$16=0,0,N$16/FBT_fec!N$16)</f>
        <v>0.55123708837631469</v>
      </c>
      <c r="O119" s="351">
        <f>IF(O$16=0,0,O$16/FBT_fec!O$16)</f>
        <v>0.54758958839895278</v>
      </c>
      <c r="P119" s="351">
        <f>IF(P$16=0,0,P$16/FBT_fec!P$16)</f>
        <v>0.54633583981900535</v>
      </c>
      <c r="Q119" s="351">
        <f>IF(Q$16=0,0,Q$16/FBT_fec!Q$16)</f>
        <v>0.54639731620793297</v>
      </c>
      <c r="R119" s="351">
        <f>IF(R$16=0,0,R$16/FBT_fec!R$16)</f>
        <v>0.54698109224890556</v>
      </c>
      <c r="S119" s="351">
        <f>IF(S$16=0,0,S$16/FBT_fec!S$16)</f>
        <v>0.54934871494594306</v>
      </c>
      <c r="T119" s="351">
        <f>IF(T$16=0,0,T$16/FBT_fec!T$16)</f>
        <v>0.55514066560168129</v>
      </c>
      <c r="U119" s="351">
        <f>IF(U$16=0,0,U$16/FBT_fec!U$16)</f>
        <v>0.56409683171995784</v>
      </c>
      <c r="V119" s="351">
        <f>IF(V$16=0,0,V$16/FBT_fec!V$16)</f>
        <v>0.56033202524674974</v>
      </c>
      <c r="W119" s="351">
        <f>IF(W$16=0,0,W$16/FBT_fec!W$16)</f>
        <v>0.56512004058677023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0.28160700174491726</v>
      </c>
      <c r="C120" s="351">
        <f>IF(C$25=0,0,C$25/FBT_fec!C$25)</f>
        <v>0.28118057950018266</v>
      </c>
      <c r="D120" s="351">
        <f>IF(D$25=0,0,D$25/FBT_fec!D$25)</f>
        <v>0.28235185152501913</v>
      </c>
      <c r="E120" s="351">
        <f>IF(E$25=0,0,E$25/FBT_fec!E$25)</f>
        <v>0.28109186118761159</v>
      </c>
      <c r="F120" s="351">
        <f>IF(F$25=0,0,F$25/FBT_fec!F$25)</f>
        <v>0.28627285373438044</v>
      </c>
      <c r="G120" s="351">
        <f>IF(G$25=0,0,G$25/FBT_fec!G$25)</f>
        <v>0.2888157833424187</v>
      </c>
      <c r="H120" s="351">
        <f>IF(H$25=0,0,H$25/FBT_fec!H$25)</f>
        <v>0.29156748915336467</v>
      </c>
      <c r="I120" s="351">
        <f>IF(I$25=0,0,I$25/FBT_fec!I$25)</f>
        <v>0.29390344515573164</v>
      </c>
      <c r="J120" s="351">
        <f>IF(J$25=0,0,J$25/FBT_fec!J$25)</f>
        <v>0.30039327510723235</v>
      </c>
      <c r="K120" s="351">
        <f>IF(K$25=0,0,K$25/FBT_fec!K$25)</f>
        <v>0.30157409343903702</v>
      </c>
      <c r="L120" s="351">
        <f>IF(L$25=0,0,L$25/FBT_fec!L$25)</f>
        <v>0.29972271859895944</v>
      </c>
      <c r="M120" s="351">
        <f>IF(M$25=0,0,M$25/FBT_fec!M$25)</f>
        <v>0.30162692528841817</v>
      </c>
      <c r="N120" s="351">
        <f>IF(N$25=0,0,N$25/FBT_fec!N$25)</f>
        <v>0.30067477547798988</v>
      </c>
      <c r="O120" s="351">
        <f>IF(O$25=0,0,O$25/FBT_fec!O$25)</f>
        <v>0.29868523003579239</v>
      </c>
      <c r="P120" s="351">
        <f>IF(P$25=0,0,P$25/FBT_fec!P$25)</f>
        <v>0.29800136717400283</v>
      </c>
      <c r="Q120" s="351">
        <f>IF(Q$25=0,0,Q$25/FBT_fec!Q$25)</f>
        <v>0.29803489974978159</v>
      </c>
      <c r="R120" s="351">
        <f>IF(R$25=0,0,R$25/FBT_fec!R$25)</f>
        <v>0.29835332304485757</v>
      </c>
      <c r="S120" s="351">
        <f>IF(S$25=0,0,S$25/FBT_fec!S$25)</f>
        <v>0.29964475360687787</v>
      </c>
      <c r="T120" s="351">
        <f>IF(T$25=0,0,T$25/FBT_fec!T$25)</f>
        <v>0.30280399941909897</v>
      </c>
      <c r="U120" s="351">
        <f>IF(U$25=0,0,U$25/FBT_fec!U$25)</f>
        <v>0.30768918093815883</v>
      </c>
      <c r="V120" s="351">
        <f>IF(V$25=0,0,V$25/FBT_fec!V$25)</f>
        <v>0.30563565013459087</v>
      </c>
      <c r="W120" s="351">
        <f>IF(W$25=0,0,W$25/FBT_fec!W$25)</f>
        <v>0.30824729486551106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0.46254104675296187</v>
      </c>
      <c r="C121" s="351">
        <f>IF(C$34=0,0,C$34/FBT_fec!C$34)</f>
        <v>0.45976735481136588</v>
      </c>
      <c r="D121" s="351">
        <f>IF(D$34=0,0,D$34/FBT_fec!D$34)</f>
        <v>0.46094197922429375</v>
      </c>
      <c r="E121" s="351">
        <f>IF(E$34=0,0,E$34/FBT_fec!E$34)</f>
        <v>0.46066698205668066</v>
      </c>
      <c r="F121" s="351">
        <f>IF(F$34=0,0,F$34/FBT_fec!F$34)</f>
        <v>0.46540748577850821</v>
      </c>
      <c r="G121" s="351">
        <f>IF(G$34=0,0,G$34/FBT_fec!G$34)</f>
        <v>0.46562666279879911</v>
      </c>
      <c r="H121" s="351">
        <f>IF(H$34=0,0,H$34/FBT_fec!H$34)</f>
        <v>0.4691288709660783</v>
      </c>
      <c r="I121" s="351">
        <f>IF(I$34=0,0,I$34/FBT_fec!I$34)</f>
        <v>0.47177514149957067</v>
      </c>
      <c r="J121" s="351">
        <f>IF(J$34=0,0,J$34/FBT_fec!J$34)</f>
        <v>0.4705764236096967</v>
      </c>
      <c r="K121" s="351">
        <f>IF(K$34=0,0,K$34/FBT_fec!K$34)</f>
        <v>0.46948588482424236</v>
      </c>
      <c r="L121" s="351">
        <f>IF(L$34=0,0,L$34/FBT_fec!L$34)</f>
        <v>0.46901008705879804</v>
      </c>
      <c r="M121" s="351">
        <f>IF(M$34=0,0,M$34/FBT_fec!M$34)</f>
        <v>0.4712902124688032</v>
      </c>
      <c r="N121" s="351">
        <f>IF(N$34=0,0,N$34/FBT_fec!N$34)</f>
        <v>0.46927813743474811</v>
      </c>
      <c r="O121" s="351">
        <f>IF(O$34=0,0,O$34/FBT_fec!O$34)</f>
        <v>0.47063365890573911</v>
      </c>
      <c r="P121" s="351">
        <f>IF(P$34=0,0,P$34/FBT_fec!P$34)</f>
        <v>0.4701761688222747</v>
      </c>
      <c r="Q121" s="351">
        <f>IF(Q$34=0,0,Q$34/FBT_fec!Q$34)</f>
        <v>0.46779749034856688</v>
      </c>
      <c r="R121" s="351">
        <f>IF(R$34=0,0,R$34/FBT_fec!R$34)</f>
        <v>0.46884085187774949</v>
      </c>
      <c r="S121" s="351">
        <f>IF(S$34=0,0,S$34/FBT_fec!S$34)</f>
        <v>0.47045306822990812</v>
      </c>
      <c r="T121" s="351">
        <f>IF(T$34=0,0,T$34/FBT_fec!T$34)</f>
        <v>0.46996559662586562</v>
      </c>
      <c r="U121" s="351">
        <f>IF(U$34=0,0,U$34/FBT_fec!U$34)</f>
        <v>0.47088721743923689</v>
      </c>
      <c r="V121" s="351">
        <f>IF(V$34=0,0,V$34/FBT_fec!V$34)</f>
        <v>0.4709471819313073</v>
      </c>
      <c r="W121" s="351">
        <f>IF(W$34=0,0,W$34/FBT_fec!W$34)</f>
        <v>0.47047911340140908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0.41307072711654047</v>
      </c>
      <c r="C122" s="351">
        <f>IF(C$45=0,0,C$45/FBT_fec!C$45)</f>
        <v>0.41062744309498467</v>
      </c>
      <c r="D122" s="351">
        <f>IF(D$45=0,0,D$45/FBT_fec!D$45)</f>
        <v>0.41162442446247793</v>
      </c>
      <c r="E122" s="351">
        <f>IF(E$45=0,0,E$45/FBT_fec!E$45)</f>
        <v>0.41167948480093314</v>
      </c>
      <c r="F122" s="351">
        <f>IF(F$45=0,0,F$45/FBT_fec!F$45)</f>
        <v>0.41589362145350561</v>
      </c>
      <c r="G122" s="351">
        <f>IF(G$45=0,0,G$45/FBT_fec!G$45)</f>
        <v>0.41633241813842303</v>
      </c>
      <c r="H122" s="351">
        <f>IF(H$45=0,0,H$45/FBT_fec!H$45)</f>
        <v>0.41924108708206437</v>
      </c>
      <c r="I122" s="351">
        <f>IF(I$45=0,0,I$45/FBT_fec!I$45)</f>
        <v>0.42141053565804526</v>
      </c>
      <c r="J122" s="351">
        <f>IF(J$45=0,0,J$45/FBT_fec!J$45)</f>
        <v>0.41939454421336658</v>
      </c>
      <c r="K122" s="351">
        <f>IF(K$45=0,0,K$45/FBT_fec!K$45)</f>
        <v>0.41917680061127477</v>
      </c>
      <c r="L122" s="351">
        <f>IF(L$45=0,0,L$45/FBT_fec!L$45)</f>
        <v>0.41922889411935516</v>
      </c>
      <c r="M122" s="351">
        <f>IF(M$45=0,0,M$45/FBT_fec!M$45)</f>
        <v>0.42087420946423454</v>
      </c>
      <c r="N122" s="351">
        <f>IF(N$45=0,0,N$45/FBT_fec!N$45)</f>
        <v>0.41918367598280676</v>
      </c>
      <c r="O122" s="351">
        <f>IF(O$45=0,0,O$45/FBT_fec!O$45)</f>
        <v>0.4206240498391855</v>
      </c>
      <c r="P122" s="351">
        <f>IF(P$45=0,0,P$45/FBT_fec!P$45)</f>
        <v>0.42041697290976282</v>
      </c>
      <c r="Q122" s="351">
        <f>IF(Q$45=0,0,Q$45/FBT_fec!Q$45)</f>
        <v>0.4189268757353185</v>
      </c>
      <c r="R122" s="351">
        <f>IF(R$45=0,0,R$45/FBT_fec!R$45)</f>
        <v>0.41931010886927722</v>
      </c>
      <c r="S122" s="351">
        <f>IF(S$45=0,0,S$45/FBT_fec!S$45)</f>
        <v>0.42013108558207241</v>
      </c>
      <c r="T122" s="351">
        <f>IF(T$45=0,0,T$45/FBT_fec!T$45)</f>
        <v>0.41943964908901604</v>
      </c>
      <c r="U122" s="351">
        <f>IF(U$45=0,0,U$45/FBT_fec!U$45)</f>
        <v>0.41969776774647299</v>
      </c>
      <c r="V122" s="351">
        <f>IF(V$45=0,0,V$45/FBT_fec!V$45)</f>
        <v>0.41995879193500291</v>
      </c>
      <c r="W122" s="351">
        <f>IF(W$45=0,0,W$45/FBT_fec!W$45)</f>
        <v>0.41946970519331228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0.6082654494271581</v>
      </c>
      <c r="C123" s="351">
        <f>IF(C$66=0,0,C$66/FBT_fec!C$66)</f>
        <v>0.61392318206098628</v>
      </c>
      <c r="D123" s="351">
        <f>IF(D$66=0,0,D$66/FBT_fec!D$66)</f>
        <v>0.61563453696921933</v>
      </c>
      <c r="E123" s="351">
        <f>IF(E$66=0,0,E$66/FBT_fec!E$66)</f>
        <v>0.60971095004586018</v>
      </c>
      <c r="F123" s="351">
        <f>IF(F$66=0,0,F$66/FBT_fec!F$66)</f>
        <v>0.61791187809658199</v>
      </c>
      <c r="G123" s="351">
        <f>IF(G$66=0,0,G$66/FBT_fec!G$66)</f>
        <v>0.62429978987312118</v>
      </c>
      <c r="H123" s="351">
        <f>IF(H$66=0,0,H$66/FBT_fec!H$66)</f>
        <v>0.62614089823182673</v>
      </c>
      <c r="I123" s="351">
        <f>IF(I$66=0,0,I$66/FBT_fec!I$66)</f>
        <v>0.62825505051447905</v>
      </c>
      <c r="J123" s="351">
        <f>IF(J$66=0,0,J$66/FBT_fec!J$66)</f>
        <v>0.64166708600696754</v>
      </c>
      <c r="K123" s="351">
        <f>IF(K$66=0,0,K$66/FBT_fec!K$66)</f>
        <v>0.64408181152273847</v>
      </c>
      <c r="L123" s="351">
        <f>IF(L$66=0,0,L$66/FBT_fec!L$66)</f>
        <v>0.64170106581397146</v>
      </c>
      <c r="M123" s="351">
        <f>IF(M$66=0,0,M$66/FBT_fec!M$66)</f>
        <v>0.64276676541561484</v>
      </c>
      <c r="N123" s="351">
        <f>IF(N$66=0,0,N$66/FBT_fec!N$66)</f>
        <v>0.64294669155043582</v>
      </c>
      <c r="O123" s="351">
        <f>IF(O$66=0,0,O$66/FBT_fec!O$66)</f>
        <v>0.63853595478384417</v>
      </c>
      <c r="P123" s="351">
        <f>IF(P$66=0,0,P$66/FBT_fec!P$66)</f>
        <v>0.63757066180732846</v>
      </c>
      <c r="Q123" s="351">
        <f>IF(Q$66=0,0,Q$66/FBT_fec!Q$66)</f>
        <v>0.63789597961202982</v>
      </c>
      <c r="R123" s="351">
        <f>IF(R$66=0,0,R$66/FBT_fec!R$66)</f>
        <v>0.63856304278505838</v>
      </c>
      <c r="S123" s="351">
        <f>IF(S$66=0,0,S$66/FBT_fec!S$66)</f>
        <v>0.64053187229355302</v>
      </c>
      <c r="T123" s="351">
        <f>IF(T$66=0,0,T$66/FBT_fec!T$66)</f>
        <v>0.64521470581021545</v>
      </c>
      <c r="U123" s="351">
        <f>IF(U$66=0,0,U$66/FBT_fec!U$66)</f>
        <v>0.65031955331210001</v>
      </c>
      <c r="V123" s="351">
        <f>IF(V$66=0,0,V$66/FBT_fec!V$66)</f>
        <v>0.64826335038609173</v>
      </c>
      <c r="W123" s="351">
        <f>IF(W$66=0,0,W$66/FBT_fec!W$66)</f>
        <v>0.65136878162445544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0.51882338778414216</v>
      </c>
      <c r="C124" s="339">
        <f>IF(C$80=0,0,C$80/FBT_fec!C$80)</f>
        <v>0.51882338778414183</v>
      </c>
      <c r="D124" s="339">
        <f>IF(D$80=0,0,D$80/FBT_fec!D$80)</f>
        <v>0.51882338778414194</v>
      </c>
      <c r="E124" s="339">
        <f>IF(E$80=0,0,E$80/FBT_fec!E$80)</f>
        <v>0.51882338778414194</v>
      </c>
      <c r="F124" s="339">
        <f>IF(F$80=0,0,F$80/FBT_fec!F$80)</f>
        <v>0.51882338778414194</v>
      </c>
      <c r="G124" s="339">
        <f>IF(G$80=0,0,G$80/FBT_fec!G$80)</f>
        <v>0.51882338778414194</v>
      </c>
      <c r="H124" s="339">
        <f>IF(H$80=0,0,H$80/FBT_fec!H$80)</f>
        <v>0.51882338778414194</v>
      </c>
      <c r="I124" s="339">
        <f>IF(I$80=0,0,I$80/FBT_fec!I$80)</f>
        <v>0.51882338778414183</v>
      </c>
      <c r="J124" s="339">
        <f>IF(J$80=0,0,J$80/FBT_fec!J$80)</f>
        <v>0.51882338778414205</v>
      </c>
      <c r="K124" s="339">
        <f>IF(K$80=0,0,K$80/FBT_fec!K$80)</f>
        <v>0.51882338778414194</v>
      </c>
      <c r="L124" s="339">
        <f>IF(L$80=0,0,L$80/FBT_fec!L$80)</f>
        <v>0.51882338778414172</v>
      </c>
      <c r="M124" s="339">
        <f>IF(M$80=0,0,M$80/FBT_fec!M$80)</f>
        <v>0.51882338778414183</v>
      </c>
      <c r="N124" s="339">
        <f>IF(N$80=0,0,N$80/FBT_fec!N$80)</f>
        <v>0.51882338778414205</v>
      </c>
      <c r="O124" s="339">
        <f>IF(O$80=0,0,O$80/FBT_fec!O$80)</f>
        <v>0.51882338778414205</v>
      </c>
      <c r="P124" s="339">
        <f>IF(P$80=0,0,P$80/FBT_fec!P$80)</f>
        <v>0.51882338778414194</v>
      </c>
      <c r="Q124" s="339">
        <f>IF(Q$80=0,0,Q$80/FBT_fec!Q$80)</f>
        <v>0.51882338778414172</v>
      </c>
      <c r="R124" s="339">
        <f>IF(R$80=0,0,R$80/FBT_fec!R$80)</f>
        <v>0.51882338778414194</v>
      </c>
      <c r="S124" s="339">
        <f>IF(S$80=0,0,S$80/FBT_fec!S$80)</f>
        <v>0.51882338778414205</v>
      </c>
      <c r="T124" s="339">
        <f>IF(T$80=0,0,T$80/FBT_fec!T$80)</f>
        <v>0.51882338778414194</v>
      </c>
      <c r="U124" s="339">
        <f>IF(U$80=0,0,U$80/FBT_fec!U$80)</f>
        <v>0.51882338778414183</v>
      </c>
      <c r="V124" s="339">
        <f>IF(V$80=0,0,V$80/FBT_fec!V$80)</f>
        <v>0.51882338778414183</v>
      </c>
      <c r="W124" s="339">
        <f>IF(W$80=0,0,W$80/FBT_fec!W$80)</f>
        <v>0.51882338778414194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CZ: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1492.2811416835521</v>
      </c>
      <c r="C5" s="225">
        <v>1528.032392075648</v>
      </c>
      <c r="D5" s="225">
        <v>1457.6548243699781</v>
      </c>
      <c r="E5" s="225">
        <v>1633.1625288622411</v>
      </c>
      <c r="F5" s="225">
        <v>1392.1334935216339</v>
      </c>
      <c r="G5" s="225">
        <v>1267.678387050506</v>
      </c>
      <c r="H5" s="225">
        <v>1181.5145467690879</v>
      </c>
      <c r="I5" s="225">
        <v>1090.771401564582</v>
      </c>
      <c r="J5" s="225">
        <v>883.12845708022712</v>
      </c>
      <c r="K5" s="225">
        <v>858.0312168091325</v>
      </c>
      <c r="L5" s="225">
        <v>909.25172795552339</v>
      </c>
      <c r="M5" s="225">
        <v>876.07130219753071</v>
      </c>
      <c r="N5" s="225">
        <v>891.20847364010092</v>
      </c>
      <c r="O5" s="225">
        <v>874.99655621452439</v>
      </c>
      <c r="P5" s="225">
        <v>905.00609066869993</v>
      </c>
      <c r="Q5" s="225">
        <v>929.7367274311863</v>
      </c>
      <c r="R5" s="225">
        <v>915.21160892826447</v>
      </c>
      <c r="S5" s="225">
        <v>942.32839086379022</v>
      </c>
      <c r="T5" s="225">
        <v>891.88928737296146</v>
      </c>
      <c r="U5" s="225">
        <v>803.68178707139441</v>
      </c>
      <c r="V5" s="225">
        <v>860.26851742161898</v>
      </c>
      <c r="W5" s="225">
        <v>855.92107830183659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36.108116267160128</v>
      </c>
      <c r="C10" s="262">
        <v>35.211223774905761</v>
      </c>
      <c r="D10" s="262">
        <v>33.777652585171261</v>
      </c>
      <c r="E10" s="262">
        <v>37.951562339731147</v>
      </c>
      <c r="F10" s="262">
        <v>33.787161454252029</v>
      </c>
      <c r="G10" s="262">
        <v>29.738850481592198</v>
      </c>
      <c r="H10" s="262">
        <v>29.027110205804579</v>
      </c>
      <c r="I10" s="262">
        <v>27.560000267987199</v>
      </c>
      <c r="J10" s="262">
        <v>20.445025881276401</v>
      </c>
      <c r="K10" s="262">
        <v>18.706592214377501</v>
      </c>
      <c r="L10" s="262">
        <v>19.789922892384979</v>
      </c>
      <c r="M10" s="262">
        <v>19.49898942243653</v>
      </c>
      <c r="N10" s="262">
        <v>19.067856172893311</v>
      </c>
      <c r="O10" s="262">
        <v>19.621043935536999</v>
      </c>
      <c r="P10" s="262">
        <v>20.16007583511859</v>
      </c>
      <c r="Q10" s="262">
        <v>20.670238508228479</v>
      </c>
      <c r="R10" s="262">
        <v>20.23754267178262</v>
      </c>
      <c r="S10" s="262">
        <v>20.401548413750241</v>
      </c>
      <c r="T10" s="262">
        <v>18.35503127318373</v>
      </c>
      <c r="U10" s="262">
        <v>15.79439099380919</v>
      </c>
      <c r="V10" s="262">
        <v>16.969962446941839</v>
      </c>
      <c r="W10" s="262">
        <v>16.092921091993681</v>
      </c>
      <c r="DA10" s="68" t="s">
        <v>2307</v>
      </c>
    </row>
    <row r="11" spans="1:105" ht="12" customHeight="1" x14ac:dyDescent="0.25">
      <c r="A11" s="37" t="s">
        <v>160</v>
      </c>
      <c r="B11" s="228">
        <v>3.8716366184484441</v>
      </c>
      <c r="C11" s="228">
        <v>3.074399121923598</v>
      </c>
      <c r="D11" s="228">
        <v>2.2656425508235349</v>
      </c>
      <c r="E11" s="228">
        <v>0.64676196760959148</v>
      </c>
      <c r="F11" s="228">
        <v>0.5810078875338256</v>
      </c>
      <c r="G11" s="228">
        <v>0.54281443769401494</v>
      </c>
      <c r="H11" s="228">
        <v>0.32140190002851271</v>
      </c>
      <c r="I11" s="228">
        <v>0.20683906797002641</v>
      </c>
      <c r="J11" s="228">
        <v>0.20252869143292171</v>
      </c>
      <c r="K11" s="228">
        <v>0.18595094627877179</v>
      </c>
      <c r="L11" s="228">
        <v>9.2189337154991002E-2</v>
      </c>
      <c r="M11" s="228">
        <v>9.0315157589473297E-2</v>
      </c>
      <c r="N11" s="228">
        <v>0.1820568652774949</v>
      </c>
      <c r="O11" s="228">
        <v>9.1954772382296296E-2</v>
      </c>
      <c r="P11" s="228">
        <v>0</v>
      </c>
      <c r="Q11" s="228">
        <v>9.5221651963704843E-2</v>
      </c>
      <c r="R11" s="228">
        <v>0.18773090738739959</v>
      </c>
      <c r="S11" s="228">
        <v>9.058395756158942E-2</v>
      </c>
      <c r="T11" s="228">
        <v>8.7758710547897203E-2</v>
      </c>
      <c r="U11" s="228">
        <v>8.3429320561416526E-2</v>
      </c>
      <c r="V11" s="228">
        <v>8.3187920883190103E-2</v>
      </c>
      <c r="W11" s="228">
        <v>8.0205722060281079E-2</v>
      </c>
      <c r="DA11" s="69" t="s">
        <v>2308</v>
      </c>
    </row>
    <row r="12" spans="1:105" ht="12" customHeight="1" x14ac:dyDescent="0.25">
      <c r="A12" s="37" t="s">
        <v>162</v>
      </c>
      <c r="B12" s="228">
        <v>32.236479648711693</v>
      </c>
      <c r="C12" s="228">
        <v>32.136824652982163</v>
      </c>
      <c r="D12" s="228">
        <v>31.512010034347721</v>
      </c>
      <c r="E12" s="228">
        <v>37.304800372121562</v>
      </c>
      <c r="F12" s="228">
        <v>33.206153566718207</v>
      </c>
      <c r="G12" s="228">
        <v>29.196036043898179</v>
      </c>
      <c r="H12" s="228">
        <v>28.705708305776071</v>
      </c>
      <c r="I12" s="228">
        <v>27.35316120001718</v>
      </c>
      <c r="J12" s="228">
        <v>20.24249718984348</v>
      </c>
      <c r="K12" s="228">
        <v>18.520641268098721</v>
      </c>
      <c r="L12" s="228">
        <v>19.697733555229991</v>
      </c>
      <c r="M12" s="228">
        <v>19.40867426484705</v>
      </c>
      <c r="N12" s="228">
        <v>18.885799307615809</v>
      </c>
      <c r="O12" s="228">
        <v>19.529089163154701</v>
      </c>
      <c r="P12" s="228">
        <v>20.16007583511859</v>
      </c>
      <c r="Q12" s="228">
        <v>20.575016856264771</v>
      </c>
      <c r="R12" s="228">
        <v>20.049811764395219</v>
      </c>
      <c r="S12" s="228">
        <v>20.31096445618866</v>
      </c>
      <c r="T12" s="228">
        <v>18.267272562635831</v>
      </c>
      <c r="U12" s="228">
        <v>15.71096167324777</v>
      </c>
      <c r="V12" s="228">
        <v>16.886774526058652</v>
      </c>
      <c r="W12" s="228">
        <v>16.0127153699334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133.8518907046452</v>
      </c>
      <c r="C16" s="263">
        <f t="shared" si="0"/>
        <v>134.60790119038029</v>
      </c>
      <c r="D16" s="263">
        <f t="shared" si="0"/>
        <v>128.44273689565941</v>
      </c>
      <c r="E16" s="263">
        <f t="shared" si="0"/>
        <v>145.565859210014</v>
      </c>
      <c r="F16" s="263">
        <f t="shared" si="0"/>
        <v>122.016501031366</v>
      </c>
      <c r="G16" s="263">
        <f t="shared" si="0"/>
        <v>106.8415771570242</v>
      </c>
      <c r="H16" s="263">
        <f t="shared" si="0"/>
        <v>100.6556546670316</v>
      </c>
      <c r="I16" s="263">
        <f t="shared" si="0"/>
        <v>92.770748030382862</v>
      </c>
      <c r="J16" s="263">
        <f t="shared" si="0"/>
        <v>72.11757371061428</v>
      </c>
      <c r="K16" s="263">
        <f t="shared" si="0"/>
        <v>65.33125790099173</v>
      </c>
      <c r="L16" s="263">
        <f t="shared" si="0"/>
        <v>68.776044901789973</v>
      </c>
      <c r="M16" s="263">
        <f t="shared" si="0"/>
        <v>66.986715800519221</v>
      </c>
      <c r="N16" s="263">
        <f t="shared" si="0"/>
        <v>67.725863337287265</v>
      </c>
      <c r="O16" s="263">
        <f t="shared" si="0"/>
        <v>68.49870729743057</v>
      </c>
      <c r="P16" s="263">
        <f t="shared" si="0"/>
        <v>70.912134279373959</v>
      </c>
      <c r="Q16" s="263">
        <f t="shared" si="0"/>
        <v>74.505502089973263</v>
      </c>
      <c r="R16" s="263">
        <f t="shared" si="0"/>
        <v>73.430043390627361</v>
      </c>
      <c r="S16" s="263">
        <f t="shared" si="0"/>
        <v>73.856539058281413</v>
      </c>
      <c r="T16" s="263">
        <f t="shared" si="0"/>
        <v>68.156116697218266</v>
      </c>
      <c r="U16" s="263">
        <f t="shared" si="0"/>
        <v>59.564057922090008</v>
      </c>
      <c r="V16" s="263">
        <f t="shared" si="0"/>
        <v>64.232787911508154</v>
      </c>
      <c r="W16" s="263">
        <f t="shared" si="0"/>
        <v>61.790779963479082</v>
      </c>
      <c r="DA16" s="70"/>
    </row>
    <row r="17" spans="1:105" ht="12" customHeight="1" x14ac:dyDescent="0.25">
      <c r="A17" s="60" t="s">
        <v>2150</v>
      </c>
      <c r="B17" s="331">
        <v>133.8518907046452</v>
      </c>
      <c r="C17" s="331">
        <v>134.60790119038029</v>
      </c>
      <c r="D17" s="331">
        <v>128.44273689565941</v>
      </c>
      <c r="E17" s="331">
        <v>145.565859210014</v>
      </c>
      <c r="F17" s="331">
        <v>122.016501031366</v>
      </c>
      <c r="G17" s="331">
        <v>106.8415771570242</v>
      </c>
      <c r="H17" s="331">
        <v>100.6556546670316</v>
      </c>
      <c r="I17" s="331">
        <v>92.770748030382862</v>
      </c>
      <c r="J17" s="331">
        <v>72.11757371061428</v>
      </c>
      <c r="K17" s="331">
        <v>65.33125790099173</v>
      </c>
      <c r="L17" s="331">
        <v>68.776044901789973</v>
      </c>
      <c r="M17" s="331">
        <v>66.986715800519221</v>
      </c>
      <c r="N17" s="331">
        <v>67.725863337287265</v>
      </c>
      <c r="O17" s="331">
        <v>68.49870729743057</v>
      </c>
      <c r="P17" s="331">
        <v>70.912134279373959</v>
      </c>
      <c r="Q17" s="331">
        <v>74.505502089973263</v>
      </c>
      <c r="R17" s="331">
        <v>73.430043390627361</v>
      </c>
      <c r="S17" s="331">
        <v>73.856539058281413</v>
      </c>
      <c r="T17" s="331">
        <v>68.156116697218266</v>
      </c>
      <c r="U17" s="331">
        <v>59.564057922090008</v>
      </c>
      <c r="V17" s="331">
        <v>64.232787911508154</v>
      </c>
      <c r="W17" s="331">
        <v>61.790779963479082</v>
      </c>
      <c r="DA17" s="72" t="s">
        <v>2313</v>
      </c>
    </row>
    <row r="18" spans="1:105" ht="12" customHeight="1" x14ac:dyDescent="0.25">
      <c r="A18" s="59" t="s">
        <v>30</v>
      </c>
      <c r="B18" s="232">
        <v>46.120604604968733</v>
      </c>
      <c r="C18" s="232">
        <v>37.854428209943443</v>
      </c>
      <c r="D18" s="232">
        <v>36.355197352914317</v>
      </c>
      <c r="E18" s="232">
        <v>42.05770092753643</v>
      </c>
      <c r="F18" s="232">
        <v>22.82630511337792</v>
      </c>
      <c r="G18" s="232">
        <v>20.957488565152499</v>
      </c>
      <c r="H18" s="232">
        <v>15.16602817157372</v>
      </c>
      <c r="I18" s="232">
        <v>13.296946055621531</v>
      </c>
      <c r="J18" s="232">
        <v>12.36437865594533</v>
      </c>
      <c r="K18" s="232">
        <v>11.185138733947429</v>
      </c>
      <c r="L18" s="232">
        <v>11.67324280354431</v>
      </c>
      <c r="M18" s="232">
        <v>11.86716003993129</v>
      </c>
      <c r="N18" s="232">
        <v>15.163329195930849</v>
      </c>
      <c r="O18" s="232">
        <v>13.796326181060341</v>
      </c>
      <c r="P18" s="232">
        <v>14.325096697209929</v>
      </c>
      <c r="Q18" s="232">
        <v>16.690953121103231</v>
      </c>
      <c r="R18" s="232">
        <v>16.00673438108619</v>
      </c>
      <c r="S18" s="232">
        <v>15.55761812009688</v>
      </c>
      <c r="T18" s="232">
        <v>15.335078935329159</v>
      </c>
      <c r="U18" s="232">
        <v>13.016648481381541</v>
      </c>
      <c r="V18" s="232">
        <v>13.48159550604908</v>
      </c>
      <c r="W18" s="232">
        <v>12.84378130966218</v>
      </c>
      <c r="DA18" s="71" t="s">
        <v>2314</v>
      </c>
    </row>
    <row r="19" spans="1:105" ht="12" customHeight="1" x14ac:dyDescent="0.25">
      <c r="A19" s="59" t="s">
        <v>33</v>
      </c>
      <c r="B19" s="232">
        <v>1.0940808742302</v>
      </c>
      <c r="C19" s="232">
        <v>1.0338305733136171</v>
      </c>
      <c r="D19" s="232">
        <v>1.03512619586721</v>
      </c>
      <c r="E19" s="232">
        <v>0.78606460819384927</v>
      </c>
      <c r="F19" s="232">
        <v>0.25802159953908271</v>
      </c>
      <c r="G19" s="232">
        <v>0.24782106335801241</v>
      </c>
      <c r="H19" s="232">
        <v>0.25944182937341898</v>
      </c>
      <c r="I19" s="232">
        <v>0.2594073568168464</v>
      </c>
      <c r="J19" s="232">
        <v>0.47615713963060857</v>
      </c>
      <c r="K19" s="232">
        <v>0.44244978061533868</v>
      </c>
      <c r="L19" s="232">
        <v>0.22034403516370121</v>
      </c>
      <c r="M19" s="232">
        <v>0.22307215794167409</v>
      </c>
      <c r="N19" s="232">
        <v>0.221250051603155</v>
      </c>
      <c r="O19" s="232">
        <v>0.22823404217651769</v>
      </c>
      <c r="P19" s="232">
        <v>0.45662208647750002</v>
      </c>
      <c r="Q19" s="232">
        <v>0.46875262767464648</v>
      </c>
      <c r="R19" s="232">
        <v>0.46626240648774242</v>
      </c>
      <c r="S19" s="232">
        <v>0.45515078970523692</v>
      </c>
      <c r="T19" s="232">
        <v>0.66519427258916131</v>
      </c>
      <c r="U19" s="232">
        <v>0.64518090304894382</v>
      </c>
      <c r="V19" s="232">
        <v>0.86623033048227704</v>
      </c>
      <c r="W19" s="232">
        <v>0.83674816336724456</v>
      </c>
      <c r="DA19" s="71" t="s">
        <v>2315</v>
      </c>
    </row>
    <row r="20" spans="1:105" ht="12" customHeight="1" x14ac:dyDescent="0.25">
      <c r="A20" s="59" t="s">
        <v>160</v>
      </c>
      <c r="B20" s="232">
        <v>8.8761748413165442</v>
      </c>
      <c r="C20" s="232">
        <v>6.6055367651055992</v>
      </c>
      <c r="D20" s="232">
        <v>4.9644222412889967</v>
      </c>
      <c r="E20" s="232">
        <v>1.3934078273645549</v>
      </c>
      <c r="F20" s="232">
        <v>1.3772102101116419</v>
      </c>
      <c r="G20" s="232">
        <v>1.324705835241982</v>
      </c>
      <c r="H20" s="232">
        <v>0.82481200814355116</v>
      </c>
      <c r="I20" s="232">
        <v>0.55006135655796995</v>
      </c>
      <c r="J20" s="232">
        <v>0.52953345888793857</v>
      </c>
      <c r="K20" s="232">
        <v>0.49473436574732588</v>
      </c>
      <c r="L20" s="232">
        <v>0.24677588010092361</v>
      </c>
      <c r="M20" s="232">
        <v>0.2497006816887542</v>
      </c>
      <c r="N20" s="232">
        <v>0.49507181604755701</v>
      </c>
      <c r="O20" s="232">
        <v>0.25529517243752731</v>
      </c>
      <c r="P20" s="232">
        <v>0</v>
      </c>
      <c r="Q20" s="232">
        <v>0.26178633581103528</v>
      </c>
      <c r="R20" s="232">
        <v>0.52117753704793912</v>
      </c>
      <c r="S20" s="232">
        <v>0.25459390621661099</v>
      </c>
      <c r="T20" s="232">
        <v>0.24819377852757399</v>
      </c>
      <c r="U20" s="232">
        <v>0.24120868536590789</v>
      </c>
      <c r="V20" s="232">
        <v>0.24336511096897029</v>
      </c>
      <c r="W20" s="232">
        <v>0.2363174213249479</v>
      </c>
      <c r="DA20" s="71" t="s">
        <v>2316</v>
      </c>
    </row>
    <row r="21" spans="1:105" ht="12" customHeight="1" x14ac:dyDescent="0.25">
      <c r="A21" s="59" t="s">
        <v>70</v>
      </c>
      <c r="B21" s="232">
        <v>3.8551714853220571</v>
      </c>
      <c r="C21" s="232">
        <v>20.066149166475441</v>
      </c>
      <c r="D21" s="232">
        <v>17.039621835964109</v>
      </c>
      <c r="E21" s="232">
        <v>20.9578485991672</v>
      </c>
      <c r="F21" s="232">
        <v>18.84371988627505</v>
      </c>
      <c r="G21" s="232">
        <v>13.060399919477989</v>
      </c>
      <c r="H21" s="232">
        <v>10.738064185994389</v>
      </c>
      <c r="I21" s="232">
        <v>5.922190766281993</v>
      </c>
      <c r="J21" s="232">
        <v>5.8212771763114057</v>
      </c>
      <c r="K21" s="232">
        <v>3.9335863635686201</v>
      </c>
      <c r="L21" s="232">
        <v>3.908049203984064</v>
      </c>
      <c r="M21" s="232">
        <v>0.98625323848306368</v>
      </c>
      <c r="N21" s="232">
        <v>0.4895828684929166</v>
      </c>
      <c r="O21" s="232">
        <v>0</v>
      </c>
      <c r="P21" s="232">
        <v>0.25255656284707978</v>
      </c>
      <c r="Q21" s="232">
        <v>0.51853187122116651</v>
      </c>
      <c r="R21" s="232">
        <v>0.77368930527600521</v>
      </c>
      <c r="S21" s="232">
        <v>0.50348558437833191</v>
      </c>
      <c r="T21" s="232">
        <v>0.24527486036726071</v>
      </c>
      <c r="U21" s="232">
        <v>0.23789539752199501</v>
      </c>
      <c r="V21" s="232">
        <v>0.2395718525389153</v>
      </c>
      <c r="W21" s="232">
        <v>0.69421187929519945</v>
      </c>
      <c r="DA21" s="71" t="s">
        <v>2317</v>
      </c>
    </row>
    <row r="22" spans="1:105" ht="12" customHeight="1" x14ac:dyDescent="0.25">
      <c r="A22" s="59" t="s">
        <v>162</v>
      </c>
      <c r="B22" s="232">
        <v>73.905858898807651</v>
      </c>
      <c r="C22" s="232">
        <v>69.047956475542179</v>
      </c>
      <c r="D22" s="232">
        <v>69.048369269624715</v>
      </c>
      <c r="E22" s="232">
        <v>80.370837247752007</v>
      </c>
      <c r="F22" s="232">
        <v>78.711244222062277</v>
      </c>
      <c r="G22" s="232">
        <v>71.251161773793754</v>
      </c>
      <c r="H22" s="232">
        <v>73.667308471946555</v>
      </c>
      <c r="I22" s="232">
        <v>72.742142495104531</v>
      </c>
      <c r="J22" s="232">
        <v>52.926227279838997</v>
      </c>
      <c r="K22" s="232">
        <v>49.275348657113007</v>
      </c>
      <c r="L22" s="232">
        <v>52.727632978996972</v>
      </c>
      <c r="M22" s="232">
        <v>53.66052968247444</v>
      </c>
      <c r="N22" s="232">
        <v>51.356629405212793</v>
      </c>
      <c r="O22" s="232">
        <v>54.218851901756182</v>
      </c>
      <c r="P22" s="232">
        <v>55.877858932839459</v>
      </c>
      <c r="Q22" s="232">
        <v>56.565478134163179</v>
      </c>
      <c r="R22" s="232">
        <v>55.662179760729479</v>
      </c>
      <c r="S22" s="232">
        <v>57.085690657884349</v>
      </c>
      <c r="T22" s="232">
        <v>51.662374850405122</v>
      </c>
      <c r="U22" s="232">
        <v>45.423124454771617</v>
      </c>
      <c r="V22" s="232">
        <v>49.402025111468923</v>
      </c>
      <c r="W22" s="232">
        <v>47.179721189829507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111.543242253871</v>
      </c>
      <c r="C25" s="263">
        <f t="shared" si="1"/>
        <v>112.17325099198359</v>
      </c>
      <c r="D25" s="263">
        <f t="shared" si="1"/>
        <v>107.0356140797161</v>
      </c>
      <c r="E25" s="263">
        <f t="shared" si="1"/>
        <v>121.3048826750117</v>
      </c>
      <c r="F25" s="263">
        <f t="shared" si="1"/>
        <v>101.6804175261383</v>
      </c>
      <c r="G25" s="263">
        <f t="shared" si="1"/>
        <v>89.034647630853513</v>
      </c>
      <c r="H25" s="263">
        <f t="shared" si="1"/>
        <v>83.879712222526365</v>
      </c>
      <c r="I25" s="263">
        <f t="shared" si="1"/>
        <v>77.308956691985742</v>
      </c>
      <c r="J25" s="263">
        <f t="shared" si="1"/>
        <v>60.097978092178593</v>
      </c>
      <c r="K25" s="263">
        <f t="shared" si="1"/>
        <v>54.442714917493099</v>
      </c>
      <c r="L25" s="263">
        <f t="shared" si="1"/>
        <v>57.31337075149164</v>
      </c>
      <c r="M25" s="263">
        <f t="shared" si="1"/>
        <v>55.822263167099351</v>
      </c>
      <c r="N25" s="263">
        <f t="shared" si="1"/>
        <v>56.438219447739392</v>
      </c>
      <c r="O25" s="263">
        <f t="shared" si="1"/>
        <v>57.08225608119217</v>
      </c>
      <c r="P25" s="263">
        <f t="shared" si="1"/>
        <v>59.093445232811654</v>
      </c>
      <c r="Q25" s="263">
        <f t="shared" si="1"/>
        <v>62.087918408311083</v>
      </c>
      <c r="R25" s="263">
        <f t="shared" si="1"/>
        <v>61.191702825522817</v>
      </c>
      <c r="S25" s="263">
        <f t="shared" si="1"/>
        <v>61.547115881901163</v>
      </c>
      <c r="T25" s="263">
        <f t="shared" si="1"/>
        <v>56.796763914348567</v>
      </c>
      <c r="U25" s="263">
        <f t="shared" si="1"/>
        <v>49.63671493507502</v>
      </c>
      <c r="V25" s="263">
        <f t="shared" si="1"/>
        <v>53.527323259590133</v>
      </c>
      <c r="W25" s="263">
        <f t="shared" si="1"/>
        <v>51.492316636232587</v>
      </c>
      <c r="DA25" s="70"/>
    </row>
    <row r="26" spans="1:105" ht="12" customHeight="1" x14ac:dyDescent="0.25">
      <c r="A26" s="60" t="s">
        <v>2162</v>
      </c>
      <c r="B26" s="331">
        <v>111.543242253871</v>
      </c>
      <c r="C26" s="331">
        <v>112.17325099198359</v>
      </c>
      <c r="D26" s="331">
        <v>107.0356140797161</v>
      </c>
      <c r="E26" s="331">
        <v>121.3048826750117</v>
      </c>
      <c r="F26" s="331">
        <v>101.6804175261383</v>
      </c>
      <c r="G26" s="331">
        <v>89.034647630853513</v>
      </c>
      <c r="H26" s="331">
        <v>83.879712222526365</v>
      </c>
      <c r="I26" s="331">
        <v>77.308956691985742</v>
      </c>
      <c r="J26" s="331">
        <v>60.097978092178593</v>
      </c>
      <c r="K26" s="331">
        <v>54.442714917493099</v>
      </c>
      <c r="L26" s="331">
        <v>57.31337075149164</v>
      </c>
      <c r="M26" s="331">
        <v>55.822263167099351</v>
      </c>
      <c r="N26" s="331">
        <v>56.438219447739392</v>
      </c>
      <c r="O26" s="331">
        <v>57.08225608119217</v>
      </c>
      <c r="P26" s="331">
        <v>59.093445232811654</v>
      </c>
      <c r="Q26" s="331">
        <v>62.087918408311083</v>
      </c>
      <c r="R26" s="331">
        <v>61.191702825522817</v>
      </c>
      <c r="S26" s="331">
        <v>61.547115881901163</v>
      </c>
      <c r="T26" s="331">
        <v>56.796763914348567</v>
      </c>
      <c r="U26" s="331">
        <v>49.63671493507502</v>
      </c>
      <c r="V26" s="331">
        <v>53.527323259590133</v>
      </c>
      <c r="W26" s="331">
        <v>51.492316636232587</v>
      </c>
      <c r="DA26" s="72" t="s">
        <v>2321</v>
      </c>
    </row>
    <row r="27" spans="1:105" ht="12" customHeight="1" x14ac:dyDescent="0.25">
      <c r="A27" s="59" t="s">
        <v>30</v>
      </c>
      <c r="B27" s="232">
        <v>38.433837170807273</v>
      </c>
      <c r="C27" s="232">
        <v>31.54535684161954</v>
      </c>
      <c r="D27" s="232">
        <v>30.295997794095261</v>
      </c>
      <c r="E27" s="232">
        <v>35.048084106280349</v>
      </c>
      <c r="F27" s="232">
        <v>19.021920927814929</v>
      </c>
      <c r="G27" s="232">
        <v>17.46457380429375</v>
      </c>
      <c r="H27" s="232">
        <v>12.638356809644771</v>
      </c>
      <c r="I27" s="232">
        <v>11.080788379684609</v>
      </c>
      <c r="J27" s="232">
        <v>10.30364887995445</v>
      </c>
      <c r="K27" s="232">
        <v>9.3209489449561964</v>
      </c>
      <c r="L27" s="232">
        <v>9.7277023362869262</v>
      </c>
      <c r="M27" s="232">
        <v>9.8893000332760774</v>
      </c>
      <c r="N27" s="232">
        <v>12.636107663275711</v>
      </c>
      <c r="O27" s="232">
        <v>11.49693848421696</v>
      </c>
      <c r="P27" s="232">
        <v>11.93758058100827</v>
      </c>
      <c r="Q27" s="232">
        <v>13.90912760091936</v>
      </c>
      <c r="R27" s="232">
        <v>13.338945317571831</v>
      </c>
      <c r="S27" s="232">
        <v>12.9646817667474</v>
      </c>
      <c r="T27" s="232">
        <v>12.77923244610764</v>
      </c>
      <c r="U27" s="232">
        <v>10.84720706781795</v>
      </c>
      <c r="V27" s="232">
        <v>11.234662921707571</v>
      </c>
      <c r="W27" s="232">
        <v>10.70315109138515</v>
      </c>
      <c r="DA27" s="71" t="s">
        <v>2322</v>
      </c>
    </row>
    <row r="28" spans="1:105" ht="12" customHeight="1" x14ac:dyDescent="0.25">
      <c r="A28" s="59" t="s">
        <v>33</v>
      </c>
      <c r="B28" s="232">
        <v>0.91173406185849981</v>
      </c>
      <c r="C28" s="232">
        <v>0.86152547776134802</v>
      </c>
      <c r="D28" s="232">
        <v>0.86260516322267455</v>
      </c>
      <c r="E28" s="232">
        <v>0.655053840161541</v>
      </c>
      <c r="F28" s="232">
        <v>0.21501799961590229</v>
      </c>
      <c r="G28" s="232">
        <v>0.20651755279834361</v>
      </c>
      <c r="H28" s="232">
        <v>0.2162015244778491</v>
      </c>
      <c r="I28" s="232">
        <v>0.21617279734737199</v>
      </c>
      <c r="J28" s="232">
        <v>0.39679761635884059</v>
      </c>
      <c r="K28" s="232">
        <v>0.36870815051278222</v>
      </c>
      <c r="L28" s="232">
        <v>0.18362002930308419</v>
      </c>
      <c r="M28" s="232">
        <v>0.18589346495139511</v>
      </c>
      <c r="N28" s="232">
        <v>0.18437504300262919</v>
      </c>
      <c r="O28" s="232">
        <v>0.19019503514709821</v>
      </c>
      <c r="P28" s="232">
        <v>0.38051840539791648</v>
      </c>
      <c r="Q28" s="232">
        <v>0.39062718972887223</v>
      </c>
      <c r="R28" s="232">
        <v>0.38855200540645207</v>
      </c>
      <c r="S28" s="232">
        <v>0.37929232475436409</v>
      </c>
      <c r="T28" s="232">
        <v>0.5543285604909679</v>
      </c>
      <c r="U28" s="232">
        <v>0.53765075254078654</v>
      </c>
      <c r="V28" s="232">
        <v>0.72185860873523078</v>
      </c>
      <c r="W28" s="232">
        <v>0.69729013613937052</v>
      </c>
      <c r="DA28" s="71" t="s">
        <v>2323</v>
      </c>
    </row>
    <row r="29" spans="1:105" ht="12" customHeight="1" x14ac:dyDescent="0.25">
      <c r="A29" s="59" t="s">
        <v>160</v>
      </c>
      <c r="B29" s="232">
        <v>7.3968123677637871</v>
      </c>
      <c r="C29" s="232">
        <v>5.5046139709213344</v>
      </c>
      <c r="D29" s="232">
        <v>4.1370185344074981</v>
      </c>
      <c r="E29" s="232">
        <v>1.161173189470462</v>
      </c>
      <c r="F29" s="232">
        <v>1.147675175093035</v>
      </c>
      <c r="G29" s="232">
        <v>1.103921529368318</v>
      </c>
      <c r="H29" s="232">
        <v>0.68734334011962595</v>
      </c>
      <c r="I29" s="232">
        <v>0.45838446379830827</v>
      </c>
      <c r="J29" s="232">
        <v>0.4412778824066157</v>
      </c>
      <c r="K29" s="232">
        <v>0.41227863812277149</v>
      </c>
      <c r="L29" s="232">
        <v>0.2056465667507697</v>
      </c>
      <c r="M29" s="232">
        <v>0.20808390140729521</v>
      </c>
      <c r="N29" s="232">
        <v>0.41255984670629758</v>
      </c>
      <c r="O29" s="232">
        <v>0.21274597703127279</v>
      </c>
      <c r="P29" s="232">
        <v>0</v>
      </c>
      <c r="Q29" s="232">
        <v>0.21815527984252939</v>
      </c>
      <c r="R29" s="232">
        <v>0.43431461420661599</v>
      </c>
      <c r="S29" s="232">
        <v>0.21216158851384251</v>
      </c>
      <c r="T29" s="232">
        <v>0.20682814877297839</v>
      </c>
      <c r="U29" s="232">
        <v>0.20100723780492319</v>
      </c>
      <c r="V29" s="232">
        <v>0.2028042591408086</v>
      </c>
      <c r="W29" s="232">
        <v>0.19693118443745669</v>
      </c>
      <c r="DA29" s="71" t="s">
        <v>2324</v>
      </c>
    </row>
    <row r="30" spans="1:105" ht="12" customHeight="1" x14ac:dyDescent="0.25">
      <c r="A30" s="59" t="s">
        <v>70</v>
      </c>
      <c r="B30" s="232">
        <v>3.212642904435048</v>
      </c>
      <c r="C30" s="232">
        <v>16.72179097206287</v>
      </c>
      <c r="D30" s="232">
        <v>14.199684863303419</v>
      </c>
      <c r="E30" s="232">
        <v>17.464873832639331</v>
      </c>
      <c r="F30" s="232">
        <v>15.703099905229211</v>
      </c>
      <c r="G30" s="232">
        <v>10.883666599564989</v>
      </c>
      <c r="H30" s="232">
        <v>8.9483868216619911</v>
      </c>
      <c r="I30" s="232">
        <v>4.9351589719016626</v>
      </c>
      <c r="J30" s="232">
        <v>4.8510643135928397</v>
      </c>
      <c r="K30" s="232">
        <v>3.2779886363071822</v>
      </c>
      <c r="L30" s="232">
        <v>3.256707669986719</v>
      </c>
      <c r="M30" s="232">
        <v>0.82187769873588623</v>
      </c>
      <c r="N30" s="232">
        <v>0.40798572374409731</v>
      </c>
      <c r="O30" s="232">
        <v>0</v>
      </c>
      <c r="P30" s="232">
        <v>0.21046380237256651</v>
      </c>
      <c r="Q30" s="232">
        <v>0.43210989268430539</v>
      </c>
      <c r="R30" s="232">
        <v>0.64474108773000449</v>
      </c>
      <c r="S30" s="232">
        <v>0.41957132031527639</v>
      </c>
      <c r="T30" s="232">
        <v>0.2043957169727173</v>
      </c>
      <c r="U30" s="232">
        <v>0.19824616460166261</v>
      </c>
      <c r="V30" s="232">
        <v>0.19964321044909611</v>
      </c>
      <c r="W30" s="232">
        <v>0.5785098994126664</v>
      </c>
      <c r="DA30" s="71" t="s">
        <v>2325</v>
      </c>
    </row>
    <row r="31" spans="1:105" ht="12" customHeight="1" x14ac:dyDescent="0.25">
      <c r="A31" s="59" t="s">
        <v>162</v>
      </c>
      <c r="B31" s="232">
        <v>61.588215749006373</v>
      </c>
      <c r="C31" s="232">
        <v>57.539963729618513</v>
      </c>
      <c r="D31" s="232">
        <v>57.540307724687267</v>
      </c>
      <c r="E31" s="232">
        <v>66.975697706460011</v>
      </c>
      <c r="F31" s="232">
        <v>65.592703518385235</v>
      </c>
      <c r="G31" s="232">
        <v>59.375968144828107</v>
      </c>
      <c r="H31" s="232">
        <v>61.389423726622127</v>
      </c>
      <c r="I31" s="232">
        <v>60.618452079253792</v>
      </c>
      <c r="J31" s="232">
        <v>44.10518939986585</v>
      </c>
      <c r="K31" s="232">
        <v>41.062790547594169</v>
      </c>
      <c r="L31" s="232">
        <v>43.93969414916414</v>
      </c>
      <c r="M31" s="232">
        <v>44.717108068728699</v>
      </c>
      <c r="N31" s="232">
        <v>42.79719117101066</v>
      </c>
      <c r="O31" s="232">
        <v>45.182376584796842</v>
      </c>
      <c r="P31" s="232">
        <v>46.564882444032889</v>
      </c>
      <c r="Q31" s="232">
        <v>47.137898445136003</v>
      </c>
      <c r="R31" s="232">
        <v>46.38514980060792</v>
      </c>
      <c r="S31" s="232">
        <v>47.571408881570278</v>
      </c>
      <c r="T31" s="232">
        <v>43.05197904200427</v>
      </c>
      <c r="U31" s="232">
        <v>37.852603712309687</v>
      </c>
      <c r="V31" s="232">
        <v>41.168354259557432</v>
      </c>
      <c r="W31" s="232">
        <v>39.316434324857937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982.7343258654771</v>
      </c>
      <c r="C34" s="263">
        <v>1012.549407216159</v>
      </c>
      <c r="D34" s="263">
        <v>964.54220943467919</v>
      </c>
      <c r="E34" s="263">
        <v>1078.691791922357</v>
      </c>
      <c r="F34" s="263">
        <v>919.02824814005351</v>
      </c>
      <c r="G34" s="263">
        <v>846.92165136103927</v>
      </c>
      <c r="H34" s="263">
        <v>783.18574961064382</v>
      </c>
      <c r="I34" s="263">
        <v>721.16880222052214</v>
      </c>
      <c r="J34" s="263">
        <v>585.9035952991394</v>
      </c>
      <c r="K34" s="263">
        <v>583.83224011409959</v>
      </c>
      <c r="L34" s="263">
        <v>622.27612454845416</v>
      </c>
      <c r="M34" s="263">
        <v>595.74639856299848</v>
      </c>
      <c r="N34" s="263">
        <v>608.35996299498083</v>
      </c>
      <c r="O34" s="263">
        <v>593.23729848858773</v>
      </c>
      <c r="P34" s="263">
        <v>614.21326199706425</v>
      </c>
      <c r="Q34" s="263">
        <v>625.48722013460338</v>
      </c>
      <c r="R34" s="263">
        <v>615.24529091730108</v>
      </c>
      <c r="S34" s="263">
        <v>637.8874944677309</v>
      </c>
      <c r="T34" s="263">
        <v>606.02697686494514</v>
      </c>
      <c r="U34" s="263">
        <v>547.28534656989041</v>
      </c>
      <c r="V34" s="263">
        <v>586.85568338976964</v>
      </c>
      <c r="W34" s="263">
        <v>588.02717353920991</v>
      </c>
      <c r="DA34" s="70" t="s">
        <v>2329</v>
      </c>
    </row>
    <row r="35" spans="1:105" ht="12" customHeight="1" x14ac:dyDescent="0.25">
      <c r="A35" s="64" t="s">
        <v>30</v>
      </c>
      <c r="B35" s="231">
        <v>338.56991155472531</v>
      </c>
      <c r="C35" s="231">
        <v>284.71203748721268</v>
      </c>
      <c r="D35" s="231">
        <v>272.97246838131002</v>
      </c>
      <c r="E35" s="231">
        <v>311.43331908693398</v>
      </c>
      <c r="F35" s="231">
        <v>171.92772307464691</v>
      </c>
      <c r="G35" s="231">
        <v>166.12775004147471</v>
      </c>
      <c r="H35" s="231">
        <v>118.0044696094011</v>
      </c>
      <c r="I35" s="231">
        <v>103.3660163760124</v>
      </c>
      <c r="J35" s="231">
        <v>100.4517142690851</v>
      </c>
      <c r="K35" s="231">
        <v>99.955898796927784</v>
      </c>
      <c r="L35" s="231">
        <v>105.1616661868033</v>
      </c>
      <c r="M35" s="231">
        <v>105.0599762048612</v>
      </c>
      <c r="N35" s="231">
        <v>135.5975201898583</v>
      </c>
      <c r="O35" s="231">
        <v>118.9376679015036</v>
      </c>
      <c r="P35" s="231">
        <v>123.5341824984055</v>
      </c>
      <c r="Q35" s="231">
        <v>138.9308085587366</v>
      </c>
      <c r="R35" s="231">
        <v>134.11496842700149</v>
      </c>
      <c r="S35" s="231">
        <v>134.3687393025981</v>
      </c>
      <c r="T35" s="231">
        <v>136.35564902338601</v>
      </c>
      <c r="U35" s="231">
        <v>119.59932254161249</v>
      </c>
      <c r="V35" s="231">
        <v>123.17308964989491</v>
      </c>
      <c r="W35" s="231">
        <v>122.2268504385317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8.0316133752923147</v>
      </c>
      <c r="C37" s="231">
        <v>7.7756823405768971</v>
      </c>
      <c r="D37" s="231">
        <v>7.7722299243515742</v>
      </c>
      <c r="E37" s="231">
        <v>5.8207344801935816</v>
      </c>
      <c r="F37" s="231">
        <v>1.9434186081580931</v>
      </c>
      <c r="G37" s="231">
        <v>1.9644508234163389</v>
      </c>
      <c r="H37" s="231">
        <v>2.0186758934739739</v>
      </c>
      <c r="I37" s="231">
        <v>2.0165461287595559</v>
      </c>
      <c r="J37" s="231">
        <v>3.868435468397728</v>
      </c>
      <c r="K37" s="231">
        <v>3.9539487659355772</v>
      </c>
      <c r="L37" s="231">
        <v>1.985030746135326</v>
      </c>
      <c r="M37" s="231">
        <v>1.9748579716175301</v>
      </c>
      <c r="N37" s="231">
        <v>1.9785205446385019</v>
      </c>
      <c r="O37" s="231">
        <v>1.967598066032539</v>
      </c>
      <c r="P37" s="231">
        <v>3.9377351061581849</v>
      </c>
      <c r="Q37" s="231">
        <v>3.901765291913208</v>
      </c>
      <c r="R37" s="231">
        <v>3.9066536893803279</v>
      </c>
      <c r="S37" s="231">
        <v>3.9310669109606469</v>
      </c>
      <c r="T37" s="231">
        <v>5.9147394772498663</v>
      </c>
      <c r="U37" s="231">
        <v>5.9280389289002029</v>
      </c>
      <c r="V37" s="231">
        <v>7.9142165410672538</v>
      </c>
      <c r="W37" s="231">
        <v>7.9628491137314752</v>
      </c>
      <c r="DA37" s="73" t="s">
        <v>2332</v>
      </c>
    </row>
    <row r="38" spans="1:105" ht="12" customHeight="1" x14ac:dyDescent="0.25">
      <c r="A38" s="64" t="s">
        <v>160</v>
      </c>
      <c r="B38" s="231">
        <v>65.159721055457695</v>
      </c>
      <c r="C38" s="231">
        <v>49.681792065634717</v>
      </c>
      <c r="D38" s="231">
        <v>37.275291896692217</v>
      </c>
      <c r="E38" s="231">
        <v>10.318053886624471</v>
      </c>
      <c r="F38" s="231">
        <v>10.373146877848381</v>
      </c>
      <c r="G38" s="231">
        <v>10.50080018850587</v>
      </c>
      <c r="H38" s="231">
        <v>6.4177319498111594</v>
      </c>
      <c r="I38" s="231">
        <v>4.2759932206948443</v>
      </c>
      <c r="J38" s="231">
        <v>4.3020798042734043</v>
      </c>
      <c r="K38" s="231">
        <v>4.421189523909427</v>
      </c>
      <c r="L38" s="231">
        <v>2.2231493992610498</v>
      </c>
      <c r="M38" s="231">
        <v>2.2106003111347619</v>
      </c>
      <c r="N38" s="231">
        <v>4.4271617205246194</v>
      </c>
      <c r="O38" s="231">
        <v>2.20089116752805</v>
      </c>
      <c r="P38" s="231">
        <v>0</v>
      </c>
      <c r="Q38" s="231">
        <v>2.179035974756371</v>
      </c>
      <c r="R38" s="231">
        <v>4.3667688400351672</v>
      </c>
      <c r="S38" s="231">
        <v>2.198888155524215</v>
      </c>
      <c r="T38" s="231">
        <v>2.206876397403263</v>
      </c>
      <c r="U38" s="231">
        <v>2.2162690651267929</v>
      </c>
      <c r="V38" s="231">
        <v>2.2234781200480032</v>
      </c>
      <c r="W38" s="231">
        <v>2.248896443804651</v>
      </c>
      <c r="DA38" s="73" t="s">
        <v>2333</v>
      </c>
    </row>
    <row r="39" spans="1:105" ht="12" customHeight="1" x14ac:dyDescent="0.25">
      <c r="A39" s="64" t="s">
        <v>70</v>
      </c>
      <c r="B39" s="231">
        <v>28.30069293309241</v>
      </c>
      <c r="C39" s="231">
        <v>150.92221660368051</v>
      </c>
      <c r="D39" s="231">
        <v>127.9417517031945</v>
      </c>
      <c r="E39" s="231">
        <v>155.19089741509589</v>
      </c>
      <c r="F39" s="231">
        <v>141.9308923722821</v>
      </c>
      <c r="G39" s="231">
        <v>103.52838063204</v>
      </c>
      <c r="H39" s="231">
        <v>83.551181269399351</v>
      </c>
      <c r="I39" s="231">
        <v>46.037132524168939</v>
      </c>
      <c r="J39" s="231">
        <v>47.293704590226483</v>
      </c>
      <c r="K39" s="231">
        <v>35.152461656331923</v>
      </c>
      <c r="L39" s="231">
        <v>35.206752120858027</v>
      </c>
      <c r="M39" s="231">
        <v>8.7313006160147673</v>
      </c>
      <c r="N39" s="231">
        <v>4.3780770065251939</v>
      </c>
      <c r="O39" s="231">
        <v>0</v>
      </c>
      <c r="P39" s="231">
        <v>2.1779516875441289</v>
      </c>
      <c r="Q39" s="231">
        <v>4.3161137419496658</v>
      </c>
      <c r="R39" s="231">
        <v>6.4824788291613391</v>
      </c>
      <c r="S39" s="231">
        <v>4.3485270500730779</v>
      </c>
      <c r="T39" s="231">
        <v>2.1809221142936588</v>
      </c>
      <c r="U39" s="231">
        <v>2.1858259766402179</v>
      </c>
      <c r="V39" s="231">
        <v>2.188821438614359</v>
      </c>
      <c r="W39" s="231">
        <v>6.6064136018443467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2.687926364602752</v>
      </c>
      <c r="M40" s="231">
        <v>2.7129563271342181</v>
      </c>
      <c r="N40" s="231">
        <v>2.7238917476575741</v>
      </c>
      <c r="O40" s="231">
        <v>2.7122272990966731</v>
      </c>
      <c r="P40" s="231">
        <v>2.6940015982281351</v>
      </c>
      <c r="Q40" s="231">
        <v>5.3243347480774679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542.54059167406433</v>
      </c>
      <c r="C41" s="231">
        <v>519.32588344620956</v>
      </c>
      <c r="D41" s="231">
        <v>518.44867225628582</v>
      </c>
      <c r="E41" s="231">
        <v>595.13848950015267</v>
      </c>
      <c r="F41" s="231">
        <v>592.8530672071181</v>
      </c>
      <c r="G41" s="231">
        <v>564.80026967560229</v>
      </c>
      <c r="H41" s="231">
        <v>573.19369088855831</v>
      </c>
      <c r="I41" s="231">
        <v>565.4731139708864</v>
      </c>
      <c r="J41" s="231">
        <v>429.98766116715672</v>
      </c>
      <c r="K41" s="231">
        <v>440.3487413709949</v>
      </c>
      <c r="L41" s="231">
        <v>475.01159973079382</v>
      </c>
      <c r="M41" s="231">
        <v>475.056707132236</v>
      </c>
      <c r="N41" s="231">
        <v>459.2547917857766</v>
      </c>
      <c r="O41" s="231">
        <v>467.41891405442692</v>
      </c>
      <c r="P41" s="231">
        <v>481.8693911067283</v>
      </c>
      <c r="Q41" s="231">
        <v>470.83516181917008</v>
      </c>
      <c r="R41" s="231">
        <v>466.37442113172278</v>
      </c>
      <c r="S41" s="231">
        <v>493.04027304857487</v>
      </c>
      <c r="T41" s="231">
        <v>459.36878985261251</v>
      </c>
      <c r="U41" s="231">
        <v>417.35589005761068</v>
      </c>
      <c r="V41" s="231">
        <v>451.35607764014509</v>
      </c>
      <c r="W41" s="231">
        <v>448.9821639412977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0.13179527284513001</v>
      </c>
      <c r="C43" s="231">
        <v>0.13179527284506271</v>
      </c>
      <c r="D43" s="231">
        <v>0.1317952728450825</v>
      </c>
      <c r="E43" s="231">
        <v>0.7902975533555876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179.07021801092748</v>
      </c>
      <c r="C45" s="263">
        <f t="shared" si="2"/>
        <v>183.57369479495958</v>
      </c>
      <c r="D45" s="263">
        <f t="shared" si="2"/>
        <v>175.67846259502403</v>
      </c>
      <c r="E45" s="263">
        <f t="shared" si="2"/>
        <v>195.92415991863737</v>
      </c>
      <c r="F45" s="263">
        <f t="shared" si="2"/>
        <v>167.77658222128511</v>
      </c>
      <c r="G45" s="263">
        <f t="shared" si="2"/>
        <v>151.8290594855545</v>
      </c>
      <c r="H45" s="263">
        <f t="shared" si="2"/>
        <v>142.91128641589083</v>
      </c>
      <c r="I45" s="263">
        <f t="shared" si="2"/>
        <v>132.52839855289329</v>
      </c>
      <c r="J45" s="263">
        <f t="shared" si="2"/>
        <v>111.5998174258005</v>
      </c>
      <c r="K45" s="263">
        <f t="shared" si="2"/>
        <v>104.95867580081953</v>
      </c>
      <c r="L45" s="263">
        <f t="shared" si="2"/>
        <v>109.19045404906741</v>
      </c>
      <c r="M45" s="263">
        <f t="shared" si="2"/>
        <v>106.51624818733166</v>
      </c>
      <c r="N45" s="263">
        <f t="shared" si="2"/>
        <v>108.18348134829218</v>
      </c>
      <c r="O45" s="263">
        <f t="shared" si="2"/>
        <v>105.55273996573304</v>
      </c>
      <c r="P45" s="263">
        <f t="shared" si="2"/>
        <v>108.74790305854593</v>
      </c>
      <c r="Q45" s="263">
        <f t="shared" si="2"/>
        <v>113.74745637223775</v>
      </c>
      <c r="R45" s="263">
        <f t="shared" si="2"/>
        <v>112.26167757966307</v>
      </c>
      <c r="S45" s="263">
        <f t="shared" si="2"/>
        <v>114.96047714213265</v>
      </c>
      <c r="T45" s="263">
        <f t="shared" si="2"/>
        <v>110.30467003492946</v>
      </c>
      <c r="U45" s="263">
        <f t="shared" si="2"/>
        <v>101.53230525964474</v>
      </c>
      <c r="V45" s="263">
        <f t="shared" si="2"/>
        <v>107.1609875187273</v>
      </c>
      <c r="W45" s="263">
        <f t="shared" si="2"/>
        <v>107.07033305862664</v>
      </c>
      <c r="DA45" s="70"/>
    </row>
    <row r="46" spans="1:105" ht="12" customHeight="1" x14ac:dyDescent="0.25">
      <c r="A46" s="165" t="s">
        <v>2186</v>
      </c>
      <c r="B46" s="348">
        <v>108.04719712296981</v>
      </c>
      <c r="C46" s="348">
        <v>110.39591336815459</v>
      </c>
      <c r="D46" s="348">
        <v>105.97020097745499</v>
      </c>
      <c r="E46" s="348">
        <v>117.96621375460251</v>
      </c>
      <c r="F46" s="348">
        <v>101.3576521541074</v>
      </c>
      <c r="G46" s="348">
        <v>90.621332685022949</v>
      </c>
      <c r="H46" s="348">
        <v>86.309805843040934</v>
      </c>
      <c r="I46" s="348">
        <v>80.408933957267848</v>
      </c>
      <c r="J46" s="348">
        <v>69.256080983489156</v>
      </c>
      <c r="K46" s="348">
        <v>62.764637907446037</v>
      </c>
      <c r="L46" s="348">
        <v>64.218044895698725</v>
      </c>
      <c r="M46" s="348">
        <v>63.461164228803817</v>
      </c>
      <c r="N46" s="348">
        <v>64.216804676916624</v>
      </c>
      <c r="O46" s="348">
        <v>62.678990740616378</v>
      </c>
      <c r="P46" s="348">
        <v>64.358203636924699</v>
      </c>
      <c r="Q46" s="348">
        <v>68.54297869039118</v>
      </c>
      <c r="R46" s="348">
        <v>67.797392576130491</v>
      </c>
      <c r="S46" s="348">
        <v>68.859821398934145</v>
      </c>
      <c r="T46" s="348">
        <v>66.506600196839088</v>
      </c>
      <c r="U46" s="348">
        <v>61.979541528842461</v>
      </c>
      <c r="V46" s="348">
        <v>64.748442884244128</v>
      </c>
      <c r="W46" s="348">
        <v>64.573123864085034</v>
      </c>
      <c r="DA46" s="167" t="s">
        <v>2340</v>
      </c>
    </row>
    <row r="47" spans="1:105" ht="12" customHeight="1" x14ac:dyDescent="0.25">
      <c r="A47" s="59" t="s">
        <v>30</v>
      </c>
      <c r="B47" s="232">
        <v>37.229224263850227</v>
      </c>
      <c r="C47" s="232">
        <v>31.0455340311375</v>
      </c>
      <c r="D47" s="232">
        <v>29.994436923226001</v>
      </c>
      <c r="E47" s="232">
        <v>34.083457237640467</v>
      </c>
      <c r="F47" s="232">
        <v>18.961539415480651</v>
      </c>
      <c r="G47" s="232">
        <v>17.775809699196181</v>
      </c>
      <c r="H47" s="232">
        <v>13.00450482616904</v>
      </c>
      <c r="I47" s="232">
        <v>11.525111955221689</v>
      </c>
      <c r="J47" s="232">
        <v>11.87378284442538</v>
      </c>
      <c r="K47" s="232">
        <v>10.74571660084481</v>
      </c>
      <c r="L47" s="232">
        <v>10.89962110363939</v>
      </c>
      <c r="M47" s="232">
        <v>11.24258419335346</v>
      </c>
      <c r="N47" s="232">
        <v>14.3776764332626</v>
      </c>
      <c r="O47" s="232">
        <v>12.624176938148461</v>
      </c>
      <c r="P47" s="232">
        <v>13.00112455684239</v>
      </c>
      <c r="Q47" s="232">
        <v>15.355210179250101</v>
      </c>
      <c r="R47" s="232">
        <v>14.778894367844851</v>
      </c>
      <c r="S47" s="232">
        <v>14.50507725927039</v>
      </c>
      <c r="T47" s="232">
        <v>14.963938868021369</v>
      </c>
      <c r="U47" s="232">
        <v>13.544508773619549</v>
      </c>
      <c r="V47" s="232">
        <v>13.589824527225719</v>
      </c>
      <c r="W47" s="232">
        <v>13.422117051803269</v>
      </c>
      <c r="DA47" s="71" t="s">
        <v>2341</v>
      </c>
    </row>
    <row r="48" spans="1:105" ht="12" customHeight="1" x14ac:dyDescent="0.25">
      <c r="A48" s="59" t="s">
        <v>33</v>
      </c>
      <c r="B48" s="232">
        <v>0.88315802835588275</v>
      </c>
      <c r="C48" s="232">
        <v>0.84787497167392134</v>
      </c>
      <c r="D48" s="232">
        <v>0.85401894777581355</v>
      </c>
      <c r="E48" s="232">
        <v>0.63702482229256341</v>
      </c>
      <c r="F48" s="232">
        <v>0.21433546539419221</v>
      </c>
      <c r="G48" s="232">
        <v>0.21019789885651369</v>
      </c>
      <c r="H48" s="232">
        <v>0.22246513616007951</v>
      </c>
      <c r="I48" s="232">
        <v>0.2248410136294676</v>
      </c>
      <c r="J48" s="232">
        <v>0.45726409980803939</v>
      </c>
      <c r="K48" s="232">
        <v>0.42506758885059093</v>
      </c>
      <c r="L48" s="232">
        <v>0.2057411583182461</v>
      </c>
      <c r="M48" s="232">
        <v>0.21133173467060051</v>
      </c>
      <c r="N48" s="232">
        <v>0.2097864929059555</v>
      </c>
      <c r="O48" s="232">
        <v>0.2088430567625035</v>
      </c>
      <c r="P48" s="232">
        <v>0.41441958453624228</v>
      </c>
      <c r="Q48" s="232">
        <v>0.43123931076886329</v>
      </c>
      <c r="R48" s="232">
        <v>0.43049648286297609</v>
      </c>
      <c r="S48" s="232">
        <v>0.42435784953251432</v>
      </c>
      <c r="T48" s="232">
        <v>0.64909521968290429</v>
      </c>
      <c r="U48" s="232">
        <v>0.671344733202069</v>
      </c>
      <c r="V48" s="232">
        <v>0.87318434870211936</v>
      </c>
      <c r="W48" s="232">
        <v>0.87442564777614951</v>
      </c>
      <c r="DA48" s="71" t="s">
        <v>2342</v>
      </c>
    </row>
    <row r="49" spans="1:105" ht="12" customHeight="1" x14ac:dyDescent="0.25">
      <c r="A49" s="59" t="s">
        <v>160</v>
      </c>
      <c r="B49" s="232">
        <v>7.1649777057978561</v>
      </c>
      <c r="C49" s="232">
        <v>5.4173956953640676</v>
      </c>
      <c r="D49" s="232">
        <v>4.0958394017538344</v>
      </c>
      <c r="E49" s="232">
        <v>1.129214271136699</v>
      </c>
      <c r="F49" s="232">
        <v>1.144032095984274</v>
      </c>
      <c r="G49" s="232">
        <v>1.123594497569268</v>
      </c>
      <c r="H49" s="232">
        <v>0.70725648266232655</v>
      </c>
      <c r="I49" s="232">
        <v>0.47676501732452847</v>
      </c>
      <c r="J49" s="232">
        <v>0.50852254485667203</v>
      </c>
      <c r="K49" s="232">
        <v>0.47529810880971152</v>
      </c>
      <c r="L49" s="232">
        <v>0.23042128360428921</v>
      </c>
      <c r="M49" s="232">
        <v>0.2365587830262231</v>
      </c>
      <c r="N49" s="232">
        <v>0.46942081718239159</v>
      </c>
      <c r="O49" s="232">
        <v>0.2336050471705188</v>
      </c>
      <c r="P49" s="232">
        <v>0</v>
      </c>
      <c r="Q49" s="232">
        <v>0.24083610919449369</v>
      </c>
      <c r="R49" s="232">
        <v>0.48119919925867871</v>
      </c>
      <c r="S49" s="232">
        <v>0.23736951575132159</v>
      </c>
      <c r="T49" s="232">
        <v>0.24218698481907319</v>
      </c>
      <c r="U49" s="232">
        <v>0.25099034977281842</v>
      </c>
      <c r="V49" s="232">
        <v>0.2453188239205937</v>
      </c>
      <c r="W49" s="232">
        <v>0.24695843178345009</v>
      </c>
      <c r="DA49" s="71" t="s">
        <v>2343</v>
      </c>
    </row>
    <row r="50" spans="1:105" ht="12" customHeight="1" x14ac:dyDescent="0.25">
      <c r="A50" s="59" t="s">
        <v>70</v>
      </c>
      <c r="B50" s="232">
        <v>3.1119506136568091</v>
      </c>
      <c r="C50" s="232">
        <v>16.45684128067365</v>
      </c>
      <c r="D50" s="232">
        <v>14.05834377387804</v>
      </c>
      <c r="E50" s="232">
        <v>16.984188882635149</v>
      </c>
      <c r="F50" s="232">
        <v>15.653253366374789</v>
      </c>
      <c r="G50" s="232">
        <v>11.077624250744689</v>
      </c>
      <c r="H50" s="232">
        <v>9.2076320807721839</v>
      </c>
      <c r="I50" s="232">
        <v>5.1330517034567134</v>
      </c>
      <c r="J50" s="232">
        <v>5.59029960114455</v>
      </c>
      <c r="K50" s="232">
        <v>3.7790505145516882</v>
      </c>
      <c r="L50" s="232">
        <v>3.6490507646146511</v>
      </c>
      <c r="M50" s="232">
        <v>0.93434613102913411</v>
      </c>
      <c r="N50" s="232">
        <v>0.46421626672516447</v>
      </c>
      <c r="O50" s="232">
        <v>0</v>
      </c>
      <c r="P50" s="232">
        <v>0.22921446190743011</v>
      </c>
      <c r="Q50" s="232">
        <v>0.47703482296489591</v>
      </c>
      <c r="R50" s="232">
        <v>0.71434136682596927</v>
      </c>
      <c r="S50" s="232">
        <v>0.46942258409741239</v>
      </c>
      <c r="T50" s="232">
        <v>0.23933871040875651</v>
      </c>
      <c r="U50" s="232">
        <v>0.24754269914788249</v>
      </c>
      <c r="V50" s="232">
        <v>0.24149511355725159</v>
      </c>
      <c r="W50" s="232">
        <v>0.72547117379232029</v>
      </c>
      <c r="DA50" s="71" t="s">
        <v>2344</v>
      </c>
    </row>
    <row r="51" spans="1:105" ht="12" customHeight="1" x14ac:dyDescent="0.25">
      <c r="A51" s="59" t="s">
        <v>162</v>
      </c>
      <c r="B51" s="232">
        <v>59.657886511309059</v>
      </c>
      <c r="C51" s="232">
        <v>56.628267389305456</v>
      </c>
      <c r="D51" s="232">
        <v>56.967561930821283</v>
      </c>
      <c r="E51" s="232">
        <v>65.132328540897646</v>
      </c>
      <c r="F51" s="232">
        <v>65.384491810873499</v>
      </c>
      <c r="G51" s="232">
        <v>60.434106338656299</v>
      </c>
      <c r="H51" s="232">
        <v>63.16794731727731</v>
      </c>
      <c r="I51" s="232">
        <v>63.049164267635447</v>
      </c>
      <c r="J51" s="232">
        <v>50.826211893254523</v>
      </c>
      <c r="K51" s="232">
        <v>47.339505094389239</v>
      </c>
      <c r="L51" s="232">
        <v>49.233210585522151</v>
      </c>
      <c r="M51" s="232">
        <v>50.836343386724408</v>
      </c>
      <c r="N51" s="232">
        <v>48.695704666840513</v>
      </c>
      <c r="O51" s="232">
        <v>49.612365698534887</v>
      </c>
      <c r="P51" s="232">
        <v>50.713445033638642</v>
      </c>
      <c r="Q51" s="232">
        <v>52.038658268212828</v>
      </c>
      <c r="R51" s="232">
        <v>51.392461159338019</v>
      </c>
      <c r="S51" s="232">
        <v>53.223594190282512</v>
      </c>
      <c r="T51" s="232">
        <v>50.412040413906979</v>
      </c>
      <c r="U51" s="232">
        <v>47.265154973100152</v>
      </c>
      <c r="V51" s="232">
        <v>49.798620070838453</v>
      </c>
      <c r="W51" s="232">
        <v>49.304151558929853</v>
      </c>
      <c r="DA51" s="71" t="s">
        <v>2345</v>
      </c>
    </row>
    <row r="52" spans="1:105" ht="12" customHeight="1" x14ac:dyDescent="0.25">
      <c r="A52" s="165" t="s">
        <v>2193</v>
      </c>
      <c r="B52" s="348">
        <v>71.023020887957657</v>
      </c>
      <c r="C52" s="348">
        <v>73.177781426804998</v>
      </c>
      <c r="D52" s="348">
        <v>69.708261617569036</v>
      </c>
      <c r="E52" s="348">
        <v>77.957946164034865</v>
      </c>
      <c r="F52" s="348">
        <v>66.418930067177712</v>
      </c>
      <c r="G52" s="348">
        <v>61.207726800531539</v>
      </c>
      <c r="H52" s="348">
        <v>56.601480572849887</v>
      </c>
      <c r="I52" s="348">
        <v>52.119464595625431</v>
      </c>
      <c r="J52" s="348">
        <v>42.343736442311339</v>
      </c>
      <c r="K52" s="348">
        <v>42.194037893373498</v>
      </c>
      <c r="L52" s="348">
        <v>44.972409153368687</v>
      </c>
      <c r="M52" s="348">
        <v>43.055083958527831</v>
      </c>
      <c r="N52" s="348">
        <v>43.966676671375552</v>
      </c>
      <c r="O52" s="348">
        <v>42.873749225116661</v>
      </c>
      <c r="P52" s="348">
        <v>44.389699421621231</v>
      </c>
      <c r="Q52" s="348">
        <v>45.204477681846569</v>
      </c>
      <c r="R52" s="348">
        <v>44.464285003532581</v>
      </c>
      <c r="S52" s="348">
        <v>46.100655743198509</v>
      </c>
      <c r="T52" s="348">
        <v>43.79806983809037</v>
      </c>
      <c r="U52" s="348">
        <v>39.552763730802283</v>
      </c>
      <c r="V52" s="348">
        <v>42.412544634483162</v>
      </c>
      <c r="W52" s="348">
        <v>42.497209194541611</v>
      </c>
      <c r="DA52" s="167" t="s">
        <v>2346</v>
      </c>
    </row>
    <row r="53" spans="1:105" ht="12" customHeight="1" x14ac:dyDescent="0.25">
      <c r="A53" s="64" t="s">
        <v>30</v>
      </c>
      <c r="B53" s="231">
        <v>24.46872696667851</v>
      </c>
      <c r="C53" s="231">
        <v>20.576373953050751</v>
      </c>
      <c r="D53" s="231">
        <v>19.727945603822331</v>
      </c>
      <c r="E53" s="231">
        <v>22.507543030246271</v>
      </c>
      <c r="F53" s="231">
        <v>12.425358457277641</v>
      </c>
      <c r="G53" s="231">
        <v>12.006189618820921</v>
      </c>
      <c r="H53" s="231">
        <v>8.5282804206109581</v>
      </c>
      <c r="I53" s="231">
        <v>7.4703473227243657</v>
      </c>
      <c r="J53" s="231">
        <v>7.2597283039658338</v>
      </c>
      <c r="K53" s="231">
        <v>7.2238953105425159</v>
      </c>
      <c r="L53" s="231">
        <v>7.6001204166955576</v>
      </c>
      <c r="M53" s="231">
        <v>7.5927711977647858</v>
      </c>
      <c r="N53" s="231">
        <v>9.7997447075211372</v>
      </c>
      <c r="O53" s="231">
        <v>8.5957234314513826</v>
      </c>
      <c r="P53" s="231">
        <v>8.9279173353735466</v>
      </c>
      <c r="Q53" s="231">
        <v>10.04064420926586</v>
      </c>
      <c r="R53" s="231">
        <v>9.6925994679080514</v>
      </c>
      <c r="S53" s="231">
        <v>9.7109396985521652</v>
      </c>
      <c r="T53" s="231">
        <v>9.85453530408647</v>
      </c>
      <c r="U53" s="231">
        <v>8.6435417584276806</v>
      </c>
      <c r="V53" s="231">
        <v>8.9018208571624289</v>
      </c>
      <c r="W53" s="231">
        <v>8.8334353683229487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0.58045132799754262</v>
      </c>
      <c r="C55" s="231">
        <v>0.56195498087090567</v>
      </c>
      <c r="D55" s="231">
        <v>0.56170547190064624</v>
      </c>
      <c r="E55" s="231">
        <v>0.42066928536963882</v>
      </c>
      <c r="F55" s="231">
        <v>0.14045246692660229</v>
      </c>
      <c r="G55" s="231">
        <v>0.14197248248349351</v>
      </c>
      <c r="H55" s="231">
        <v>0.14589137305441419</v>
      </c>
      <c r="I55" s="231">
        <v>0.14573745320057649</v>
      </c>
      <c r="J55" s="231">
        <v>0.27957502434217152</v>
      </c>
      <c r="K55" s="231">
        <v>0.28575514093866838</v>
      </c>
      <c r="L55" s="231">
        <v>0.143459810485246</v>
      </c>
      <c r="M55" s="231">
        <v>0.14272461567414629</v>
      </c>
      <c r="N55" s="231">
        <v>0.14298931284949229</v>
      </c>
      <c r="O55" s="231">
        <v>0.14219993630512839</v>
      </c>
      <c r="P55" s="231">
        <v>0.28458336636365739</v>
      </c>
      <c r="Q55" s="231">
        <v>0.28198379819836811</v>
      </c>
      <c r="R55" s="231">
        <v>0.28233708671824348</v>
      </c>
      <c r="S55" s="231">
        <v>0.28410145039274359</v>
      </c>
      <c r="T55" s="231">
        <v>0.42746310409945792</v>
      </c>
      <c r="U55" s="231">
        <v>0.42842426644771348</v>
      </c>
      <c r="V55" s="231">
        <v>0.57196696188770568</v>
      </c>
      <c r="W55" s="231">
        <v>0.57548167805590733</v>
      </c>
      <c r="DA55" s="73" t="s">
        <v>2349</v>
      </c>
    </row>
    <row r="56" spans="1:105" ht="12" customHeight="1" x14ac:dyDescent="0.25">
      <c r="A56" s="64" t="s">
        <v>160</v>
      </c>
      <c r="B56" s="231">
        <v>4.7091468240916559</v>
      </c>
      <c r="C56" s="231">
        <v>3.5905441203767969</v>
      </c>
      <c r="D56" s="231">
        <v>2.6939161127316562</v>
      </c>
      <c r="E56" s="231">
        <v>0.74569427099986652</v>
      </c>
      <c r="F56" s="231">
        <v>0.74967588694986365</v>
      </c>
      <c r="G56" s="231">
        <v>0.75890149707725907</v>
      </c>
      <c r="H56" s="231">
        <v>0.46381478526592629</v>
      </c>
      <c r="I56" s="231">
        <v>0.30902955950248018</v>
      </c>
      <c r="J56" s="231">
        <v>0.31091485842980099</v>
      </c>
      <c r="K56" s="231">
        <v>0.31952301618211909</v>
      </c>
      <c r="L56" s="231">
        <v>0.16066884209189791</v>
      </c>
      <c r="M56" s="231">
        <v>0.159761909134882</v>
      </c>
      <c r="N56" s="231">
        <v>0.31995463176100331</v>
      </c>
      <c r="O56" s="231">
        <v>0.15906022131241149</v>
      </c>
      <c r="P56" s="231">
        <v>0</v>
      </c>
      <c r="Q56" s="231">
        <v>0.15748072849133149</v>
      </c>
      <c r="R56" s="231">
        <v>0.31558998843920938</v>
      </c>
      <c r="S56" s="231">
        <v>0.15891546198159029</v>
      </c>
      <c r="T56" s="231">
        <v>0.15949277881575499</v>
      </c>
      <c r="U56" s="231">
        <v>0.16017159466492609</v>
      </c>
      <c r="V56" s="231">
        <v>0.1606925990145</v>
      </c>
      <c r="W56" s="231">
        <v>0.16252960225290361</v>
      </c>
      <c r="DA56" s="73" t="s">
        <v>2350</v>
      </c>
    </row>
    <row r="57" spans="1:105" ht="12" customHeight="1" x14ac:dyDescent="0.25">
      <c r="A57" s="64" t="s">
        <v>70</v>
      </c>
      <c r="B57" s="231">
        <v>2.045314437918432</v>
      </c>
      <c r="C57" s="231">
        <v>10.907273166488901</v>
      </c>
      <c r="D57" s="231">
        <v>9.2464559998504914</v>
      </c>
      <c r="E57" s="231">
        <v>11.21577425213702</v>
      </c>
      <c r="F57" s="231">
        <v>10.25746274276668</v>
      </c>
      <c r="G57" s="231">
        <v>7.4820815215243828</v>
      </c>
      <c r="H57" s="231">
        <v>6.0383128342281784</v>
      </c>
      <c r="I57" s="231">
        <v>3.327141566980639</v>
      </c>
      <c r="J57" s="231">
        <v>3.417955067380384</v>
      </c>
      <c r="K57" s="231">
        <v>2.5404974190578411</v>
      </c>
      <c r="L57" s="231">
        <v>2.5444210357409758</v>
      </c>
      <c r="M57" s="231">
        <v>0.63101830241263068</v>
      </c>
      <c r="N57" s="231">
        <v>0.31640723896530482</v>
      </c>
      <c r="O57" s="231">
        <v>0</v>
      </c>
      <c r="P57" s="231">
        <v>0.15740236615952249</v>
      </c>
      <c r="Q57" s="231">
        <v>0.31192910268940138</v>
      </c>
      <c r="R57" s="231">
        <v>0.46849409567921418</v>
      </c>
      <c r="S57" s="231">
        <v>0.31427163922171358</v>
      </c>
      <c r="T57" s="231">
        <v>0.1576170413525276</v>
      </c>
      <c r="U57" s="231">
        <v>0.15797144753200509</v>
      </c>
      <c r="V57" s="231">
        <v>0.1581879320413572</v>
      </c>
      <c r="W57" s="231">
        <v>0.47745096399787978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0.19425865700818681</v>
      </c>
      <c r="M58" s="231">
        <v>0.19606759306028959</v>
      </c>
      <c r="N58" s="231">
        <v>0.196857904927706</v>
      </c>
      <c r="O58" s="231">
        <v>0.19601490560227011</v>
      </c>
      <c r="P58" s="231">
        <v>0.194697719156845</v>
      </c>
      <c r="Q58" s="231">
        <v>0.38479406699684998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39.209856378117998</v>
      </c>
      <c r="C59" s="231">
        <v>37.53211025286415</v>
      </c>
      <c r="D59" s="231">
        <v>37.468713476110423</v>
      </c>
      <c r="E59" s="231">
        <v>43.011149868782432</v>
      </c>
      <c r="F59" s="231">
        <v>42.845980513256933</v>
      </c>
      <c r="G59" s="231">
        <v>40.818581680625478</v>
      </c>
      <c r="H59" s="231">
        <v>41.42518115969041</v>
      </c>
      <c r="I59" s="231">
        <v>40.867208693217371</v>
      </c>
      <c r="J59" s="231">
        <v>31.075563188193151</v>
      </c>
      <c r="K59" s="231">
        <v>31.824367006652359</v>
      </c>
      <c r="L59" s="231">
        <v>34.329480391346827</v>
      </c>
      <c r="M59" s="231">
        <v>34.332740340481102</v>
      </c>
      <c r="N59" s="231">
        <v>33.190722875350907</v>
      </c>
      <c r="O59" s="231">
        <v>33.780750730445469</v>
      </c>
      <c r="P59" s="231">
        <v>34.825098634567659</v>
      </c>
      <c r="Q59" s="231">
        <v>34.027645776204757</v>
      </c>
      <c r="R59" s="231">
        <v>33.705264364787872</v>
      </c>
      <c r="S59" s="231">
        <v>35.632427493050287</v>
      </c>
      <c r="T59" s="231">
        <v>33.198961609736159</v>
      </c>
      <c r="U59" s="231">
        <v>30.16265466372996</v>
      </c>
      <c r="V59" s="231">
        <v>32.61987628437717</v>
      </c>
      <c r="W59" s="231">
        <v>32.448311581911973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9.5249531535088246E-3</v>
      </c>
      <c r="C61" s="231">
        <v>9.5249531535039605E-3</v>
      </c>
      <c r="D61" s="231">
        <v>9.5249531535053934E-3</v>
      </c>
      <c r="E61" s="231">
        <v>5.7115456499643058E-2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48.97334858147083</v>
      </c>
      <c r="C66" s="263">
        <f t="shared" si="3"/>
        <v>49.91691410725916</v>
      </c>
      <c r="D66" s="263">
        <f t="shared" si="3"/>
        <v>48.178148779728019</v>
      </c>
      <c r="E66" s="263">
        <f t="shared" si="3"/>
        <v>53.724272796490609</v>
      </c>
      <c r="F66" s="263">
        <f t="shared" si="3"/>
        <v>47.844583148538639</v>
      </c>
      <c r="G66" s="263">
        <f t="shared" si="3"/>
        <v>43.3126009344426</v>
      </c>
      <c r="H66" s="263">
        <f t="shared" si="3"/>
        <v>41.855033647190879</v>
      </c>
      <c r="I66" s="263">
        <f t="shared" si="3"/>
        <v>39.434495800811291</v>
      </c>
      <c r="J66" s="263">
        <f t="shared" si="3"/>
        <v>32.964466671217934</v>
      </c>
      <c r="K66" s="263">
        <f t="shared" si="3"/>
        <v>30.759735861351096</v>
      </c>
      <c r="L66" s="263">
        <f t="shared" si="3"/>
        <v>31.905810812335162</v>
      </c>
      <c r="M66" s="263">
        <f t="shared" si="3"/>
        <v>31.500687057145704</v>
      </c>
      <c r="N66" s="263">
        <f t="shared" si="3"/>
        <v>31.433090338907867</v>
      </c>
      <c r="O66" s="263">
        <f t="shared" si="3"/>
        <v>31.004510446044044</v>
      </c>
      <c r="P66" s="263">
        <f t="shared" si="3"/>
        <v>31.879270265785554</v>
      </c>
      <c r="Q66" s="263">
        <f t="shared" si="3"/>
        <v>33.238391917832509</v>
      </c>
      <c r="R66" s="263">
        <f t="shared" si="3"/>
        <v>32.845351543367464</v>
      </c>
      <c r="S66" s="263">
        <f t="shared" si="3"/>
        <v>33.675215899993773</v>
      </c>
      <c r="T66" s="263">
        <f t="shared" si="3"/>
        <v>32.249728588336268</v>
      </c>
      <c r="U66" s="263">
        <f t="shared" si="3"/>
        <v>29.868971390885072</v>
      </c>
      <c r="V66" s="263">
        <f t="shared" si="3"/>
        <v>31.521772895081867</v>
      </c>
      <c r="W66" s="263">
        <f t="shared" si="3"/>
        <v>31.447554012294667</v>
      </c>
      <c r="DA66" s="70"/>
    </row>
    <row r="67" spans="1:105" ht="12" customHeight="1" x14ac:dyDescent="0.25">
      <c r="A67" s="165" t="s">
        <v>2212</v>
      </c>
      <c r="B67" s="348">
        <v>35.59505101808822</v>
      </c>
      <c r="C67" s="348">
        <v>36.132733672293121</v>
      </c>
      <c r="D67" s="348">
        <v>35.047506702180392</v>
      </c>
      <c r="E67" s="348">
        <v>39.039673519054681</v>
      </c>
      <c r="F67" s="348">
        <v>35.333538149735077</v>
      </c>
      <c r="G67" s="348">
        <v>31.783167631295392</v>
      </c>
      <c r="H67" s="348">
        <v>31.193258913246861</v>
      </c>
      <c r="I67" s="348">
        <v>29.616978924072988</v>
      </c>
      <c r="J67" s="348">
        <v>24.988361191779791</v>
      </c>
      <c r="K67" s="348">
        <v>22.811828446532822</v>
      </c>
      <c r="L67" s="348">
        <v>23.434553686492858</v>
      </c>
      <c r="M67" s="348">
        <v>23.39058813974988</v>
      </c>
      <c r="N67" s="348">
        <v>23.151278666737401</v>
      </c>
      <c r="O67" s="348">
        <v>22.928568763750601</v>
      </c>
      <c r="P67" s="348">
        <v>23.517775637890139</v>
      </c>
      <c r="Q67" s="348">
        <v>24.723421052553931</v>
      </c>
      <c r="R67" s="348">
        <v>24.469807553782381</v>
      </c>
      <c r="S67" s="348">
        <v>24.991435870804029</v>
      </c>
      <c r="T67" s="348">
        <v>23.999676652075479</v>
      </c>
      <c r="U67" s="348">
        <v>22.41858930308852</v>
      </c>
      <c r="V67" s="348">
        <v>23.53270631573324</v>
      </c>
      <c r="W67" s="348">
        <v>23.442539537976579</v>
      </c>
      <c r="DA67" s="167" t="s">
        <v>2360</v>
      </c>
    </row>
    <row r="68" spans="1:105" ht="12" customHeight="1" x14ac:dyDescent="0.25">
      <c r="A68" s="165" t="s">
        <v>2214</v>
      </c>
      <c r="B68" s="348">
        <v>13.37829756338261</v>
      </c>
      <c r="C68" s="348">
        <v>13.784180434966039</v>
      </c>
      <c r="D68" s="348">
        <v>13.13064207754763</v>
      </c>
      <c r="E68" s="348">
        <v>14.684599277435931</v>
      </c>
      <c r="F68" s="348">
        <v>12.511044998803561</v>
      </c>
      <c r="G68" s="348">
        <v>11.52943330314721</v>
      </c>
      <c r="H68" s="348">
        <v>10.66177473394402</v>
      </c>
      <c r="I68" s="348">
        <v>9.8175168767383045</v>
      </c>
      <c r="J68" s="348">
        <v>7.9761054794381456</v>
      </c>
      <c r="K68" s="348">
        <v>7.9479074148182747</v>
      </c>
      <c r="L68" s="348">
        <v>8.4712571258423033</v>
      </c>
      <c r="M68" s="348">
        <v>8.1100989173958258</v>
      </c>
      <c r="N68" s="348">
        <v>8.2818116721704662</v>
      </c>
      <c r="O68" s="348">
        <v>8.0759416822934416</v>
      </c>
      <c r="P68" s="348">
        <v>8.3614946278954143</v>
      </c>
      <c r="Q68" s="348">
        <v>8.5149708652785776</v>
      </c>
      <c r="R68" s="348">
        <v>8.3755439895850845</v>
      </c>
      <c r="S68" s="348">
        <v>8.6837800291897445</v>
      </c>
      <c r="T68" s="348">
        <v>8.2500519362607889</v>
      </c>
      <c r="U68" s="348">
        <v>7.4503820877965508</v>
      </c>
      <c r="V68" s="348">
        <v>7.9890665793486271</v>
      </c>
      <c r="W68" s="348">
        <v>8.005014474318088</v>
      </c>
      <c r="DA68" s="167" t="s">
        <v>2361</v>
      </c>
    </row>
    <row r="69" spans="1:105" ht="12" customHeight="1" x14ac:dyDescent="0.25">
      <c r="A69" s="64" t="s">
        <v>30</v>
      </c>
      <c r="B69" s="231">
        <v>4.6090676834740689</v>
      </c>
      <c r="C69" s="231">
        <v>3.8758820742588669</v>
      </c>
      <c r="D69" s="231">
        <v>3.7160673159554531</v>
      </c>
      <c r="E69" s="231">
        <v>4.2396479946170267</v>
      </c>
      <c r="F69" s="231">
        <v>2.3405107343348459</v>
      </c>
      <c r="G69" s="231">
        <v>2.2615537232128031</v>
      </c>
      <c r="H69" s="231">
        <v>1.6064350930790721</v>
      </c>
      <c r="I69" s="231">
        <v>1.4071568364134539</v>
      </c>
      <c r="J69" s="231">
        <v>1.367483447838439</v>
      </c>
      <c r="K69" s="231">
        <v>1.3607337427060691</v>
      </c>
      <c r="L69" s="231">
        <v>1.431601629737667</v>
      </c>
      <c r="M69" s="231">
        <v>1.430217289329655</v>
      </c>
      <c r="N69" s="231">
        <v>1.8459352911674169</v>
      </c>
      <c r="O69" s="231">
        <v>1.6191390397193739</v>
      </c>
      <c r="P69" s="231">
        <v>1.681712960679782</v>
      </c>
      <c r="Q69" s="231">
        <v>1.891312482631796</v>
      </c>
      <c r="R69" s="231">
        <v>1.8257528083594119</v>
      </c>
      <c r="S69" s="231">
        <v>1.8292074778436209</v>
      </c>
      <c r="T69" s="231">
        <v>1.8562559575564539</v>
      </c>
      <c r="U69" s="231">
        <v>1.6281463700085379</v>
      </c>
      <c r="V69" s="231">
        <v>1.6767972805735321</v>
      </c>
      <c r="W69" s="231">
        <v>1.6639158034514141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0.1093370922543848</v>
      </c>
      <c r="C71" s="231">
        <v>0.1058530157873174</v>
      </c>
      <c r="D71" s="231">
        <v>0.10580601686771179</v>
      </c>
      <c r="E71" s="231">
        <v>7.9239643781538596E-2</v>
      </c>
      <c r="F71" s="231">
        <v>2.645642036290571E-2</v>
      </c>
      <c r="G71" s="231">
        <v>2.6742739082763312E-2</v>
      </c>
      <c r="H71" s="231">
        <v>2.7480923456233149E-2</v>
      </c>
      <c r="I71" s="231">
        <v>2.7451930242767871E-2</v>
      </c>
      <c r="J71" s="231">
        <v>5.2662331455035037E-2</v>
      </c>
      <c r="K71" s="231">
        <v>5.3826453140801797E-2</v>
      </c>
      <c r="L71" s="231">
        <v>2.7022900590018641E-2</v>
      </c>
      <c r="M71" s="231">
        <v>2.6884415140836442E-2</v>
      </c>
      <c r="N71" s="231">
        <v>2.6934274996580271E-2</v>
      </c>
      <c r="O71" s="231">
        <v>2.6785583569941079E-2</v>
      </c>
      <c r="P71" s="231">
        <v>5.3605731060190322E-2</v>
      </c>
      <c r="Q71" s="231">
        <v>5.3116061710495932E-2</v>
      </c>
      <c r="R71" s="231">
        <v>5.3182609132522332E-2</v>
      </c>
      <c r="S71" s="231">
        <v>5.3514954644616523E-2</v>
      </c>
      <c r="T71" s="231">
        <v>8.0519365869149956E-2</v>
      </c>
      <c r="U71" s="231">
        <v>8.0700415840566517E-2</v>
      </c>
      <c r="V71" s="231">
        <v>0.1077389291090415</v>
      </c>
      <c r="W71" s="231">
        <v>0.1084009809080379</v>
      </c>
      <c r="DA71" s="73" t="s">
        <v>2364</v>
      </c>
    </row>
    <row r="72" spans="1:105" ht="12" customHeight="1" x14ac:dyDescent="0.25">
      <c r="A72" s="64" t="s">
        <v>160</v>
      </c>
      <c r="B72" s="231">
        <v>0.88704150703111506</v>
      </c>
      <c r="C72" s="231">
        <v>0.67633518056959041</v>
      </c>
      <c r="D72" s="231">
        <v>0.50744126223200159</v>
      </c>
      <c r="E72" s="231">
        <v>0.14046318678113831</v>
      </c>
      <c r="F72" s="231">
        <v>0.14121318646147021</v>
      </c>
      <c r="G72" s="231">
        <v>0.14295097451870811</v>
      </c>
      <c r="H72" s="231">
        <v>8.7366773955908542E-2</v>
      </c>
      <c r="I72" s="231">
        <v>5.8210554144511498E-2</v>
      </c>
      <c r="J72" s="231">
        <v>5.8565679704228442E-2</v>
      </c>
      <c r="K72" s="231">
        <v>6.018716094289224E-2</v>
      </c>
      <c r="L72" s="231">
        <v>3.0264491031160811E-2</v>
      </c>
      <c r="M72" s="231">
        <v>3.009365601432681E-2</v>
      </c>
      <c r="N72" s="231">
        <v>6.0268462492377363E-2</v>
      </c>
      <c r="O72" s="231">
        <v>2.996148213086975E-2</v>
      </c>
      <c r="P72" s="231">
        <v>0</v>
      </c>
      <c r="Q72" s="231">
        <v>2.9663959937425311E-2</v>
      </c>
      <c r="R72" s="231">
        <v>5.9446313611817833E-2</v>
      </c>
      <c r="S72" s="231">
        <v>2.9934214445285701E-2</v>
      </c>
      <c r="T72" s="231">
        <v>3.0042961106568809E-2</v>
      </c>
      <c r="U72" s="231">
        <v>3.017082669588635E-2</v>
      </c>
      <c r="V72" s="231">
        <v>3.0268966019351799E-2</v>
      </c>
      <c r="W72" s="231">
        <v>3.0614994330186829E-2</v>
      </c>
      <c r="DA72" s="73" t="s">
        <v>2365</v>
      </c>
    </row>
    <row r="73" spans="1:105" ht="12" customHeight="1" x14ac:dyDescent="0.25">
      <c r="A73" s="64" t="s">
        <v>70</v>
      </c>
      <c r="B73" s="231">
        <v>0.38526698553588201</v>
      </c>
      <c r="C73" s="231">
        <v>2.054555610308157</v>
      </c>
      <c r="D73" s="231">
        <v>1.7417147035729461</v>
      </c>
      <c r="E73" s="231">
        <v>2.112666618131072</v>
      </c>
      <c r="F73" s="231">
        <v>1.9321536468369369</v>
      </c>
      <c r="G73" s="231">
        <v>1.4093671564090251</v>
      </c>
      <c r="H73" s="231">
        <v>1.1374107277770531</v>
      </c>
      <c r="I73" s="231">
        <v>0.62671918713208719</v>
      </c>
      <c r="J73" s="231">
        <v>0.6438253312517066</v>
      </c>
      <c r="K73" s="231">
        <v>0.47854245012723878</v>
      </c>
      <c r="L73" s="231">
        <v>0.47928152473791252</v>
      </c>
      <c r="M73" s="231">
        <v>0.1188621733076424</v>
      </c>
      <c r="N73" s="231">
        <v>5.9600255539171018E-2</v>
      </c>
      <c r="O73" s="231">
        <v>0</v>
      </c>
      <c r="P73" s="231">
        <v>2.9649199165782639E-2</v>
      </c>
      <c r="Q73" s="231">
        <v>5.8756728484430192E-2</v>
      </c>
      <c r="R73" s="231">
        <v>8.8248195307996047E-2</v>
      </c>
      <c r="S73" s="231">
        <v>5.9197981903259048E-2</v>
      </c>
      <c r="T73" s="231">
        <v>2.9689636598260051E-2</v>
      </c>
      <c r="U73" s="231">
        <v>2.9756394548964959E-2</v>
      </c>
      <c r="V73" s="231">
        <v>2.979717279449387E-2</v>
      </c>
      <c r="W73" s="231">
        <v>8.9935361639489814E-2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3.659165838381357E-2</v>
      </c>
      <c r="M74" s="231">
        <v>3.6932399800830178E-2</v>
      </c>
      <c r="N74" s="231">
        <v>3.7081267410205003E-2</v>
      </c>
      <c r="O74" s="231">
        <v>3.6922475293502392E-2</v>
      </c>
      <c r="P74" s="231">
        <v>3.6674362611261682E-2</v>
      </c>
      <c r="Q74" s="231">
        <v>7.2481984919074247E-2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7.3857901210859396</v>
      </c>
      <c r="C75" s="231">
        <v>7.0697603800408917</v>
      </c>
      <c r="D75" s="231">
        <v>7.0578186049183058</v>
      </c>
      <c r="E75" s="231">
        <v>8.1018232439811761</v>
      </c>
      <c r="F75" s="231">
        <v>8.0707110108074005</v>
      </c>
      <c r="G75" s="231">
        <v>7.6888187099239129</v>
      </c>
      <c r="H75" s="231">
        <v>7.8030812156757552</v>
      </c>
      <c r="I75" s="231">
        <v>7.6979783688054857</v>
      </c>
      <c r="J75" s="231">
        <v>5.8535686891887364</v>
      </c>
      <c r="K75" s="231">
        <v>5.9946176079012732</v>
      </c>
      <c r="L75" s="231">
        <v>6.4664949213617309</v>
      </c>
      <c r="M75" s="231">
        <v>6.4671089838025342</v>
      </c>
      <c r="N75" s="231">
        <v>6.251992120564716</v>
      </c>
      <c r="O75" s="231">
        <v>6.3631331015797548</v>
      </c>
      <c r="P75" s="231">
        <v>6.559852374378397</v>
      </c>
      <c r="Q75" s="231">
        <v>6.4096396475953572</v>
      </c>
      <c r="R75" s="231">
        <v>6.3489140631733374</v>
      </c>
      <c r="S75" s="231">
        <v>6.7119254003529623</v>
      </c>
      <c r="T75" s="231">
        <v>6.2535440151303554</v>
      </c>
      <c r="U75" s="231">
        <v>5.6816080807025946</v>
      </c>
      <c r="V75" s="231">
        <v>6.1444642308522077</v>
      </c>
      <c r="W75" s="231">
        <v>6.1121473339889594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1.7941740012149591E-3</v>
      </c>
      <c r="C77" s="231">
        <v>1.7941740012140429E-3</v>
      </c>
      <c r="D77" s="231">
        <v>1.794174001214312E-3</v>
      </c>
      <c r="E77" s="231">
        <v>1.0758590143977091E-2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0.99999999999999967</v>
      </c>
      <c r="D84" s="234">
        <f t="shared" si="4"/>
        <v>1</v>
      </c>
      <c r="E84" s="234">
        <f t="shared" si="4"/>
        <v>1.0000000000000004</v>
      </c>
      <c r="F84" s="234">
        <f t="shared" si="4"/>
        <v>0.99999999999999956</v>
      </c>
      <c r="G84" s="234">
        <f t="shared" si="4"/>
        <v>1.0000000000000004</v>
      </c>
      <c r="H84" s="234">
        <f t="shared" si="4"/>
        <v>1.0000000000000002</v>
      </c>
      <c r="I84" s="234">
        <f t="shared" si="4"/>
        <v>1.0000000000000004</v>
      </c>
      <c r="J84" s="234">
        <f t="shared" si="4"/>
        <v>1</v>
      </c>
      <c r="K84" s="234">
        <f t="shared" si="4"/>
        <v>1</v>
      </c>
      <c r="L84" s="234">
        <f t="shared" si="4"/>
        <v>0.99999999999999989</v>
      </c>
      <c r="M84" s="234">
        <f t="shared" si="4"/>
        <v>1.0000000000000002</v>
      </c>
      <c r="N84" s="234">
        <f t="shared" si="4"/>
        <v>1</v>
      </c>
      <c r="O84" s="234">
        <f t="shared" si="4"/>
        <v>1.0000000000000002</v>
      </c>
      <c r="P84" s="234">
        <f t="shared" si="4"/>
        <v>1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0.99999999999999989</v>
      </c>
      <c r="U84" s="234">
        <f t="shared" si="4"/>
        <v>1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2.4196590882616064E-2</v>
      </c>
      <c r="C89" s="302">
        <f t="shared" si="9"/>
        <v>2.3043506117743719E-2</v>
      </c>
      <c r="D89" s="302">
        <f t="shared" si="9"/>
        <v>2.3172600275768653E-2</v>
      </c>
      <c r="E89" s="302">
        <f t="shared" si="9"/>
        <v>2.3238080514969003E-2</v>
      </c>
      <c r="F89" s="302">
        <f t="shared" si="9"/>
        <v>2.4270058590991708E-2</v>
      </c>
      <c r="G89" s="302">
        <f t="shared" si="9"/>
        <v>2.3459302284694835E-2</v>
      </c>
      <c r="H89" s="302">
        <f t="shared" si="9"/>
        <v>2.4567712928444851E-2</v>
      </c>
      <c r="I89" s="302">
        <f t="shared" si="9"/>
        <v>2.5266522599011722E-2</v>
      </c>
      <c r="J89" s="302">
        <f t="shared" si="9"/>
        <v>2.3150681780622417E-2</v>
      </c>
      <c r="K89" s="302">
        <f t="shared" si="9"/>
        <v>2.1801761809953763E-2</v>
      </c>
      <c r="L89" s="302">
        <f t="shared" si="9"/>
        <v>2.176506492529098E-2</v>
      </c>
      <c r="M89" s="302">
        <f t="shared" si="9"/>
        <v>2.2257308707094286E-2</v>
      </c>
      <c r="N89" s="302">
        <f t="shared" si="9"/>
        <v>2.1395505919071339E-2</v>
      </c>
      <c r="O89" s="302">
        <f t="shared" si="9"/>
        <v>2.2424138467953551E-2</v>
      </c>
      <c r="P89" s="302">
        <f t="shared" si="9"/>
        <v>2.22761769705025E-2</v>
      </c>
      <c r="Q89" s="302">
        <f t="shared" si="9"/>
        <v>2.2232356642873798E-2</v>
      </c>
      <c r="R89" s="302">
        <f t="shared" si="9"/>
        <v>2.2112419110899704E-2</v>
      </c>
      <c r="S89" s="302">
        <f t="shared" si="9"/>
        <v>2.1650147243307671E-2</v>
      </c>
      <c r="T89" s="302">
        <f t="shared" si="9"/>
        <v>2.0579943646647034E-2</v>
      </c>
      <c r="U89" s="302">
        <f t="shared" si="9"/>
        <v>1.9652543143180757E-2</v>
      </c>
      <c r="V89" s="302">
        <f t="shared" si="9"/>
        <v>1.9726355321945176E-2</v>
      </c>
      <c r="W89" s="302">
        <f t="shared" si="9"/>
        <v>1.8801874962493432E-2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8.9696161779299205E-2</v>
      </c>
      <c r="C90" s="303">
        <f t="shared" si="10"/>
        <v>8.8092308702652347E-2</v>
      </c>
      <c r="D90" s="303">
        <f t="shared" si="10"/>
        <v>8.8116016733367886E-2</v>
      </c>
      <c r="E90" s="303">
        <f t="shared" si="10"/>
        <v>8.9131275447168076E-2</v>
      </c>
      <c r="F90" s="303">
        <f t="shared" si="10"/>
        <v>8.7647126945207612E-2</v>
      </c>
      <c r="G90" s="303">
        <f t="shared" si="10"/>
        <v>8.4281295830570549E-2</v>
      </c>
      <c r="H90" s="303">
        <f t="shared" si="10"/>
        <v>8.5192057044307781E-2</v>
      </c>
      <c r="I90" s="303">
        <f t="shared" si="10"/>
        <v>8.5050587040799056E-2</v>
      </c>
      <c r="J90" s="303">
        <f t="shared" si="10"/>
        <v>8.1661476461813098E-2</v>
      </c>
      <c r="K90" s="303">
        <f t="shared" si="10"/>
        <v>7.6140886976055727E-2</v>
      </c>
      <c r="L90" s="303">
        <f t="shared" si="10"/>
        <v>7.5640268571647074E-2</v>
      </c>
      <c r="M90" s="303">
        <f t="shared" si="10"/>
        <v>7.6462629962299009E-2</v>
      </c>
      <c r="N90" s="303">
        <f t="shared" si="10"/>
        <v>7.5993289270089664E-2</v>
      </c>
      <c r="O90" s="303">
        <f t="shared" si="10"/>
        <v>7.8284545020125343E-2</v>
      </c>
      <c r="P90" s="303">
        <f t="shared" si="10"/>
        <v>7.8355422146361126E-2</v>
      </c>
      <c r="Q90" s="303">
        <f t="shared" si="10"/>
        <v>8.0136128746713109E-2</v>
      </c>
      <c r="R90" s="303">
        <f t="shared" si="10"/>
        <v>8.0232858362248888E-2</v>
      </c>
      <c r="S90" s="303">
        <f t="shared" si="10"/>
        <v>7.8376646373331096E-2</v>
      </c>
      <c r="T90" s="303">
        <f t="shared" si="10"/>
        <v>7.6417687331989906E-2</v>
      </c>
      <c r="U90" s="303">
        <f t="shared" si="10"/>
        <v>7.4113982524278213E-2</v>
      </c>
      <c r="V90" s="303">
        <f t="shared" si="10"/>
        <v>7.466597534456508E-2</v>
      </c>
      <c r="W90" s="303">
        <f t="shared" si="10"/>
        <v>7.2192146600797757E-2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8.9696161779299205E-2</v>
      </c>
      <c r="C91" s="304">
        <f t="shared" si="11"/>
        <v>8.8092308702652347E-2</v>
      </c>
      <c r="D91" s="304">
        <f t="shared" si="11"/>
        <v>8.8116016733367886E-2</v>
      </c>
      <c r="E91" s="304">
        <f t="shared" si="11"/>
        <v>8.9131275447168076E-2</v>
      </c>
      <c r="F91" s="304">
        <f t="shared" si="11"/>
        <v>8.7647126945207612E-2</v>
      </c>
      <c r="G91" s="304">
        <f t="shared" si="11"/>
        <v>8.4281295830570549E-2</v>
      </c>
      <c r="H91" s="304">
        <f t="shared" si="11"/>
        <v>8.5192057044307781E-2</v>
      </c>
      <c r="I91" s="304">
        <f t="shared" si="11"/>
        <v>8.5050587040799056E-2</v>
      </c>
      <c r="J91" s="304">
        <f t="shared" si="11"/>
        <v>8.1661476461813098E-2</v>
      </c>
      <c r="K91" s="304">
        <f t="shared" si="11"/>
        <v>7.6140886976055727E-2</v>
      </c>
      <c r="L91" s="304">
        <f t="shared" si="11"/>
        <v>7.5640268571647074E-2</v>
      </c>
      <c r="M91" s="304">
        <f t="shared" si="11"/>
        <v>7.6462629962299009E-2</v>
      </c>
      <c r="N91" s="304">
        <f t="shared" si="11"/>
        <v>7.5993289270089664E-2</v>
      </c>
      <c r="O91" s="304">
        <f t="shared" si="11"/>
        <v>7.8284545020125343E-2</v>
      </c>
      <c r="P91" s="304">
        <f t="shared" si="11"/>
        <v>7.8355422146361126E-2</v>
      </c>
      <c r="Q91" s="304">
        <f t="shared" si="11"/>
        <v>8.0136128746713109E-2</v>
      </c>
      <c r="R91" s="304">
        <f t="shared" si="11"/>
        <v>8.0232858362248888E-2</v>
      </c>
      <c r="S91" s="304">
        <f t="shared" si="11"/>
        <v>7.8376646373331096E-2</v>
      </c>
      <c r="T91" s="304">
        <f t="shared" si="11"/>
        <v>7.6417687331989906E-2</v>
      </c>
      <c r="U91" s="304">
        <f t="shared" si="11"/>
        <v>7.4113982524278213E-2</v>
      </c>
      <c r="V91" s="304">
        <f t="shared" si="11"/>
        <v>7.466597534456508E-2</v>
      </c>
      <c r="W91" s="304">
        <f t="shared" si="11"/>
        <v>7.2192146600797757E-2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7.4746801482749342E-2</v>
      </c>
      <c r="C94" s="303">
        <f t="shared" si="14"/>
        <v>7.3410257252210301E-2</v>
      </c>
      <c r="D94" s="303">
        <f t="shared" si="14"/>
        <v>7.3430013944473183E-2</v>
      </c>
      <c r="E94" s="303">
        <f t="shared" si="14"/>
        <v>7.4276062872640089E-2</v>
      </c>
      <c r="F94" s="303">
        <f t="shared" si="14"/>
        <v>7.3039272454339652E-2</v>
      </c>
      <c r="G94" s="303">
        <f t="shared" si="14"/>
        <v>7.0234413192142131E-2</v>
      </c>
      <c r="H94" s="303">
        <f t="shared" si="14"/>
        <v>7.0993380870256514E-2</v>
      </c>
      <c r="I94" s="303">
        <f t="shared" si="14"/>
        <v>7.08754892006659E-2</v>
      </c>
      <c r="J94" s="303">
        <f t="shared" si="14"/>
        <v>6.8051230384844272E-2</v>
      </c>
      <c r="K94" s="303">
        <f t="shared" si="14"/>
        <v>6.3450739146713106E-2</v>
      </c>
      <c r="L94" s="303">
        <f t="shared" si="14"/>
        <v>6.3033557143039223E-2</v>
      </c>
      <c r="M94" s="303">
        <f t="shared" si="14"/>
        <v>6.3718858301915843E-2</v>
      </c>
      <c r="N94" s="303">
        <f t="shared" si="14"/>
        <v>6.3327741058408049E-2</v>
      </c>
      <c r="O94" s="303">
        <f t="shared" si="14"/>
        <v>6.5237120850104482E-2</v>
      </c>
      <c r="P94" s="303">
        <f t="shared" si="14"/>
        <v>6.5296185121967637E-2</v>
      </c>
      <c r="Q94" s="303">
        <f t="shared" si="14"/>
        <v>6.6780107288927623E-2</v>
      </c>
      <c r="R94" s="303">
        <f t="shared" si="14"/>
        <v>6.6860715301874096E-2</v>
      </c>
      <c r="S94" s="303">
        <f t="shared" si="14"/>
        <v>6.5313871977775897E-2</v>
      </c>
      <c r="T94" s="303">
        <f t="shared" si="14"/>
        <v>6.3681406109991609E-2</v>
      </c>
      <c r="U94" s="303">
        <f t="shared" si="14"/>
        <v>6.1761652103565191E-2</v>
      </c>
      <c r="V94" s="303">
        <f t="shared" si="14"/>
        <v>6.2221646120470903E-2</v>
      </c>
      <c r="W94" s="303">
        <f t="shared" si="14"/>
        <v>6.0160122167331485E-2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7.4746801482749342E-2</v>
      </c>
      <c r="C95" s="304">
        <f t="shared" si="15"/>
        <v>7.3410257252210301E-2</v>
      </c>
      <c r="D95" s="304">
        <f t="shared" si="15"/>
        <v>7.3430013944473183E-2</v>
      </c>
      <c r="E95" s="304">
        <f t="shared" si="15"/>
        <v>7.4276062872640089E-2</v>
      </c>
      <c r="F95" s="304">
        <f t="shared" si="15"/>
        <v>7.3039272454339652E-2</v>
      </c>
      <c r="G95" s="304">
        <f t="shared" si="15"/>
        <v>7.0234413192142131E-2</v>
      </c>
      <c r="H95" s="304">
        <f t="shared" si="15"/>
        <v>7.0993380870256514E-2</v>
      </c>
      <c r="I95" s="304">
        <f t="shared" si="15"/>
        <v>7.08754892006659E-2</v>
      </c>
      <c r="J95" s="304">
        <f t="shared" si="15"/>
        <v>6.8051230384844272E-2</v>
      </c>
      <c r="K95" s="304">
        <f t="shared" si="15"/>
        <v>6.3450739146713106E-2</v>
      </c>
      <c r="L95" s="304">
        <f t="shared" si="15"/>
        <v>6.3033557143039223E-2</v>
      </c>
      <c r="M95" s="304">
        <f t="shared" si="15"/>
        <v>6.3718858301915843E-2</v>
      </c>
      <c r="N95" s="304">
        <f t="shared" si="15"/>
        <v>6.3327741058408049E-2</v>
      </c>
      <c r="O95" s="304">
        <f t="shared" si="15"/>
        <v>6.5237120850104482E-2</v>
      </c>
      <c r="P95" s="304">
        <f t="shared" si="15"/>
        <v>6.5296185121967637E-2</v>
      </c>
      <c r="Q95" s="304">
        <f t="shared" si="15"/>
        <v>6.6780107288927623E-2</v>
      </c>
      <c r="R95" s="304">
        <f t="shared" si="15"/>
        <v>6.6860715301874096E-2</v>
      </c>
      <c r="S95" s="304">
        <f t="shared" si="15"/>
        <v>6.5313871977775897E-2</v>
      </c>
      <c r="T95" s="304">
        <f t="shared" si="15"/>
        <v>6.3681406109991609E-2</v>
      </c>
      <c r="U95" s="304">
        <f t="shared" si="15"/>
        <v>6.1761652103565191E-2</v>
      </c>
      <c r="V95" s="304">
        <f t="shared" si="15"/>
        <v>6.2221646120470903E-2</v>
      </c>
      <c r="W95" s="304">
        <f t="shared" si="15"/>
        <v>6.0160122167331485E-2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0.65854502775313661</v>
      </c>
      <c r="C98" s="303">
        <f t="shared" si="18"/>
        <v>0.66264917711641735</v>
      </c>
      <c r="D98" s="303">
        <f t="shared" si="18"/>
        <v>0.66170824073632784</v>
      </c>
      <c r="E98" s="303">
        <f t="shared" si="18"/>
        <v>0.6604926165394196</v>
      </c>
      <c r="F98" s="303">
        <f t="shared" si="18"/>
        <v>0.66015813312214633</v>
      </c>
      <c r="G98" s="303">
        <f t="shared" si="18"/>
        <v>0.66808873608042096</v>
      </c>
      <c r="H98" s="303">
        <f t="shared" si="18"/>
        <v>0.66286593910528258</v>
      </c>
      <c r="I98" s="303">
        <f t="shared" si="18"/>
        <v>0.66115484984854866</v>
      </c>
      <c r="J98" s="303">
        <f t="shared" si="18"/>
        <v>0.66344096445067158</v>
      </c>
      <c r="K98" s="303">
        <f t="shared" si="18"/>
        <v>0.68043239998338201</v>
      </c>
      <c r="L98" s="303">
        <f t="shared" si="18"/>
        <v>0.68438266919509572</v>
      </c>
      <c r="M98" s="303">
        <f t="shared" si="18"/>
        <v>0.6800204470442448</v>
      </c>
      <c r="N98" s="303">
        <f t="shared" si="18"/>
        <v>0.68262362958709533</v>
      </c>
      <c r="O98" s="303">
        <f t="shared" si="18"/>
        <v>0.6779881523821023</v>
      </c>
      <c r="P98" s="303">
        <f t="shared" si="18"/>
        <v>0.6786841197314244</v>
      </c>
      <c r="Q98" s="303">
        <f t="shared" si="18"/>
        <v>0.67275735343142962</v>
      </c>
      <c r="R98" s="303">
        <f t="shared" si="18"/>
        <v>0.67224375752594379</v>
      </c>
      <c r="S98" s="303">
        <f t="shared" si="18"/>
        <v>0.67692696161155452</v>
      </c>
      <c r="T98" s="303">
        <f t="shared" si="18"/>
        <v>0.67948677649216205</v>
      </c>
      <c r="U98" s="303">
        <f t="shared" si="18"/>
        <v>0.68097268766558816</v>
      </c>
      <c r="V98" s="303">
        <f t="shared" si="18"/>
        <v>0.6821773335942628</v>
      </c>
      <c r="W98" s="303">
        <f t="shared" si="18"/>
        <v>0.68701097384570409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0.11999764187122622</v>
      </c>
      <c r="C99" s="303">
        <f t="shared" si="19"/>
        <v>0.12013730582346938</v>
      </c>
      <c r="D99" s="303">
        <f t="shared" si="19"/>
        <v>0.12052130563280308</v>
      </c>
      <c r="E99" s="303">
        <f t="shared" si="19"/>
        <v>0.11996611265330089</v>
      </c>
      <c r="F99" s="303">
        <f t="shared" si="19"/>
        <v>0.12051759619464815</v>
      </c>
      <c r="G99" s="303">
        <f t="shared" si="19"/>
        <v>0.11976938396718553</v>
      </c>
      <c r="H99" s="303">
        <f t="shared" si="19"/>
        <v>0.1209560109155567</v>
      </c>
      <c r="I99" s="303">
        <f t="shared" si="19"/>
        <v>0.12149970045308948</v>
      </c>
      <c r="J99" s="303">
        <f t="shared" si="19"/>
        <v>0.12636872533217702</v>
      </c>
      <c r="K99" s="303">
        <f t="shared" si="19"/>
        <v>0.12232500839671362</v>
      </c>
      <c r="L99" s="303">
        <f t="shared" si="19"/>
        <v>0.12008825575133637</v>
      </c>
      <c r="M99" s="303">
        <f t="shared" si="19"/>
        <v>0.12158399427095386</v>
      </c>
      <c r="N99" s="303">
        <f t="shared" si="19"/>
        <v>0.12138964624788812</v>
      </c>
      <c r="O99" s="303">
        <f t="shared" si="19"/>
        <v>0.12063217759665616</v>
      </c>
      <c r="P99" s="303">
        <f t="shared" si="19"/>
        <v>0.12016262009705724</v>
      </c>
      <c r="Q99" s="303">
        <f t="shared" si="19"/>
        <v>0.12234372701024299</v>
      </c>
      <c r="R99" s="303">
        <f t="shared" si="19"/>
        <v>0.12266199039053305</v>
      </c>
      <c r="S99" s="303">
        <f t="shared" si="19"/>
        <v>0.1219961939560725</v>
      </c>
      <c r="T99" s="303">
        <f t="shared" si="19"/>
        <v>0.12367529422831081</v>
      </c>
      <c r="U99" s="303">
        <f t="shared" si="19"/>
        <v>0.12633396313437323</v>
      </c>
      <c r="V99" s="303">
        <f t="shared" si="19"/>
        <v>0.12456690597013621</v>
      </c>
      <c r="W99" s="303">
        <f t="shared" si="19"/>
        <v>0.12509369820761534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7.2404049146579594E-2</v>
      </c>
      <c r="C100" s="304">
        <f t="shared" si="20"/>
        <v>7.224710283673702E-2</v>
      </c>
      <c r="D100" s="304">
        <f t="shared" si="20"/>
        <v>7.2699104894917099E-2</v>
      </c>
      <c r="E100" s="304">
        <f t="shared" si="20"/>
        <v>7.223176607951251E-2</v>
      </c>
      <c r="F100" s="304">
        <f t="shared" si="20"/>
        <v>7.280742301351166E-2</v>
      </c>
      <c r="G100" s="304">
        <f t="shared" si="20"/>
        <v>7.1486059564264293E-2</v>
      </c>
      <c r="H100" s="304">
        <f t="shared" si="20"/>
        <v>7.3050142360971793E-2</v>
      </c>
      <c r="I100" s="304">
        <f t="shared" si="20"/>
        <v>7.3717493731437017E-2</v>
      </c>
      <c r="J100" s="304">
        <f t="shared" si="20"/>
        <v>7.842129922124981E-2</v>
      </c>
      <c r="K100" s="304">
        <f t="shared" si="20"/>
        <v>7.3149597214955314E-2</v>
      </c>
      <c r="L100" s="304">
        <f t="shared" si="20"/>
        <v>7.0627355353060153E-2</v>
      </c>
      <c r="M100" s="304">
        <f t="shared" si="20"/>
        <v>7.2438355268136634E-2</v>
      </c>
      <c r="N100" s="304">
        <f t="shared" si="20"/>
        <v>7.2055873094009057E-2</v>
      </c>
      <c r="O100" s="304">
        <f t="shared" si="20"/>
        <v>7.1633414206546051E-2</v>
      </c>
      <c r="P100" s="304">
        <f t="shared" si="20"/>
        <v>7.1113558572153998E-2</v>
      </c>
      <c r="Q100" s="304">
        <f t="shared" si="20"/>
        <v>7.3722997777846022E-2</v>
      </c>
      <c r="R100" s="304">
        <f t="shared" si="20"/>
        <v>7.4078379158152199E-2</v>
      </c>
      <c r="S100" s="304">
        <f t="shared" si="20"/>
        <v>7.3074123698866206E-2</v>
      </c>
      <c r="T100" s="304">
        <f t="shared" si="20"/>
        <v>7.4568224036789019E-2</v>
      </c>
      <c r="U100" s="304">
        <f t="shared" si="20"/>
        <v>7.7119504915863626E-2</v>
      </c>
      <c r="V100" s="304">
        <f t="shared" si="20"/>
        <v>7.5265386996035813E-2</v>
      </c>
      <c r="W100" s="304">
        <f t="shared" si="20"/>
        <v>7.5442848062813594E-2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4.7593592724646624E-2</v>
      </c>
      <c r="C101" s="304">
        <f t="shared" si="21"/>
        <v>4.7890202986732362E-2</v>
      </c>
      <c r="D101" s="304">
        <f t="shared" si="21"/>
        <v>4.7822200737885991E-2</v>
      </c>
      <c r="E101" s="304">
        <f t="shared" si="21"/>
        <v>4.7734346573788368E-2</v>
      </c>
      <c r="F101" s="304">
        <f t="shared" si="21"/>
        <v>4.7710173181136496E-2</v>
      </c>
      <c r="G101" s="304">
        <f t="shared" si="21"/>
        <v>4.8283324402921247E-2</v>
      </c>
      <c r="H101" s="304">
        <f t="shared" si="21"/>
        <v>4.7905868554584903E-2</v>
      </c>
      <c r="I101" s="304">
        <f t="shared" si="21"/>
        <v>4.7782206721652447E-2</v>
      </c>
      <c r="J101" s="304">
        <f t="shared" si="21"/>
        <v>4.7947426110927206E-2</v>
      </c>
      <c r="K101" s="304">
        <f t="shared" si="21"/>
        <v>4.9175411181758305E-2</v>
      </c>
      <c r="L101" s="304">
        <f t="shared" si="21"/>
        <v>4.946090039827622E-2</v>
      </c>
      <c r="M101" s="304">
        <f t="shared" si="21"/>
        <v>4.9145639002817217E-2</v>
      </c>
      <c r="N101" s="304">
        <f t="shared" si="21"/>
        <v>4.9333773153879067E-2</v>
      </c>
      <c r="O101" s="304">
        <f t="shared" si="21"/>
        <v>4.8998763390110112E-2</v>
      </c>
      <c r="P101" s="304">
        <f t="shared" si="21"/>
        <v>4.9049061524903251E-2</v>
      </c>
      <c r="Q101" s="304">
        <f t="shared" si="21"/>
        <v>4.8620729232396964E-2</v>
      </c>
      <c r="R101" s="304">
        <f t="shared" si="21"/>
        <v>4.8583611232380849E-2</v>
      </c>
      <c r="S101" s="304">
        <f t="shared" si="21"/>
        <v>4.8922070257206303E-2</v>
      </c>
      <c r="T101" s="304">
        <f t="shared" si="21"/>
        <v>4.9107070191521794E-2</v>
      </c>
      <c r="U101" s="304">
        <f t="shared" si="21"/>
        <v>4.9214458218509616E-2</v>
      </c>
      <c r="V101" s="304">
        <f t="shared" si="21"/>
        <v>4.9301518974100393E-2</v>
      </c>
      <c r="W101" s="304">
        <f t="shared" si="21"/>
        <v>4.965085014480175E-2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3.2817776230972401E-2</v>
      </c>
      <c r="C105" s="303">
        <f t="shared" si="25"/>
        <v>3.2667444987506476E-2</v>
      </c>
      <c r="D105" s="303">
        <f t="shared" si="25"/>
        <v>3.3051822677259271E-2</v>
      </c>
      <c r="E105" s="303">
        <f t="shared" si="25"/>
        <v>3.2895851972502797E-2</v>
      </c>
      <c r="F105" s="303">
        <f t="shared" si="25"/>
        <v>3.4367812692666262E-2</v>
      </c>
      <c r="G105" s="303">
        <f t="shared" si="25"/>
        <v>3.4166868644986192E-2</v>
      </c>
      <c r="H105" s="303">
        <f t="shared" si="25"/>
        <v>3.5424899136151655E-2</v>
      </c>
      <c r="I105" s="303">
        <f t="shared" si="25"/>
        <v>3.6152850857885707E-2</v>
      </c>
      <c r="J105" s="303">
        <f t="shared" si="25"/>
        <v>3.7326921589871609E-2</v>
      </c>
      <c r="K105" s="303">
        <f t="shared" si="25"/>
        <v>3.5849203687181863E-2</v>
      </c>
      <c r="L105" s="303">
        <f t="shared" si="25"/>
        <v>3.5090184413590526E-2</v>
      </c>
      <c r="M105" s="303">
        <f t="shared" si="25"/>
        <v>3.5956761713492519E-2</v>
      </c>
      <c r="N105" s="303">
        <f t="shared" si="25"/>
        <v>3.5270187917447446E-2</v>
      </c>
      <c r="O105" s="303">
        <f t="shared" si="25"/>
        <v>3.543386568305832E-2</v>
      </c>
      <c r="P105" s="303">
        <f t="shared" si="25"/>
        <v>3.5225475932687128E-2</v>
      </c>
      <c r="Q105" s="303">
        <f t="shared" si="25"/>
        <v>3.5750326879812999E-2</v>
      </c>
      <c r="R105" s="303">
        <f t="shared" si="25"/>
        <v>3.5888259308500453E-2</v>
      </c>
      <c r="S105" s="303">
        <f t="shared" si="25"/>
        <v>3.5736178837958189E-2</v>
      </c>
      <c r="T105" s="303">
        <f t="shared" si="25"/>
        <v>3.6158892190898573E-2</v>
      </c>
      <c r="U105" s="303">
        <f t="shared" si="25"/>
        <v>3.716517142901446E-2</v>
      </c>
      <c r="V105" s="303">
        <f t="shared" si="25"/>
        <v>3.6641783648619787E-2</v>
      </c>
      <c r="W105" s="303">
        <f t="shared" si="25"/>
        <v>3.6741184216057862E-2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2.3852778155415692E-2</v>
      </c>
      <c r="C106" s="304">
        <f t="shared" si="26"/>
        <v>2.3646575726847748E-2</v>
      </c>
      <c r="D106" s="304">
        <f t="shared" si="26"/>
        <v>2.4043762704471883E-2</v>
      </c>
      <c r="E106" s="304">
        <f t="shared" si="26"/>
        <v>2.3904340706526042E-2</v>
      </c>
      <c r="F106" s="304">
        <f t="shared" si="26"/>
        <v>2.5380854863532518E-2</v>
      </c>
      <c r="G106" s="304">
        <f t="shared" si="26"/>
        <v>2.5071948812856987E-2</v>
      </c>
      <c r="H106" s="304">
        <f t="shared" si="26"/>
        <v>2.6401079020606583E-2</v>
      </c>
      <c r="I106" s="304">
        <f t="shared" si="26"/>
        <v>2.7152324384001038E-2</v>
      </c>
      <c r="J106" s="304">
        <f t="shared" si="26"/>
        <v>2.8295273458173415E-2</v>
      </c>
      <c r="K106" s="304">
        <f t="shared" si="26"/>
        <v>2.6586245348235706E-2</v>
      </c>
      <c r="L106" s="304">
        <f t="shared" si="26"/>
        <v>2.5773449712530185E-2</v>
      </c>
      <c r="M106" s="304">
        <f t="shared" si="26"/>
        <v>2.6699411430413374E-2</v>
      </c>
      <c r="N106" s="304">
        <f t="shared" si="26"/>
        <v>2.5977399622533932E-2</v>
      </c>
      <c r="O106" s="304">
        <f t="shared" si="26"/>
        <v>2.6204181720378295E-2</v>
      </c>
      <c r="P106" s="304">
        <f t="shared" si="26"/>
        <v>2.5986317529104241E-2</v>
      </c>
      <c r="Q106" s="304">
        <f t="shared" si="26"/>
        <v>2.6591851567339331E-2</v>
      </c>
      <c r="R106" s="304">
        <f t="shared" si="26"/>
        <v>2.673677575226251E-2</v>
      </c>
      <c r="S106" s="304">
        <f t="shared" si="26"/>
        <v>2.6520941227182491E-2</v>
      </c>
      <c r="T106" s="304">
        <f t="shared" si="26"/>
        <v>2.6908806947066214E-2</v>
      </c>
      <c r="U106" s="304">
        <f t="shared" si="26"/>
        <v>2.7894857969572209E-2</v>
      </c>
      <c r="V106" s="304">
        <f t="shared" si="26"/>
        <v>2.7355070933276781E-2</v>
      </c>
      <c r="W106" s="304">
        <f t="shared" si="26"/>
        <v>2.7388669507341746E-2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8.9649980755567068E-3</v>
      </c>
      <c r="C107" s="304">
        <f t="shared" si="27"/>
        <v>9.020869260658728E-3</v>
      </c>
      <c r="D107" s="304">
        <f t="shared" si="27"/>
        <v>9.0080599727873894E-3</v>
      </c>
      <c r="E107" s="304">
        <f t="shared" si="27"/>
        <v>8.9915112659767569E-3</v>
      </c>
      <c r="F107" s="304">
        <f t="shared" si="27"/>
        <v>8.9869578291337463E-3</v>
      </c>
      <c r="G107" s="304">
        <f t="shared" si="27"/>
        <v>9.0949198321292057E-3</v>
      </c>
      <c r="H107" s="304">
        <f t="shared" si="27"/>
        <v>9.0238201155450771E-3</v>
      </c>
      <c r="I107" s="304">
        <f t="shared" si="27"/>
        <v>9.0005264738846676E-3</v>
      </c>
      <c r="J107" s="304">
        <f t="shared" si="27"/>
        <v>9.031648131698199E-3</v>
      </c>
      <c r="K107" s="304">
        <f t="shared" si="27"/>
        <v>9.262958338946161E-3</v>
      </c>
      <c r="L107" s="304">
        <f t="shared" si="27"/>
        <v>9.3167347010603419E-3</v>
      </c>
      <c r="M107" s="304">
        <f t="shared" si="27"/>
        <v>9.2573502830791445E-3</v>
      </c>
      <c r="N107" s="304">
        <f t="shared" si="27"/>
        <v>9.2927882949135118E-3</v>
      </c>
      <c r="O107" s="304">
        <f t="shared" si="27"/>
        <v>9.2296839626800197E-3</v>
      </c>
      <c r="P107" s="304">
        <f t="shared" si="27"/>
        <v>9.2391584035828866E-3</v>
      </c>
      <c r="Q107" s="304">
        <f t="shared" si="27"/>
        <v>9.158475312473666E-3</v>
      </c>
      <c r="R107" s="304">
        <f t="shared" si="27"/>
        <v>9.1514835562379448E-3</v>
      </c>
      <c r="S107" s="304">
        <f t="shared" si="27"/>
        <v>9.2152376107757002E-3</v>
      </c>
      <c r="T107" s="304">
        <f t="shared" si="27"/>
        <v>9.2500852438323587E-3</v>
      </c>
      <c r="U107" s="304">
        <f t="shared" si="27"/>
        <v>9.2703134594422539E-3</v>
      </c>
      <c r="V107" s="304">
        <f t="shared" si="27"/>
        <v>9.2867127153430078E-3</v>
      </c>
      <c r="W107" s="304">
        <f t="shared" si="27"/>
        <v>9.3525147087161198E-3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1.9221538342968272</v>
      </c>
      <c r="C113" s="322">
        <f>IF(C$5=0,0,C$5/FBT_fec!C$5)</f>
        <v>1.9077333141646582</v>
      </c>
      <c r="D113" s="322">
        <f>IF(D$5=0,0,D$5/FBT_fec!D$5)</f>
        <v>1.873500175310914</v>
      </c>
      <c r="E113" s="322">
        <f>IF(E$5=0,0,E$5/FBT_fec!E$5)</f>
        <v>1.9044351987194019</v>
      </c>
      <c r="F113" s="322">
        <f>IF(F$5=0,0,F$5/FBT_fec!F$5)</f>
        <v>1.7680317908277561</v>
      </c>
      <c r="G113" s="322">
        <f>IF(G$5=0,0,G$5/FBT_fec!G$5)</f>
        <v>1.769685680131168</v>
      </c>
      <c r="H113" s="322">
        <f>IF(H$5=0,0,H$5/FBT_fec!H$5)</f>
        <v>1.6721196389014086</v>
      </c>
      <c r="I113" s="322">
        <f>IF(I$5=0,0,I$5/FBT_fec!I$5)</f>
        <v>1.618135187057784</v>
      </c>
      <c r="J113" s="322">
        <f>IF(J$5=0,0,J$5/FBT_fec!J$5)</f>
        <v>1.4725810385505942</v>
      </c>
      <c r="K113" s="322">
        <f>IF(K$5=0,0,K$5/FBT_fec!K$5)</f>
        <v>1.5669876385508621</v>
      </c>
      <c r="L113" s="322">
        <f>IF(L$5=0,0,L$5/FBT_fec!L$5)</f>
        <v>1.6378821481661023</v>
      </c>
      <c r="M113" s="322">
        <f>IF(M$5=0,0,M$5/FBT_fec!M$5)</f>
        <v>1.56921230688489</v>
      </c>
      <c r="N113" s="322">
        <f>IF(N$5=0,0,N$5/FBT_fec!N$5)</f>
        <v>1.609559321026103</v>
      </c>
      <c r="O113" s="322">
        <f>IF(O$5=0,0,O$5/FBT_fec!O$5)</f>
        <v>1.6246875538420151</v>
      </c>
      <c r="P113" s="322">
        <f>IF(P$5=0,0,P$5/FBT_fec!P$5)</f>
        <v>1.6394915580250697</v>
      </c>
      <c r="Q113" s="322">
        <f>IF(Q$5=0,0,Q$5/FBT_fec!Q$5)</f>
        <v>1.5903535150986901</v>
      </c>
      <c r="R113" s="322">
        <f>IF(R$5=0,0,R$5/FBT_fec!R$5)</f>
        <v>1.5747526257021622</v>
      </c>
      <c r="S113" s="322">
        <f>IF(S$5=0,0,S$5/FBT_fec!S$5)</f>
        <v>1.5773583813462213</v>
      </c>
      <c r="T113" s="322">
        <f>IF(T$5=0,0,T$5/FBT_fec!T$5)</f>
        <v>1.528442823911706</v>
      </c>
      <c r="U113" s="322">
        <f>IF(U$5=0,0,U$5/FBT_fec!U$5)</f>
        <v>1.4375350051205131</v>
      </c>
      <c r="V113" s="322">
        <f>IF(V$5=0,0,V$5/FBT_fec!V$5)</f>
        <v>1.4860245831778904</v>
      </c>
      <c r="W113" s="322">
        <f>IF(W$5=0,0,W$5/FBT_fec!W$5)</f>
        <v>1.463173370046569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2.2533965391927255</v>
      </c>
      <c r="C118" s="334">
        <f>IF(C$10=0,0,C$10/FBT_fec!C$10)</f>
        <v>2.1778898265442743</v>
      </c>
      <c r="D118" s="334">
        <f>IF(D$10=0,0,D$10/FBT_fec!D$10)</f>
        <v>2.1553814117605246</v>
      </c>
      <c r="E118" s="334">
        <f>IF(E$10=0,0,E$10/FBT_fec!E$10)</f>
        <v>2.1665058914019544</v>
      </c>
      <c r="F118" s="334">
        <f>IF(F$10=0,0,F$10/FBT_fec!F$10)</f>
        <v>2.1168511917036685</v>
      </c>
      <c r="G118" s="334">
        <f>IF(G$10=0,0,G$10/FBT_fec!G$10)</f>
        <v>2.0607155860019</v>
      </c>
      <c r="H118" s="334">
        <f>IF(H$10=0,0,H$10/FBT_fec!H$10)</f>
        <v>2.0411920103558931</v>
      </c>
      <c r="I118" s="334">
        <f>IF(I$10=0,0,I$10/FBT_fec!I$10)</f>
        <v>2.0424074333668187</v>
      </c>
      <c r="J118" s="334">
        <f>IF(J$10=0,0,J$10/FBT_fec!J$10)</f>
        <v>1.7592508426459734</v>
      </c>
      <c r="K118" s="334">
        <f>IF(K$10=0,0,K$10/FBT_fec!K$10)</f>
        <v>1.738463210211356</v>
      </c>
      <c r="L118" s="334">
        <f>IF(L$10=0,0,L$10/FBT_fec!L$10)</f>
        <v>1.7943940345783675</v>
      </c>
      <c r="M118" s="334">
        <f>IF(M$10=0,0,M$10/FBT_fec!M$10)</f>
        <v>1.7533098308391488</v>
      </c>
      <c r="N118" s="334">
        <f>IF(N$10=0,0,N$10/FBT_fec!N$10)</f>
        <v>1.7234803043469284</v>
      </c>
      <c r="O118" s="334">
        <f>IF(O$10=0,0,O$10/FBT_fec!O$10)</f>
        <v>1.7984419370460807</v>
      </c>
      <c r="P118" s="334">
        <f>IF(P$10=0,0,P$10/FBT_fec!P$10)</f>
        <v>1.7914440577650097</v>
      </c>
      <c r="Q118" s="334">
        <f>IF(Q$10=0,0,Q$10/FBT_fec!Q$10)</f>
        <v>1.7405008520046752</v>
      </c>
      <c r="R118" s="334">
        <f>IF(R$10=0,0,R$10/FBT_fec!R$10)</f>
        <v>1.7013982745589029</v>
      </c>
      <c r="S118" s="334">
        <f>IF(S$10=0,0,S$10/FBT_fec!S$10)</f>
        <v>1.6616455824854619</v>
      </c>
      <c r="T118" s="334">
        <f>IF(T$10=0,0,T$10/FBT_fec!T$10)</f>
        <v>1.5270315911354226</v>
      </c>
      <c r="U118" s="334">
        <f>IF(U$10=0,0,U$10/FBT_fec!U$10)</f>
        <v>1.3612615138716568</v>
      </c>
      <c r="V118" s="334">
        <f>IF(V$10=0,0,V$10/FBT_fec!V$10)</f>
        <v>1.3920173934590376</v>
      </c>
      <c r="W118" s="334">
        <f>IF(W$10=0,0,W$10/FBT_fec!W$10)</f>
        <v>1.29639042192862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2.6694123985937872</v>
      </c>
      <c r="C119" s="350">
        <f>IF(C$16=0,0,C$16/FBT_fec!C$16)</f>
        <v>2.6336419482772109</v>
      </c>
      <c r="D119" s="350">
        <f>IF(D$16=0,0,D$16/FBT_fec!D$16)</f>
        <v>2.6001545974769518</v>
      </c>
      <c r="E119" s="350">
        <f>IF(E$16=0,0,E$16/FBT_fec!E$16)</f>
        <v>2.635585141650159</v>
      </c>
      <c r="F119" s="350">
        <f>IF(F$16=0,0,F$16/FBT_fec!F$16)</f>
        <v>2.4539123002999612</v>
      </c>
      <c r="G119" s="350">
        <f>IF(G$16=0,0,G$16/FBT_fec!G$16)</f>
        <v>2.3863055323574573</v>
      </c>
      <c r="H119" s="350">
        <f>IF(H$16=0,0,H$16/FBT_fec!H$16)</f>
        <v>2.2973660256652622</v>
      </c>
      <c r="I119" s="350">
        <f>IF(I$16=0,0,I$16/FBT_fec!I$16)</f>
        <v>2.2326166048666165</v>
      </c>
      <c r="J119" s="350">
        <f>IF(J$16=0,0,J$16/FBT_fec!J$16)</f>
        <v>2.012291516649984</v>
      </c>
      <c r="K119" s="350">
        <f>IF(K$16=0,0,K$16/FBT_fec!K$16)</f>
        <v>1.9793746714155285</v>
      </c>
      <c r="L119" s="350">
        <f>IF(L$16=0,0,L$16/FBT_fec!L$16)</f>
        <v>2.0410478473000513</v>
      </c>
      <c r="M119" s="350">
        <f>IF(M$16=0,0,M$16/FBT_fec!M$16)</f>
        <v>1.9868408993658433</v>
      </c>
      <c r="N119" s="350">
        <f>IF(N$16=0,0,N$16/FBT_fec!N$16)</f>
        <v>2.0240808664141805</v>
      </c>
      <c r="O119" s="350">
        <f>IF(O$16=0,0,O$16/FBT_fec!O$16)</f>
        <v>2.0918972858384657</v>
      </c>
      <c r="P119" s="350">
        <f>IF(P$16=0,0,P$16/FBT_fec!P$16)</f>
        <v>2.1074514778942732</v>
      </c>
      <c r="Q119" s="350">
        <f>IF(Q$16=0,0,Q$16/FBT_fec!Q$16)</f>
        <v>2.1059864756096749</v>
      </c>
      <c r="R119" s="350">
        <f>IF(R$16=0,0,R$16/FBT_fec!R$16)</f>
        <v>2.0892011450205312</v>
      </c>
      <c r="S119" s="350">
        <f>IF(S$16=0,0,S$16/FBT_fec!S$16)</f>
        <v>2.0446299186949286</v>
      </c>
      <c r="T119" s="350">
        <f>IF(T$16=0,0,T$16/FBT_fec!T$16)</f>
        <v>1.9460563105814066</v>
      </c>
      <c r="U119" s="350">
        <f>IF(U$16=0,0,U$16/FBT_fec!U$16)</f>
        <v>1.7844669145724819</v>
      </c>
      <c r="V119" s="350">
        <f>IF(V$16=0,0,V$16/FBT_fec!V$16)</f>
        <v>1.8537518360584524</v>
      </c>
      <c r="W119" s="350">
        <f>IF(W$16=0,0,W$16/FBT_fec!W$16)</f>
        <v>1.7644445489637959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2.6694123985937876</v>
      </c>
      <c r="C120" s="350">
        <f>IF(C$25=0,0,C$25/FBT_fec!C$25)</f>
        <v>2.6336419482772109</v>
      </c>
      <c r="D120" s="350">
        <f>IF(D$25=0,0,D$25/FBT_fec!D$25)</f>
        <v>2.6001545974769495</v>
      </c>
      <c r="E120" s="350">
        <f>IF(E$25=0,0,E$25/FBT_fec!E$25)</f>
        <v>2.6355851416501603</v>
      </c>
      <c r="F120" s="350">
        <f>IF(F$25=0,0,F$25/FBT_fec!F$25)</f>
        <v>2.4539123002999599</v>
      </c>
      <c r="G120" s="350">
        <f>IF(G$25=0,0,G$25/FBT_fec!G$25)</f>
        <v>2.3863055323574582</v>
      </c>
      <c r="H120" s="350">
        <f>IF(H$25=0,0,H$25/FBT_fec!H$25)</f>
        <v>2.297366025665263</v>
      </c>
      <c r="I120" s="350">
        <f>IF(I$25=0,0,I$25/FBT_fec!I$25)</f>
        <v>2.2326166048666169</v>
      </c>
      <c r="J120" s="350">
        <f>IF(J$25=0,0,J$25/FBT_fec!J$25)</f>
        <v>2.012291516649984</v>
      </c>
      <c r="K120" s="350">
        <f>IF(K$25=0,0,K$25/FBT_fec!K$25)</f>
        <v>1.9793746714155285</v>
      </c>
      <c r="L120" s="350">
        <f>IF(L$25=0,0,L$25/FBT_fec!L$25)</f>
        <v>2.0410478473000513</v>
      </c>
      <c r="M120" s="350">
        <f>IF(M$25=0,0,M$25/FBT_fec!M$25)</f>
        <v>1.9868408993658428</v>
      </c>
      <c r="N120" s="350">
        <f>IF(N$25=0,0,N$25/FBT_fec!N$25)</f>
        <v>2.0240808664141809</v>
      </c>
      <c r="O120" s="350">
        <f>IF(O$25=0,0,O$25/FBT_fec!O$25)</f>
        <v>2.0918972858384657</v>
      </c>
      <c r="P120" s="350">
        <f>IF(P$25=0,0,P$25/FBT_fec!P$25)</f>
        <v>2.1074514778942737</v>
      </c>
      <c r="Q120" s="350">
        <f>IF(Q$25=0,0,Q$25/FBT_fec!Q$25)</f>
        <v>2.1059864756096749</v>
      </c>
      <c r="R120" s="350">
        <f>IF(R$25=0,0,R$25/FBT_fec!R$25)</f>
        <v>2.0892011450205312</v>
      </c>
      <c r="S120" s="350">
        <f>IF(S$25=0,0,S$25/FBT_fec!S$25)</f>
        <v>2.0446299186949282</v>
      </c>
      <c r="T120" s="350">
        <f>IF(T$25=0,0,T$25/FBT_fec!T$25)</f>
        <v>1.9460563105814064</v>
      </c>
      <c r="U120" s="350">
        <f>IF(U$25=0,0,U$25/FBT_fec!U$25)</f>
        <v>1.7844669145724821</v>
      </c>
      <c r="V120" s="350">
        <f>IF(V$25=0,0,V$25/FBT_fec!V$25)</f>
        <v>1.8537518360584524</v>
      </c>
      <c r="W120" s="350">
        <f>IF(W$25=0,0,W$25/FBT_fec!W$25)</f>
        <v>1.7644445489637961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2.1217521762057223</v>
      </c>
      <c r="C121" s="350">
        <f>IF(C$34=0,0,C$34/FBT_fec!C$34)</f>
        <v>2.147064269013971</v>
      </c>
      <c r="D121" s="350">
        <f>IF(D$34=0,0,D$34/FBT_fec!D$34)</f>
        <v>2.1128439201919345</v>
      </c>
      <c r="E121" s="350">
        <f>IF(E$34=0,0,E$34/FBT_fec!E$34)</f>
        <v>2.1158579549387948</v>
      </c>
      <c r="F121" s="350">
        <f>IF(F$34=0,0,F$34/FBT_fec!F$34)</f>
        <v>1.998894005487823</v>
      </c>
      <c r="G121" s="350">
        <f>IF(G$34=0,0,G$34/FBT_fec!G$34)</f>
        <v>2.0630339852633122</v>
      </c>
      <c r="H121" s="350">
        <f>IF(H$34=0,0,H$34/FBT_fec!H$34)</f>
        <v>1.9396515322311929</v>
      </c>
      <c r="I121" s="350">
        <f>IF(I$34=0,0,I$34/FBT_fec!I$34)</f>
        <v>1.8814910501244679</v>
      </c>
      <c r="J121" s="350">
        <f>IF(J$34=0,0,J$34/FBT_fec!J$34)</f>
        <v>1.7944575016412776</v>
      </c>
      <c r="K121" s="350">
        <f>IF(K$34=0,0,K$34/FBT_fec!K$34)</f>
        <v>1.989756237832041</v>
      </c>
      <c r="L121" s="350">
        <f>IF(L$34=0,0,L$34/FBT_fec!L$34)</f>
        <v>2.0761620807363594</v>
      </c>
      <c r="M121" s="350">
        <f>IF(M$34=0,0,M$34/FBT_fec!M$34)</f>
        <v>1.9805999981929252</v>
      </c>
      <c r="N121" s="350">
        <f>IF(N$34=0,0,N$34/FBT_fec!N$34)</f>
        <v>2.043111201556175</v>
      </c>
      <c r="O121" s="350">
        <f>IF(O$34=0,0,O$34/FBT_fec!O$34)</f>
        <v>2.0126655821191242</v>
      </c>
      <c r="P121" s="350">
        <f>IF(P$34=0,0,P$34/FBT_fec!P$34)</f>
        <v>2.0272515701323073</v>
      </c>
      <c r="Q121" s="350">
        <f>IF(Q$34=0,0,Q$34/FBT_fec!Q$34)</f>
        <v>1.9478852311504902</v>
      </c>
      <c r="R121" s="350">
        <f>IF(R$34=0,0,R$34/FBT_fec!R$34)</f>
        <v>1.9320330864705184</v>
      </c>
      <c r="S121" s="350">
        <f>IF(S$34=0,0,S$34/FBT_fec!S$34)</f>
        <v>1.9648668845338679</v>
      </c>
      <c r="T121" s="350">
        <f>IF(T$34=0,0,T$34/FBT_fec!T$34)</f>
        <v>1.947339041198265</v>
      </c>
      <c r="U121" s="350">
        <f>IF(U$34=0,0,U$34/FBT_fec!U$34)</f>
        <v>1.8764980719936704</v>
      </c>
      <c r="V121" s="350">
        <f>IF(V$34=0,0,V$34/FBT_fec!V$34)</f>
        <v>1.9271135229399483</v>
      </c>
      <c r="W121" s="350">
        <f>IF(W$34=0,0,W$34/FBT_fec!W$34)</f>
        <v>1.9413345975927636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2.2822977073381789</v>
      </c>
      <c r="C122" s="350">
        <f>IF(C$45=0,0,C$45/FBT_fec!C$45)</f>
        <v>2.2777508253281691</v>
      </c>
      <c r="D122" s="350">
        <f>IF(D$45=0,0,D$45/FBT_fec!D$45)</f>
        <v>2.2480381667146085</v>
      </c>
      <c r="E122" s="350">
        <f>IF(E$45=0,0,E$45/FBT_fec!E$45)</f>
        <v>2.2627941068836503</v>
      </c>
      <c r="F122" s="350">
        <f>IF(F$45=0,0,F$45/FBT_fec!F$45)</f>
        <v>2.1262780561806118</v>
      </c>
      <c r="G122" s="350">
        <f>IF(G$45=0,0,G$45/FBT_fec!G$45)</f>
        <v>2.1273145484787559</v>
      </c>
      <c r="H122" s="350">
        <f>IF(H$45=0,0,H$45/FBT_fec!H$45)</f>
        <v>2.0355936944639743</v>
      </c>
      <c r="I122" s="350">
        <f>IF(I$45=0,0,I$45/FBT_fec!I$45)</f>
        <v>1.9838887117000348</v>
      </c>
      <c r="J122" s="350">
        <f>IF(J$45=0,0,J$45/FBT_fec!J$45)</f>
        <v>1.9165444128329823</v>
      </c>
      <c r="K122" s="350">
        <f>IF(K$45=0,0,K$45/FBT_fec!K$45)</f>
        <v>1.9778664442965979</v>
      </c>
      <c r="L122" s="350">
        <f>IF(L$45=0,0,L$45/FBT_fec!L$45)</f>
        <v>2.0196387090680372</v>
      </c>
      <c r="M122" s="350">
        <f>IF(M$45=0,0,M$45/FBT_fec!M$45)</f>
        <v>1.9640779415281846</v>
      </c>
      <c r="N122" s="350">
        <f>IF(N$45=0,0,N$45/FBT_fec!N$45)</f>
        <v>2.0120194575290413</v>
      </c>
      <c r="O122" s="350">
        <f>IF(O$45=0,0,O$45/FBT_fec!O$45)</f>
        <v>2.0039346367284536</v>
      </c>
      <c r="P122" s="350">
        <f>IF(P$45=0,0,P$45/FBT_fec!P$45)</f>
        <v>2.0111775554091338</v>
      </c>
      <c r="Q122" s="350">
        <f>IF(Q$45=0,0,Q$45/FBT_fec!Q$45)</f>
        <v>1.9906171189142527</v>
      </c>
      <c r="R122" s="350">
        <f>IF(R$45=0,0,R$45/FBT_fec!R$45)</f>
        <v>1.9780789098850191</v>
      </c>
      <c r="S122" s="350">
        <f>IF(S$45=0,0,S$45/FBT_fec!S$45)</f>
        <v>1.9753813428111549</v>
      </c>
      <c r="T122" s="350">
        <f>IF(T$45=0,0,T$45/FBT_fec!T$45)</f>
        <v>1.9574920166271998</v>
      </c>
      <c r="U122" s="350">
        <f>IF(U$45=0,0,U$45/FBT_fec!U$45)</f>
        <v>1.9015959882248152</v>
      </c>
      <c r="V122" s="350">
        <f>IF(V$45=0,0,V$45/FBT_fec!V$45)</f>
        <v>1.9291310313021792</v>
      </c>
      <c r="W122" s="350">
        <f>IF(W$45=0,0,W$45/FBT_fec!W$45)</f>
        <v>1.9201790952317133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1.0282393970999988</v>
      </c>
      <c r="C123" s="350">
        <f>IF(C$66=0,0,C$66/FBT_fec!C$66)</f>
        <v>0.98026853534974889</v>
      </c>
      <c r="D123" s="350">
        <f>IF(D$66=0,0,D$66/FBT_fec!D$66)</f>
        <v>0.96435418725050981</v>
      </c>
      <c r="E123" s="350">
        <f>IF(E$66=0,0,E$66/FBT_fec!E$66)</f>
        <v>1.0113091618958636</v>
      </c>
      <c r="F123" s="350">
        <f>IF(F$66=0,0,F$66/FBT_fec!F$66)</f>
        <v>0.93405897834154961</v>
      </c>
      <c r="G123" s="350">
        <f>IF(G$66=0,0,G$66/FBT_fec!G$66)</f>
        <v>0.89017269247985598</v>
      </c>
      <c r="H123" s="350">
        <f>IF(H$66=0,0,H$66/FBT_fec!H$66)</f>
        <v>0.86421850471709905</v>
      </c>
      <c r="I123" s="350">
        <f>IF(I$66=0,0,I$66/FBT_fec!I$66)</f>
        <v>0.84294293153521072</v>
      </c>
      <c r="J123" s="350">
        <f>IF(J$66=0,0,J$66/FBT_fec!J$66)</f>
        <v>0.72365018846287077</v>
      </c>
      <c r="K123" s="350">
        <f>IF(K$66=0,0,K$66/FBT_fec!K$66)</f>
        <v>0.72261145366797064</v>
      </c>
      <c r="L123" s="350">
        <f>IF(L$66=0,0,L$66/FBT_fec!L$66)</f>
        <v>0.75045465864155936</v>
      </c>
      <c r="M123" s="350">
        <f>IF(M$66=0,0,M$66/FBT_fec!M$66)</f>
        <v>0.73308217285210153</v>
      </c>
      <c r="N123" s="350">
        <f>IF(N$66=0,0,N$66/FBT_fec!N$66)</f>
        <v>0.7357051532473492</v>
      </c>
      <c r="O123" s="350">
        <f>IF(O$66=0,0,O$66/FBT_fec!O$66)</f>
        <v>0.77041494633473528</v>
      </c>
      <c r="P123" s="350">
        <f>IF(P$66=0,0,P$66/FBT_fec!P$66)</f>
        <v>0.77768099575242045</v>
      </c>
      <c r="Q123" s="350">
        <f>IF(Q$66=0,0,Q$66/FBT_fec!Q$66)</f>
        <v>0.76483847097429791</v>
      </c>
      <c r="R123" s="350">
        <f>IF(R$66=0,0,R$66/FBT_fec!R$66)</f>
        <v>0.7572278634293399</v>
      </c>
      <c r="S123" s="350">
        <f>IF(S$66=0,0,S$66/FBT_fec!S$66)</f>
        <v>0.74473933945175275</v>
      </c>
      <c r="T123" s="350">
        <f>IF(T$66=0,0,T$66/FBT_fec!T$66)</f>
        <v>0.70657150866202667</v>
      </c>
      <c r="U123" s="350">
        <f>IF(U$66=0,0,U$66/FBT_fec!U$66)</f>
        <v>0.65935866744601368</v>
      </c>
      <c r="V123" s="350">
        <f>IF(V$66=0,0,V$66/FBT_fec!V$66)</f>
        <v>0.68159961349883158</v>
      </c>
      <c r="W123" s="350">
        <f>IF(W$66=0,0,W$66/FBT_fec!W$66)</f>
        <v>0.65742602142660156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CZ: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3475.1478503555049</v>
      </c>
      <c r="C3" s="205">
        <v>3967.343603401835</v>
      </c>
      <c r="D3" s="205">
        <v>3898.458990999653</v>
      </c>
      <c r="E3" s="205">
        <v>3752.8799501260401</v>
      </c>
      <c r="F3" s="205">
        <v>4684.786761702745</v>
      </c>
      <c r="G3" s="205">
        <v>5085.1719462590918</v>
      </c>
      <c r="H3" s="205">
        <v>5647.0368903078452</v>
      </c>
      <c r="I3" s="205">
        <v>6154.2451060448893</v>
      </c>
      <c r="J3" s="205">
        <v>6044.2678774120322</v>
      </c>
      <c r="K3" s="205">
        <v>5450.6187134385164</v>
      </c>
      <c r="L3" s="205">
        <v>6441.9082042568234</v>
      </c>
      <c r="M3" s="205">
        <v>7030.4242934824233</v>
      </c>
      <c r="N3" s="205">
        <v>6780.0271212708258</v>
      </c>
      <c r="O3" s="205">
        <v>6814.5740643486361</v>
      </c>
      <c r="P3" s="205">
        <v>8056.9218523583077</v>
      </c>
      <c r="Q3" s="205">
        <v>8691.2000000000007</v>
      </c>
      <c r="R3" s="205">
        <v>9562.8597483845024</v>
      </c>
      <c r="S3" s="205">
        <v>9857.018818777251</v>
      </c>
      <c r="T3" s="205">
        <v>9673.6843047881721</v>
      </c>
      <c r="U3" s="205">
        <v>10165.34897925825</v>
      </c>
      <c r="V3" s="205">
        <v>7843.5485780988301</v>
      </c>
      <c r="W3" s="205">
        <v>8057.4625977221312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7089.146947790774</v>
      </c>
      <c r="C5" s="205">
        <v>7795.3340019715461</v>
      </c>
      <c r="D5" s="205">
        <v>8136.5387753238356</v>
      </c>
      <c r="E5" s="205">
        <v>8198.7345915656733</v>
      </c>
      <c r="F5" s="205">
        <v>7504.4989261579358</v>
      </c>
      <c r="G5" s="205">
        <v>7823.9437896090494</v>
      </c>
      <c r="H5" s="205">
        <v>9880.9391142913646</v>
      </c>
      <c r="I5" s="205">
        <v>10373.11234965137</v>
      </c>
      <c r="J5" s="205">
        <v>11065.121328456549</v>
      </c>
      <c r="K5" s="205">
        <v>9686.3467601379471</v>
      </c>
      <c r="L5" s="205">
        <v>12880.446106804009</v>
      </c>
      <c r="M5" s="205">
        <v>14482.60754510778</v>
      </c>
      <c r="N5" s="205">
        <v>14069.34741240838</v>
      </c>
      <c r="O5" s="205">
        <v>13110.57274682509</v>
      </c>
      <c r="P5" s="205">
        <v>14230.127690634639</v>
      </c>
      <c r="Q5" s="205">
        <v>15680.42172098809</v>
      </c>
      <c r="R5" s="205">
        <v>17072.756780502481</v>
      </c>
      <c r="S5" s="205">
        <v>18293.29046766715</v>
      </c>
      <c r="T5" s="205">
        <v>18086.869122796332</v>
      </c>
      <c r="U5" s="205">
        <v>19527.45012971669</v>
      </c>
      <c r="V5" s="205">
        <v>16845.73854191491</v>
      </c>
      <c r="W5" s="205">
        <v>18146.69739730853</v>
      </c>
      <c r="DA5" s="112" t="s">
        <v>2375</v>
      </c>
    </row>
    <row r="6" spans="1:105" ht="12" customHeight="1" x14ac:dyDescent="0.25">
      <c r="A6" s="154" t="s">
        <v>2114</v>
      </c>
      <c r="B6" s="340">
        <v>8861.4336847384675</v>
      </c>
      <c r="C6" s="340">
        <v>8418.3620005015437</v>
      </c>
      <c r="D6" s="340">
        <v>8861.4336847384675</v>
      </c>
      <c r="E6" s="340">
        <v>8861.4336847384675</v>
      </c>
      <c r="F6" s="340">
        <v>8418.3620005015437</v>
      </c>
      <c r="G6" s="340">
        <v>8418.3620005015437</v>
      </c>
      <c r="H6" s="340">
        <v>10633.720421686159</v>
      </c>
      <c r="I6" s="340">
        <v>11076.792105923079</v>
      </c>
      <c r="J6" s="340">
        <v>11962.935474396931</v>
      </c>
      <c r="K6" s="340">
        <v>11962.935474396931</v>
      </c>
      <c r="L6" s="340">
        <v>13735.222211344621</v>
      </c>
      <c r="M6" s="340">
        <v>15507.508948292319</v>
      </c>
      <c r="N6" s="340">
        <v>15507.508948292319</v>
      </c>
      <c r="O6" s="340">
        <v>15064.43726405539</v>
      </c>
      <c r="P6" s="340">
        <v>15064.43726405539</v>
      </c>
      <c r="Q6" s="340">
        <v>16836.724001003091</v>
      </c>
      <c r="R6" s="340">
        <v>18165.939053713861</v>
      </c>
      <c r="S6" s="340">
        <v>19495.15410642463</v>
      </c>
      <c r="T6" s="340">
        <v>19495.15410642463</v>
      </c>
      <c r="U6" s="340">
        <v>20824.3691591354</v>
      </c>
      <c r="V6" s="340">
        <v>20381.297474898471</v>
      </c>
      <c r="W6" s="340">
        <v>20381.297474898471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886.14336847384675</v>
      </c>
      <c r="E7" s="342">
        <v>0</v>
      </c>
      <c r="F7" s="342">
        <v>0</v>
      </c>
      <c r="G7" s="342">
        <v>443.07168423692337</v>
      </c>
      <c r="H7" s="342">
        <v>2215.3584211846169</v>
      </c>
      <c r="I7" s="342">
        <v>886.14336847384675</v>
      </c>
      <c r="J7" s="342">
        <v>1329.2150527107699</v>
      </c>
      <c r="K7" s="342">
        <v>0</v>
      </c>
      <c r="L7" s="342">
        <v>2215.3584211846169</v>
      </c>
      <c r="M7" s="342">
        <v>2215.3584211846169</v>
      </c>
      <c r="N7" s="342">
        <v>0</v>
      </c>
      <c r="O7" s="342">
        <v>0</v>
      </c>
      <c r="P7" s="342">
        <v>443.07168423692337</v>
      </c>
      <c r="Q7" s="342">
        <v>1772.286736947693</v>
      </c>
      <c r="R7" s="342">
        <v>1772.286736947693</v>
      </c>
      <c r="S7" s="342">
        <v>1772.286736947693</v>
      </c>
      <c r="T7" s="342">
        <v>0</v>
      </c>
      <c r="U7" s="342">
        <v>1772.286736947693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443.07168423692383</v>
      </c>
      <c r="D8" s="344">
        <f t="shared" si="0"/>
        <v>443.07168423692383</v>
      </c>
      <c r="E8" s="344">
        <f t="shared" si="0"/>
        <v>0</v>
      </c>
      <c r="F8" s="344">
        <f t="shared" si="0"/>
        <v>443.07168423692383</v>
      </c>
      <c r="G8" s="344">
        <f t="shared" si="0"/>
        <v>443.07168423692383</v>
      </c>
      <c r="H8" s="344">
        <f t="shared" si="0"/>
        <v>0</v>
      </c>
      <c r="I8" s="344">
        <f t="shared" si="0"/>
        <v>443.07168423692565</v>
      </c>
      <c r="J8" s="344">
        <f t="shared" si="0"/>
        <v>443.07168423691837</v>
      </c>
      <c r="K8" s="344">
        <f t="shared" si="0"/>
        <v>0</v>
      </c>
      <c r="L8" s="344">
        <f t="shared" si="0"/>
        <v>443.07168423692747</v>
      </c>
      <c r="M8" s="344">
        <f t="shared" si="0"/>
        <v>443.07168423691837</v>
      </c>
      <c r="N8" s="344">
        <f t="shared" si="0"/>
        <v>0</v>
      </c>
      <c r="O8" s="344">
        <f t="shared" si="0"/>
        <v>443.07168423692929</v>
      </c>
      <c r="P8" s="344">
        <f t="shared" si="0"/>
        <v>443.07168423692383</v>
      </c>
      <c r="Q8" s="344">
        <f t="shared" si="0"/>
        <v>0</v>
      </c>
      <c r="R8" s="344">
        <f t="shared" si="0"/>
        <v>443.07168423692201</v>
      </c>
      <c r="S8" s="344">
        <f t="shared" si="0"/>
        <v>443.07168423692201</v>
      </c>
      <c r="T8" s="344">
        <f t="shared" si="0"/>
        <v>0</v>
      </c>
      <c r="U8" s="344">
        <f t="shared" si="0"/>
        <v>443.07168423692201</v>
      </c>
      <c r="V8" s="344">
        <f t="shared" si="0"/>
        <v>443.07168423692929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1772.2867369476935</v>
      </c>
      <c r="C9" s="345">
        <f t="shared" si="1"/>
        <v>623.0279985299976</v>
      </c>
      <c r="D9" s="345">
        <f t="shared" si="1"/>
        <v>724.89490941463191</v>
      </c>
      <c r="E9" s="345">
        <f t="shared" si="1"/>
        <v>662.69909317279416</v>
      </c>
      <c r="F9" s="345">
        <f t="shared" si="1"/>
        <v>913.86307434360788</v>
      </c>
      <c r="G9" s="345">
        <f t="shared" si="1"/>
        <v>594.41821089249424</v>
      </c>
      <c r="H9" s="345">
        <f t="shared" si="1"/>
        <v>752.78130739479457</v>
      </c>
      <c r="I9" s="345">
        <f t="shared" si="1"/>
        <v>703.67975627170927</v>
      </c>
      <c r="J9" s="345">
        <f t="shared" si="1"/>
        <v>897.81414594038142</v>
      </c>
      <c r="K9" s="345">
        <f t="shared" si="1"/>
        <v>2276.5887142589836</v>
      </c>
      <c r="L9" s="345">
        <f t="shared" si="1"/>
        <v>854.77610454061141</v>
      </c>
      <c r="M9" s="345">
        <f t="shared" si="1"/>
        <v>1024.90140318454</v>
      </c>
      <c r="N9" s="345">
        <f t="shared" si="1"/>
        <v>1438.161535883939</v>
      </c>
      <c r="O9" s="345">
        <f t="shared" si="1"/>
        <v>1953.8645172303004</v>
      </c>
      <c r="P9" s="345">
        <f t="shared" si="1"/>
        <v>834.30957342075089</v>
      </c>
      <c r="Q9" s="345">
        <f t="shared" si="1"/>
        <v>1156.3022800150011</v>
      </c>
      <c r="R9" s="345">
        <f t="shared" si="1"/>
        <v>1093.1822732113797</v>
      </c>
      <c r="S9" s="345">
        <f t="shared" si="1"/>
        <v>1201.8636387574807</v>
      </c>
      <c r="T9" s="345">
        <f t="shared" si="1"/>
        <v>1408.2849836282985</v>
      </c>
      <c r="U9" s="345">
        <f t="shared" si="1"/>
        <v>1296.9190294187101</v>
      </c>
      <c r="V9" s="345">
        <f t="shared" si="1"/>
        <v>3535.5589329835602</v>
      </c>
      <c r="W9" s="345">
        <f t="shared" si="1"/>
        <v>2234.6000775899411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303.28618212462737</v>
      </c>
      <c r="C12" s="212">
        <v>326.23438779261232</v>
      </c>
      <c r="D12" s="212">
        <v>326.1733919784308</v>
      </c>
      <c r="E12" s="212">
        <v>347.41987185014301</v>
      </c>
      <c r="F12" s="212">
        <v>325.74331426598178</v>
      </c>
      <c r="G12" s="212">
        <v>325.48058934529718</v>
      </c>
      <c r="H12" s="212">
        <v>373.61901142075612</v>
      </c>
      <c r="I12" s="212">
        <v>379.82950874602301</v>
      </c>
      <c r="J12" s="212">
        <v>409.53094791416288</v>
      </c>
      <c r="K12" s="212">
        <v>379.98522721728688</v>
      </c>
      <c r="L12" s="212">
        <v>449.7779465974117</v>
      </c>
      <c r="M12" s="212">
        <v>457.39225995094438</v>
      </c>
      <c r="N12" s="212">
        <v>453.59071171073509</v>
      </c>
      <c r="O12" s="212">
        <v>424.98180848829742</v>
      </c>
      <c r="P12" s="212">
        <v>403.71345707179103</v>
      </c>
      <c r="Q12" s="212">
        <v>422.17275951884352</v>
      </c>
      <c r="R12" s="212">
        <v>458.58552552864188</v>
      </c>
      <c r="S12" s="212">
        <v>477.46068633581831</v>
      </c>
      <c r="T12" s="212">
        <v>485.41680239372869</v>
      </c>
      <c r="U12" s="212">
        <v>515.52921359819334</v>
      </c>
      <c r="V12" s="212">
        <v>492.43497968655191</v>
      </c>
      <c r="W12" s="212">
        <v>525.79323369671806</v>
      </c>
      <c r="DA12" s="109" t="s">
        <v>2378</v>
      </c>
    </row>
    <row r="13" spans="1:105" ht="12" customHeight="1" x14ac:dyDescent="0.25">
      <c r="A13" s="24" t="s">
        <v>30</v>
      </c>
      <c r="B13" s="215">
        <v>122.23026655202059</v>
      </c>
      <c r="C13" s="215">
        <v>111.43920894239039</v>
      </c>
      <c r="D13" s="215">
        <v>105.25434221840069</v>
      </c>
      <c r="E13" s="215">
        <v>86.767583834909701</v>
      </c>
      <c r="F13" s="215">
        <v>12.71392949269131</v>
      </c>
      <c r="G13" s="215">
        <v>10.57171109200344</v>
      </c>
      <c r="H13" s="215">
        <v>10.802579535683581</v>
      </c>
      <c r="I13" s="215">
        <v>8.7001719690455719</v>
      </c>
      <c r="J13" s="215">
        <v>8.2385210662080812</v>
      </c>
      <c r="K13" s="215">
        <v>7.5045571797076516</v>
      </c>
      <c r="L13" s="215">
        <v>11.56749785038693</v>
      </c>
      <c r="M13" s="215">
        <v>9.9077386070507298</v>
      </c>
      <c r="N13" s="215">
        <v>10.212639724849531</v>
      </c>
      <c r="O13" s="215">
        <v>9.6891659501289755</v>
      </c>
      <c r="P13" s="215">
        <v>7.3035253654342212</v>
      </c>
      <c r="Q13" s="215">
        <v>6.1164230438521061</v>
      </c>
      <c r="R13" s="215">
        <v>6.0245055889939803</v>
      </c>
      <c r="S13" s="215">
        <v>6.3118658641444538</v>
      </c>
      <c r="T13" s="215">
        <v>5.83147033533964</v>
      </c>
      <c r="U13" s="215">
        <v>2.365520206362854</v>
      </c>
      <c r="V13" s="215">
        <v>3.3229578675838338</v>
      </c>
      <c r="W13" s="215">
        <v>3.1671539122957859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6.1969905417024922</v>
      </c>
      <c r="C14" s="206">
        <f t="shared" si="2"/>
        <v>8.9534823731728288</v>
      </c>
      <c r="D14" s="206">
        <f t="shared" si="2"/>
        <v>4.9543422184006882</v>
      </c>
      <c r="E14" s="206">
        <f t="shared" si="2"/>
        <v>3.0208942390369726</v>
      </c>
      <c r="F14" s="206">
        <f t="shared" si="2"/>
        <v>1.9553740326741187</v>
      </c>
      <c r="G14" s="206">
        <f t="shared" si="2"/>
        <v>1.9469475494411004</v>
      </c>
      <c r="H14" s="206">
        <f t="shared" si="2"/>
        <v>1.0217540842648321</v>
      </c>
      <c r="I14" s="206">
        <f t="shared" si="2"/>
        <v>1.021066208082545</v>
      </c>
      <c r="J14" s="206">
        <f t="shared" si="2"/>
        <v>1.0239036973344799</v>
      </c>
      <c r="K14" s="206">
        <f t="shared" si="2"/>
        <v>1.0264832330180571</v>
      </c>
      <c r="L14" s="206">
        <f t="shared" si="2"/>
        <v>2.07463456577816</v>
      </c>
      <c r="M14" s="206">
        <f t="shared" si="2"/>
        <v>2.0731728288907991</v>
      </c>
      <c r="N14" s="206">
        <f t="shared" si="2"/>
        <v>2.0722269991401538</v>
      </c>
      <c r="O14" s="206">
        <f t="shared" si="2"/>
        <v>2.0723129836629397</v>
      </c>
      <c r="P14" s="206">
        <f t="shared" si="2"/>
        <v>1.0461736887360269</v>
      </c>
      <c r="Q14" s="206">
        <f t="shared" si="2"/>
        <v>2.0718830610490109</v>
      </c>
      <c r="R14" s="206">
        <f t="shared" si="2"/>
        <v>2.0722269991401538</v>
      </c>
      <c r="S14" s="206">
        <f t="shared" si="2"/>
        <v>2.0719690455717958</v>
      </c>
      <c r="T14" s="206">
        <f t="shared" si="2"/>
        <v>1.0461736887360269</v>
      </c>
      <c r="U14" s="206">
        <f t="shared" si="2"/>
        <v>1.0461736887360269</v>
      </c>
      <c r="V14" s="206">
        <f t="shared" si="2"/>
        <v>3.0357695614789337</v>
      </c>
      <c r="W14" s="206">
        <f t="shared" si="2"/>
        <v>3.9791057609630256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1.098710232158211</v>
      </c>
      <c r="C16" s="206">
        <v>1.0585554600171969</v>
      </c>
      <c r="D16" s="206">
        <v>0</v>
      </c>
      <c r="E16" s="206">
        <v>1.059673258813413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1.0466895958727429</v>
      </c>
      <c r="M16" s="206">
        <v>1.046517626827171</v>
      </c>
      <c r="N16" s="206">
        <v>1.0461736887360269</v>
      </c>
      <c r="O16" s="206">
        <v>1.0461736887360269</v>
      </c>
      <c r="P16" s="206">
        <v>1.0461736887360269</v>
      </c>
      <c r="Q16" s="206">
        <v>1.0461736887360269</v>
      </c>
      <c r="R16" s="206">
        <v>1.0461736887360269</v>
      </c>
      <c r="S16" s="206">
        <v>1.0461736887360269</v>
      </c>
      <c r="T16" s="206">
        <v>1.0461736887360269</v>
      </c>
      <c r="U16" s="206">
        <v>1.0461736887360269</v>
      </c>
      <c r="V16" s="206">
        <v>2.0922613929492688</v>
      </c>
      <c r="W16" s="206">
        <v>2.0922613929492688</v>
      </c>
      <c r="DA16" s="71" t="s">
        <v>2381</v>
      </c>
    </row>
    <row r="17" spans="1:105" ht="12" customHeight="1" x14ac:dyDescent="0.25">
      <c r="A17" s="18" t="s">
        <v>69</v>
      </c>
      <c r="B17" s="206">
        <v>5.0982803095442817</v>
      </c>
      <c r="C17" s="206">
        <v>6.0074806534823733</v>
      </c>
      <c r="D17" s="206">
        <v>4.0068787618228718</v>
      </c>
      <c r="E17" s="206">
        <v>1.00146173688736</v>
      </c>
      <c r="F17" s="206">
        <v>1.0000859845227861</v>
      </c>
      <c r="G17" s="206">
        <v>0.99905417024935506</v>
      </c>
      <c r="H17" s="206">
        <v>1.0217540842648321</v>
      </c>
      <c r="I17" s="206">
        <v>1.021066208082545</v>
      </c>
      <c r="J17" s="206">
        <v>1.0239036973344799</v>
      </c>
      <c r="K17" s="206">
        <v>1.0264832330180571</v>
      </c>
      <c r="L17" s="206">
        <v>1.0279449699054171</v>
      </c>
      <c r="M17" s="206">
        <v>1.0266552020636279</v>
      </c>
      <c r="N17" s="206">
        <v>1.026053310404127</v>
      </c>
      <c r="O17" s="206">
        <v>1.026139294926913</v>
      </c>
      <c r="P17" s="206">
        <v>0</v>
      </c>
      <c r="Q17" s="206">
        <v>1.025709372312984</v>
      </c>
      <c r="R17" s="206">
        <v>1.026053310404127</v>
      </c>
      <c r="S17" s="206">
        <v>1.0257953568357689</v>
      </c>
      <c r="T17" s="206">
        <v>0</v>
      </c>
      <c r="U17" s="206">
        <v>0</v>
      </c>
      <c r="V17" s="206">
        <v>0</v>
      </c>
      <c r="W17" s="206">
        <v>0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1.8874462596732591</v>
      </c>
      <c r="D18" s="206">
        <v>0.94746345657781594</v>
      </c>
      <c r="E18" s="206">
        <v>0.95975924333619944</v>
      </c>
      <c r="F18" s="206">
        <v>0.95528804815133261</v>
      </c>
      <c r="G18" s="206">
        <v>0.94789337919174532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0.94350816852966468</v>
      </c>
      <c r="W18" s="206">
        <v>1.886844368013757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52.966466036113495</v>
      </c>
      <c r="C20" s="206">
        <f t="shared" si="3"/>
        <v>71.754084264832315</v>
      </c>
      <c r="D20" s="206">
        <f t="shared" si="3"/>
        <v>77.815993121238165</v>
      </c>
      <c r="E20" s="206">
        <f t="shared" si="3"/>
        <v>99.957007738607047</v>
      </c>
      <c r="F20" s="206">
        <f t="shared" si="3"/>
        <v>113.88650042992261</v>
      </c>
      <c r="G20" s="206">
        <f t="shared" si="3"/>
        <v>116.50902837489249</v>
      </c>
      <c r="H20" s="206">
        <f t="shared" si="3"/>
        <v>141.68099742046431</v>
      </c>
      <c r="I20" s="206">
        <f t="shared" si="3"/>
        <v>134.45829750644879</v>
      </c>
      <c r="J20" s="206">
        <f t="shared" si="3"/>
        <v>144.2175408426483</v>
      </c>
      <c r="K20" s="206">
        <f t="shared" si="3"/>
        <v>140.0687876182287</v>
      </c>
      <c r="L20" s="206">
        <f t="shared" si="3"/>
        <v>168.65864144454</v>
      </c>
      <c r="M20" s="206">
        <f t="shared" si="3"/>
        <v>164.83233018056751</v>
      </c>
      <c r="N20" s="206">
        <f t="shared" si="3"/>
        <v>170.50730868443679</v>
      </c>
      <c r="O20" s="206">
        <f t="shared" si="3"/>
        <v>151.8701633705933</v>
      </c>
      <c r="P20" s="206">
        <f t="shared" si="3"/>
        <v>139.63886500429919</v>
      </c>
      <c r="Q20" s="206">
        <f t="shared" si="3"/>
        <v>133.72742906276869</v>
      </c>
      <c r="R20" s="206">
        <f t="shared" si="3"/>
        <v>155.89036973344801</v>
      </c>
      <c r="S20" s="206">
        <f t="shared" si="3"/>
        <v>161.7798796216681</v>
      </c>
      <c r="T20" s="206">
        <f t="shared" si="3"/>
        <v>155.98151332760099</v>
      </c>
      <c r="U20" s="206">
        <f t="shared" si="3"/>
        <v>188.5617368873603</v>
      </c>
      <c r="V20" s="206">
        <f t="shared" si="3"/>
        <v>178.4693035253654</v>
      </c>
      <c r="W20" s="206">
        <f t="shared" si="3"/>
        <v>188.61195184866719</v>
      </c>
      <c r="DA20" s="71"/>
    </row>
    <row r="21" spans="1:105" ht="12" customHeight="1" x14ac:dyDescent="0.25">
      <c r="A21" s="18" t="s">
        <v>72</v>
      </c>
      <c r="B21" s="206">
        <v>52.751504729148749</v>
      </c>
      <c r="C21" s="206">
        <v>71.496130696474623</v>
      </c>
      <c r="D21" s="206">
        <v>77.815993121238165</v>
      </c>
      <c r="E21" s="206">
        <v>99.957007738607047</v>
      </c>
      <c r="F21" s="206">
        <v>113.88650042992261</v>
      </c>
      <c r="G21" s="206">
        <v>116.50902837489249</v>
      </c>
      <c r="H21" s="206">
        <v>141.68099742046431</v>
      </c>
      <c r="I21" s="206">
        <v>134.45829750644879</v>
      </c>
      <c r="J21" s="206">
        <v>144.2175408426483</v>
      </c>
      <c r="K21" s="206">
        <v>140.0687876182287</v>
      </c>
      <c r="L21" s="206">
        <v>168.65864144454</v>
      </c>
      <c r="M21" s="206">
        <v>164.83233018056751</v>
      </c>
      <c r="N21" s="206">
        <v>170.50730868443679</v>
      </c>
      <c r="O21" s="206">
        <v>151.8701633705933</v>
      </c>
      <c r="P21" s="206">
        <v>139.63886500429919</v>
      </c>
      <c r="Q21" s="206">
        <v>133.72742906276869</v>
      </c>
      <c r="R21" s="206">
        <v>155.89036973344801</v>
      </c>
      <c r="S21" s="206">
        <v>161.7798796216681</v>
      </c>
      <c r="T21" s="206">
        <v>155.98151332760099</v>
      </c>
      <c r="U21" s="206">
        <v>188.5617368873603</v>
      </c>
      <c r="V21" s="206">
        <v>178.4693035253654</v>
      </c>
      <c r="W21" s="206">
        <v>188.61195184866719</v>
      </c>
      <c r="DA21" s="71" t="s">
        <v>2385</v>
      </c>
    </row>
    <row r="22" spans="1:105" ht="12" customHeight="1" x14ac:dyDescent="0.25">
      <c r="A22" s="18" t="s">
        <v>36</v>
      </c>
      <c r="B22" s="206">
        <v>0.2149613069647463</v>
      </c>
      <c r="C22" s="206">
        <v>0.25795356835769562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4.5828125035640554E-3</v>
      </c>
      <c r="C23" s="206">
        <f t="shared" si="4"/>
        <v>9.1083429132956389E-3</v>
      </c>
      <c r="D23" s="206">
        <f t="shared" si="4"/>
        <v>1.939369812132381E-2</v>
      </c>
      <c r="E23" s="206">
        <f t="shared" si="4"/>
        <v>5.5211489007984255E-2</v>
      </c>
      <c r="F23" s="206">
        <f t="shared" si="4"/>
        <v>8.7080388079875434E-2</v>
      </c>
      <c r="G23" s="206">
        <f t="shared" si="4"/>
        <v>0.12160396266606455</v>
      </c>
      <c r="H23" s="206">
        <f t="shared" si="4"/>
        <v>0.17481537604415653</v>
      </c>
      <c r="I23" s="206">
        <f t="shared" si="4"/>
        <v>0.13836515186995185</v>
      </c>
      <c r="J23" s="206">
        <f t="shared" si="4"/>
        <v>4.1609994988421543E-2</v>
      </c>
      <c r="K23" s="206">
        <f t="shared" si="4"/>
        <v>8.2217758989419784E-2</v>
      </c>
      <c r="L23" s="206">
        <f t="shared" si="4"/>
        <v>0.16565081065331419</v>
      </c>
      <c r="M23" s="206">
        <f t="shared" si="4"/>
        <v>0.5322427540398843</v>
      </c>
      <c r="N23" s="206">
        <f t="shared" si="4"/>
        <v>0.74978307788903409</v>
      </c>
      <c r="O23" s="206">
        <f t="shared" si="4"/>
        <v>0.72153333782441076</v>
      </c>
      <c r="P23" s="206">
        <f t="shared" si="4"/>
        <v>0.77123867110322897</v>
      </c>
      <c r="Q23" s="206">
        <f t="shared" si="4"/>
        <v>0.90766923509454256</v>
      </c>
      <c r="R23" s="206">
        <f t="shared" si="4"/>
        <v>1.032903000697013</v>
      </c>
      <c r="S23" s="206">
        <f t="shared" si="4"/>
        <v>1.103420643642856</v>
      </c>
      <c r="T23" s="206">
        <f t="shared" si="4"/>
        <v>1.3460371314759763</v>
      </c>
      <c r="U23" s="206">
        <f t="shared" si="4"/>
        <v>1.6526013883910744</v>
      </c>
      <c r="V23" s="206">
        <f t="shared" si="4"/>
        <v>1.8108180356490875</v>
      </c>
      <c r="W23" s="206">
        <f t="shared" si="4"/>
        <v>1.960731547105055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2.3903697334479789E-2</v>
      </c>
      <c r="F24" s="206">
        <v>4.7807394668959592E-2</v>
      </c>
      <c r="G24" s="206">
        <v>7.1625107480653469E-2</v>
      </c>
      <c r="H24" s="206">
        <v>9.5528804815133275E-2</v>
      </c>
      <c r="I24" s="206">
        <v>0.1194325021496131</v>
      </c>
      <c r="J24" s="206">
        <v>0</v>
      </c>
      <c r="K24" s="206">
        <v>0</v>
      </c>
      <c r="L24" s="206">
        <v>0</v>
      </c>
      <c r="M24" s="206">
        <v>0.26276870163370591</v>
      </c>
      <c r="N24" s="206">
        <v>0.40601891659501288</v>
      </c>
      <c r="O24" s="206">
        <v>0.28658641444539978</v>
      </c>
      <c r="P24" s="206">
        <v>0.28658641444539978</v>
      </c>
      <c r="Q24" s="206">
        <v>0.31049011177987962</v>
      </c>
      <c r="R24" s="206">
        <v>0.23886500429922611</v>
      </c>
      <c r="S24" s="206">
        <v>0.21418744625967329</v>
      </c>
      <c r="T24" s="206">
        <v>0.26079105760963017</v>
      </c>
      <c r="U24" s="206">
        <v>0.28022355975924329</v>
      </c>
      <c r="V24" s="206">
        <v>0.25038693035253651</v>
      </c>
      <c r="W24" s="206">
        <v>0.15503009458297501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4.5828125035640554E-3</v>
      </c>
      <c r="C29" s="206">
        <v>9.1083429132956389E-3</v>
      </c>
      <c r="D29" s="206">
        <v>1.939369812132381E-2</v>
      </c>
      <c r="E29" s="206">
        <v>3.1307791673504462E-2</v>
      </c>
      <c r="F29" s="206">
        <v>3.9272993410915842E-2</v>
      </c>
      <c r="G29" s="206">
        <v>4.9978855185411078E-2</v>
      </c>
      <c r="H29" s="206">
        <v>7.9286571229023273E-2</v>
      </c>
      <c r="I29" s="206">
        <v>1.893264972033876E-2</v>
      </c>
      <c r="J29" s="206">
        <v>4.1609994988421543E-2</v>
      </c>
      <c r="K29" s="206">
        <v>8.2217758989419784E-2</v>
      </c>
      <c r="L29" s="206">
        <v>0.16565081065331419</v>
      </c>
      <c r="M29" s="206">
        <v>0.26947405240617839</v>
      </c>
      <c r="N29" s="206">
        <v>0.34376416129402121</v>
      </c>
      <c r="O29" s="206">
        <v>0.43494692337901097</v>
      </c>
      <c r="P29" s="206">
        <v>0.48465225665782918</v>
      </c>
      <c r="Q29" s="206">
        <v>0.59717912331466294</v>
      </c>
      <c r="R29" s="206">
        <v>0.79403799639778694</v>
      </c>
      <c r="S29" s="206">
        <v>0.88923319738318274</v>
      </c>
      <c r="T29" s="206">
        <v>1.0852460738663461</v>
      </c>
      <c r="U29" s="206">
        <v>1.3723778286318311</v>
      </c>
      <c r="V29" s="206">
        <v>1.5604311052965509</v>
      </c>
      <c r="W29" s="206">
        <v>1.80570145252208</v>
      </c>
      <c r="DA29" s="71" t="s">
        <v>2392</v>
      </c>
    </row>
    <row r="30" spans="1:105" ht="12" customHeight="1" x14ac:dyDescent="0.25">
      <c r="A30" s="14" t="s">
        <v>79</v>
      </c>
      <c r="B30" s="206">
        <v>34.01169389509888</v>
      </c>
      <c r="C30" s="206">
        <v>36.830008598452281</v>
      </c>
      <c r="D30" s="206">
        <v>33.916079105760957</v>
      </c>
      <c r="E30" s="206">
        <v>57.705159071367149</v>
      </c>
      <c r="F30" s="206">
        <v>69.6713671539123</v>
      </c>
      <c r="G30" s="206">
        <v>60.475752364574369</v>
      </c>
      <c r="H30" s="206">
        <v>62.243250214961307</v>
      </c>
      <c r="I30" s="206">
        <v>69.217540842648319</v>
      </c>
      <c r="J30" s="206">
        <v>56.439294926913149</v>
      </c>
      <c r="K30" s="206">
        <v>38.525881341358549</v>
      </c>
      <c r="L30" s="206">
        <v>55.531642304385201</v>
      </c>
      <c r="M30" s="206">
        <v>50.038177128116928</v>
      </c>
      <c r="N30" s="206">
        <v>44.85528804815133</v>
      </c>
      <c r="O30" s="206">
        <v>43.947635425623382</v>
      </c>
      <c r="P30" s="206">
        <v>39.648409286328459</v>
      </c>
      <c r="Q30" s="206">
        <v>39.624505588993983</v>
      </c>
      <c r="R30" s="206">
        <v>42.920636285468611</v>
      </c>
      <c r="S30" s="206">
        <v>43.867239896818568</v>
      </c>
      <c r="T30" s="206">
        <v>42.534221840068788</v>
      </c>
      <c r="U30" s="206">
        <v>47.697678417884781</v>
      </c>
      <c r="V30" s="206">
        <v>46.004729148753221</v>
      </c>
      <c r="W30" s="206">
        <v>54.17798796216681</v>
      </c>
      <c r="DA30" s="71" t="s">
        <v>2393</v>
      </c>
    </row>
    <row r="31" spans="1:105" ht="12" customHeight="1" x14ac:dyDescent="0.25">
      <c r="A31" s="21" t="s">
        <v>38</v>
      </c>
      <c r="B31" s="209">
        <v>87.8761822871883</v>
      </c>
      <c r="C31" s="209">
        <v>97.248495270851237</v>
      </c>
      <c r="D31" s="209">
        <v>104.21324161650899</v>
      </c>
      <c r="E31" s="209">
        <v>99.914015477214093</v>
      </c>
      <c r="F31" s="209">
        <v>127.4290627687016</v>
      </c>
      <c r="G31" s="209">
        <v>135.85554600171969</v>
      </c>
      <c r="H31" s="209">
        <v>157.6956147893379</v>
      </c>
      <c r="I31" s="209">
        <v>166.29406706792781</v>
      </c>
      <c r="J31" s="209">
        <v>199.57007738607049</v>
      </c>
      <c r="K31" s="209">
        <v>192.77730008598451</v>
      </c>
      <c r="L31" s="209">
        <v>211.7798796216681</v>
      </c>
      <c r="M31" s="209">
        <v>230.00859845227859</v>
      </c>
      <c r="N31" s="209">
        <v>225.19346517626829</v>
      </c>
      <c r="O31" s="209">
        <v>216.68099742046431</v>
      </c>
      <c r="P31" s="209">
        <v>215.30524505588991</v>
      </c>
      <c r="Q31" s="209">
        <v>239.7248495270851</v>
      </c>
      <c r="R31" s="209">
        <v>250.64488392089419</v>
      </c>
      <c r="S31" s="209">
        <v>262.32631126397251</v>
      </c>
      <c r="T31" s="209">
        <v>278.67738607050728</v>
      </c>
      <c r="U31" s="209">
        <v>274.20550300945831</v>
      </c>
      <c r="V31" s="209">
        <v>259.79140154772142</v>
      </c>
      <c r="W31" s="209">
        <v>273.89630266552018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624.22490138648993</v>
      </c>
      <c r="C33" s="205">
        <f>TRE_emi!C5</f>
        <v>632.58301689278096</v>
      </c>
      <c r="D33" s="205">
        <f>TRE_emi!D5</f>
        <v>610.16695511327453</v>
      </c>
      <c r="E33" s="205">
        <f>TRE_emi!E5</f>
        <v>584.34653895890062</v>
      </c>
      <c r="F33" s="205">
        <f>TRE_emi!F5</f>
        <v>325.40584801764459</v>
      </c>
      <c r="G33" s="205">
        <f>TRE_emi!G5</f>
        <v>322.36057305628037</v>
      </c>
      <c r="H33" s="205">
        <f>TRE_emi!H5</f>
        <v>379.02358401609888</v>
      </c>
      <c r="I33" s="205">
        <f>TRE_emi!I5</f>
        <v>354.45979441332469</v>
      </c>
      <c r="J33" s="205">
        <f>TRE_emi!J5</f>
        <v>375.45681357303749</v>
      </c>
      <c r="K33" s="205">
        <f>TRE_emi!K5</f>
        <v>362.69267835117029</v>
      </c>
      <c r="L33" s="205">
        <f>TRE_emi!L5</f>
        <v>448.90516684097781</v>
      </c>
      <c r="M33" s="205">
        <f>TRE_emi!M5</f>
        <v>433.47307147215457</v>
      </c>
      <c r="N33" s="205">
        <f>TRE_emi!N5</f>
        <v>448.03949199358919</v>
      </c>
      <c r="O33" s="205">
        <f>TRE_emi!O5</f>
        <v>402.10251069234641</v>
      </c>
      <c r="P33" s="205">
        <f>TRE_emi!P5</f>
        <v>360.47628179743089</v>
      </c>
      <c r="Q33" s="205">
        <f>TRE_emi!Q5</f>
        <v>344.91285936201689</v>
      </c>
      <c r="R33" s="205">
        <f>TRE_emi!R5</f>
        <v>396.54625622972497</v>
      </c>
      <c r="S33" s="205">
        <f>TRE_emi!S5</f>
        <v>411.61621798879332</v>
      </c>
      <c r="T33" s="205">
        <f>TRE_emi!T5</f>
        <v>392.85508399642379</v>
      </c>
      <c r="U33" s="205">
        <f>TRE_emi!U5</f>
        <v>455.30058144631789</v>
      </c>
      <c r="V33" s="205">
        <f>TRE_emi!V5</f>
        <v>441.29842002789701</v>
      </c>
      <c r="W33" s="205">
        <f>TRE_emi!W5</f>
        <v>467.47863158219462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87.272885984865781</v>
      </c>
      <c r="C35" s="286">
        <f t="shared" si="5"/>
        <v>82.229930251788545</v>
      </c>
      <c r="D35" s="286">
        <f t="shared" si="5"/>
        <v>83.667262559761483</v>
      </c>
      <c r="E35" s="286">
        <f t="shared" si="5"/>
        <v>92.574203403035838</v>
      </c>
      <c r="F35" s="286">
        <f t="shared" si="5"/>
        <v>69.532153934704652</v>
      </c>
      <c r="G35" s="286">
        <f t="shared" si="5"/>
        <v>64.005817853364249</v>
      </c>
      <c r="H35" s="286">
        <f t="shared" si="5"/>
        <v>66.161956912661239</v>
      </c>
      <c r="I35" s="286">
        <f t="shared" si="5"/>
        <v>61.71829399075164</v>
      </c>
      <c r="J35" s="286">
        <f t="shared" si="5"/>
        <v>67.755261053967601</v>
      </c>
      <c r="K35" s="286">
        <f t="shared" si="5"/>
        <v>69.714145713482438</v>
      </c>
      <c r="L35" s="286">
        <f t="shared" si="5"/>
        <v>69.820607859670787</v>
      </c>
      <c r="M35" s="286">
        <f t="shared" si="5"/>
        <v>65.058983762185065</v>
      </c>
      <c r="N35" s="286">
        <f t="shared" si="5"/>
        <v>66.901017296478841</v>
      </c>
      <c r="O35" s="286">
        <f t="shared" si="5"/>
        <v>62.363664181397212</v>
      </c>
      <c r="P35" s="286">
        <f t="shared" si="5"/>
        <v>50.107654569545289</v>
      </c>
      <c r="Q35" s="286">
        <f t="shared" si="5"/>
        <v>48.574737610323488</v>
      </c>
      <c r="R35" s="286">
        <f t="shared" si="5"/>
        <v>47.954852167115888</v>
      </c>
      <c r="S35" s="286">
        <f t="shared" si="5"/>
        <v>48.438650175474315</v>
      </c>
      <c r="T35" s="286">
        <f t="shared" si="5"/>
        <v>50.1791031317264</v>
      </c>
      <c r="U35" s="286">
        <f t="shared" si="5"/>
        <v>50.714364519122562</v>
      </c>
      <c r="V35" s="286">
        <f t="shared" si="5"/>
        <v>62.782167380406719</v>
      </c>
      <c r="W35" s="286">
        <f t="shared" si="5"/>
        <v>65.255435854627663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42.781759830658039</v>
      </c>
      <c r="C36" s="346">
        <f t="shared" si="6"/>
        <v>41.849956359804878</v>
      </c>
      <c r="D36" s="346">
        <f t="shared" si="6"/>
        <v>40.087486950549078</v>
      </c>
      <c r="E36" s="346">
        <f t="shared" si="6"/>
        <v>42.374816256102015</v>
      </c>
      <c r="F36" s="346">
        <f t="shared" si="6"/>
        <v>43.406404274449272</v>
      </c>
      <c r="G36" s="346">
        <f t="shared" si="6"/>
        <v>41.600578697608583</v>
      </c>
      <c r="H36" s="346">
        <f t="shared" si="6"/>
        <v>37.812095297740441</v>
      </c>
      <c r="I36" s="346">
        <f t="shared" si="6"/>
        <v>36.61673526160051</v>
      </c>
      <c r="J36" s="346">
        <f t="shared" si="6"/>
        <v>37.010976722049875</v>
      </c>
      <c r="K36" s="346">
        <f t="shared" si="6"/>
        <v>39.228951495008765</v>
      </c>
      <c r="L36" s="346">
        <f t="shared" si="6"/>
        <v>34.919438571294471</v>
      </c>
      <c r="M36" s="346">
        <f t="shared" si="6"/>
        <v>31.582175967024067</v>
      </c>
      <c r="N36" s="346">
        <f t="shared" si="6"/>
        <v>32.239641144314433</v>
      </c>
      <c r="O36" s="346">
        <f t="shared" si="6"/>
        <v>32.415197771677271</v>
      </c>
      <c r="P36" s="346">
        <f t="shared" si="6"/>
        <v>28.370332708784435</v>
      </c>
      <c r="Q36" s="346">
        <f t="shared" si="6"/>
        <v>26.923559010773893</v>
      </c>
      <c r="R36" s="346">
        <f t="shared" si="6"/>
        <v>26.860660608271424</v>
      </c>
      <c r="S36" s="346">
        <f t="shared" si="6"/>
        <v>26.100317336551122</v>
      </c>
      <c r="T36" s="346">
        <f t="shared" si="6"/>
        <v>26.838077894969615</v>
      </c>
      <c r="U36" s="346">
        <f t="shared" si="6"/>
        <v>26.40023199002648</v>
      </c>
      <c r="V36" s="346">
        <f t="shared" si="6"/>
        <v>29.232020814124258</v>
      </c>
      <c r="W36" s="346">
        <f t="shared" si="6"/>
        <v>28.974596433988168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22.070511962781548</v>
      </c>
      <c r="C37" s="346">
        <f>IF(TRE_ued!C$5=0,"",TRE_ued!C$5/C$5*1000)</f>
        <v>21.817023507205338</v>
      </c>
      <c r="D37" s="346">
        <f>IF(TRE_ued!D$5=0,"",TRE_ued!D$5/D$5*1000)</f>
        <v>20.983733317687584</v>
      </c>
      <c r="E37" s="346">
        <f>IF(TRE_ued!E$5=0,"",TRE_ued!E$5/E$5*1000)</f>
        <v>22.805497360191854</v>
      </c>
      <c r="F37" s="346">
        <f>IF(TRE_ued!F$5=0,"",TRE_ued!F$5/F$5*1000)</f>
        <v>24.882622203286839</v>
      </c>
      <c r="G37" s="346">
        <f>IF(TRE_ued!G$5=0,"",TRE_ued!G$5/G$5*1000)</f>
        <v>23.736727603362226</v>
      </c>
      <c r="H37" s="346">
        <f>IF(TRE_ued!H$5=0,"",TRE_ued!H$5/H$5*1000)</f>
        <v>21.476481187826042</v>
      </c>
      <c r="I37" s="346">
        <f>IF(TRE_ued!I$5=0,"",TRE_ued!I$5/I$5*1000)</f>
        <v>20.967488374736412</v>
      </c>
      <c r="J37" s="346">
        <f>IF(TRE_ued!J$5=0,"",TRE_ued!J$5/J$5*1000)</f>
        <v>21.060118237188028</v>
      </c>
      <c r="K37" s="346">
        <f>IF(TRE_ued!K$5=0,"",TRE_ued!K$5/K$5*1000)</f>
        <v>22.15521224863015</v>
      </c>
      <c r="L37" s="346">
        <f>IF(TRE_ued!L$5=0,"",TRE_ued!L$5/L$5*1000)</f>
        <v>19.723938709418871</v>
      </c>
      <c r="M37" s="346">
        <f>IF(TRE_ued!M$5=0,"",TRE_ued!M$5/M$5*1000)</f>
        <v>17.863195587543121</v>
      </c>
      <c r="N37" s="346">
        <f>IF(TRE_ued!N$5=0,"",TRE_ued!N$5/N$5*1000)</f>
        <v>18.164191372188164</v>
      </c>
      <c r="O37" s="346">
        <f>IF(TRE_ued!O$5=0,"",TRE_ued!O$5/O$5*1000)</f>
        <v>18.323212866327587</v>
      </c>
      <c r="P37" s="346">
        <f>IF(TRE_ued!P$5=0,"",TRE_ued!P$5/P$5*1000)</f>
        <v>16.083598516011946</v>
      </c>
      <c r="Q37" s="346">
        <f>IF(TRE_ued!Q$5=0,"",TRE_ued!Q$5/Q$5*1000)</f>
        <v>15.328064193764421</v>
      </c>
      <c r="R37" s="346">
        <f>IF(TRE_ued!R$5=0,"",TRE_ued!R$5/R$5*1000)</f>
        <v>15.251786279369039</v>
      </c>
      <c r="S37" s="346">
        <f>IF(TRE_ued!S$5=0,"",TRE_ued!S$5/S$5*1000)</f>
        <v>14.820261729302246</v>
      </c>
      <c r="T37" s="346">
        <f>IF(TRE_ued!T$5=0,"",TRE_ued!T$5/T$5*1000)</f>
        <v>15.282990553446835</v>
      </c>
      <c r="U37" s="346">
        <f>IF(TRE_ued!U$5=0,"",TRE_ued!U$5/U$5*1000)</f>
        <v>14.985418551101779</v>
      </c>
      <c r="V37" s="346">
        <f>IF(TRE_ued!V$5=0,"",TRE_ued!V$5/V$5*1000)</f>
        <v>16.580887187652994</v>
      </c>
      <c r="W37" s="346">
        <f>IF(TRE_ued!W$5=0,"",TRE_ued!W$5/W$5*1000)</f>
        <v>16.463501120993921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2.0582042248465555</v>
      </c>
      <c r="C38" s="347">
        <f t="shared" si="7"/>
        <v>1.9390445660036149</v>
      </c>
      <c r="D38" s="347">
        <f t="shared" si="7"/>
        <v>1.870682802825387</v>
      </c>
      <c r="E38" s="347">
        <f t="shared" si="7"/>
        <v>1.6819606082030742</v>
      </c>
      <c r="F38" s="347">
        <f t="shared" si="7"/>
        <v>0.99896401174311855</v>
      </c>
      <c r="G38" s="347">
        <f t="shared" si="7"/>
        <v>0.9904141248628906</v>
      </c>
      <c r="H38" s="347">
        <f t="shared" si="7"/>
        <v>1.0144654646314459</v>
      </c>
      <c r="I38" s="347">
        <f t="shared" si="7"/>
        <v>0.93320762671532709</v>
      </c>
      <c r="J38" s="347">
        <f t="shared" si="7"/>
        <v>0.91679716877400119</v>
      </c>
      <c r="K38" s="347">
        <f t="shared" si="7"/>
        <v>0.95449152328169806</v>
      </c>
      <c r="L38" s="347">
        <f t="shared" si="7"/>
        <v>0.99805953190227203</v>
      </c>
      <c r="M38" s="347">
        <f t="shared" si="7"/>
        <v>0.94770530554811938</v>
      </c>
      <c r="N38" s="347">
        <f t="shared" si="7"/>
        <v>0.98776161069037494</v>
      </c>
      <c r="O38" s="347">
        <f t="shared" si="7"/>
        <v>0.94616405375718327</v>
      </c>
      <c r="P38" s="347">
        <f t="shared" si="7"/>
        <v>0.89290132761992269</v>
      </c>
      <c r="Q38" s="347">
        <f t="shared" si="7"/>
        <v>0.81699458713328432</v>
      </c>
      <c r="R38" s="347">
        <f t="shared" si="7"/>
        <v>0.86471603257124141</v>
      </c>
      <c r="S38" s="347">
        <f t="shared" si="7"/>
        <v>0.86209447137452111</v>
      </c>
      <c r="T38" s="347">
        <f t="shared" si="7"/>
        <v>0.80931496820699933</v>
      </c>
      <c r="U38" s="347">
        <f t="shared" si="7"/>
        <v>0.88317125283453279</v>
      </c>
      <c r="V38" s="347">
        <f t="shared" si="7"/>
        <v>0.89615571239231484</v>
      </c>
      <c r="W38" s="347">
        <f t="shared" si="7"/>
        <v>0.88909214045124096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CZ: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303.28618212462749</v>
      </c>
      <c r="C5" s="225">
        <v>326.23438779261238</v>
      </c>
      <c r="D5" s="225">
        <v>326.17339197843091</v>
      </c>
      <c r="E5" s="225">
        <v>347.41987185014278</v>
      </c>
      <c r="F5" s="225">
        <v>325.74331426598201</v>
      </c>
      <c r="G5" s="225">
        <v>325.48058934529712</v>
      </c>
      <c r="H5" s="225">
        <v>373.61901142075612</v>
      </c>
      <c r="I5" s="225">
        <v>379.82950874602312</v>
      </c>
      <c r="J5" s="225">
        <v>409.53094791416282</v>
      </c>
      <c r="K5" s="225">
        <v>379.98522721728688</v>
      </c>
      <c r="L5" s="225">
        <v>449.7779465974117</v>
      </c>
      <c r="M5" s="225">
        <v>457.39225995094449</v>
      </c>
      <c r="N5" s="225">
        <v>453.59071171073509</v>
      </c>
      <c r="O5" s="225">
        <v>424.98180848829742</v>
      </c>
      <c r="P5" s="225">
        <v>403.71345707179091</v>
      </c>
      <c r="Q5" s="225">
        <v>422.17275951884352</v>
      </c>
      <c r="R5" s="225">
        <v>458.58552552864199</v>
      </c>
      <c r="S5" s="225">
        <v>477.46068633581831</v>
      </c>
      <c r="T5" s="225">
        <v>485.41680239372869</v>
      </c>
      <c r="U5" s="225">
        <v>515.52921359819345</v>
      </c>
      <c r="V5" s="225">
        <v>492.43497968655203</v>
      </c>
      <c r="W5" s="225">
        <v>525.79323369671829</v>
      </c>
      <c r="DA5" s="89" t="s">
        <v>2378</v>
      </c>
    </row>
    <row r="6" spans="1:105" ht="12" customHeight="1" x14ac:dyDescent="0.25">
      <c r="A6" s="55" t="s">
        <v>92</v>
      </c>
      <c r="B6" s="261">
        <v>4.9010753337107804</v>
      </c>
      <c r="C6" s="261">
        <v>5.3759071783314498</v>
      </c>
      <c r="D6" s="261">
        <v>5.624124862972943</v>
      </c>
      <c r="E6" s="261">
        <v>5.5119838125964424</v>
      </c>
      <c r="F6" s="261">
        <v>5.9619613539886558</v>
      </c>
      <c r="G6" s="261">
        <v>6.2321942551660747</v>
      </c>
      <c r="H6" s="261">
        <v>7.266196691135054</v>
      </c>
      <c r="I6" s="261">
        <v>7.4402748441130218</v>
      </c>
      <c r="J6" s="261">
        <v>8.598560764032575</v>
      </c>
      <c r="K6" s="261">
        <v>8.2631521727418669</v>
      </c>
      <c r="L6" s="261">
        <v>9.3795522682960151</v>
      </c>
      <c r="M6" s="261">
        <v>9.8674744530072154</v>
      </c>
      <c r="N6" s="261">
        <v>9.7835417526896951</v>
      </c>
      <c r="O6" s="261">
        <v>9.2459664228781335</v>
      </c>
      <c r="P6" s="261">
        <v>8.9645999868466717</v>
      </c>
      <c r="Q6" s="261">
        <v>9.625242509725263</v>
      </c>
      <c r="R6" s="261">
        <v>10.30566763107141</v>
      </c>
      <c r="S6" s="261">
        <v>10.76094846121573</v>
      </c>
      <c r="T6" s="261">
        <v>11.14840872608228</v>
      </c>
      <c r="U6" s="261">
        <v>11.468267928667091</v>
      </c>
      <c r="V6" s="261">
        <v>10.9128530160246</v>
      </c>
      <c r="W6" s="261">
        <v>11.53877464661247</v>
      </c>
      <c r="DA6" s="67" t="s">
        <v>2395</v>
      </c>
    </row>
    <row r="7" spans="1:105" ht="12" customHeight="1" x14ac:dyDescent="0.25">
      <c r="A7" s="202" t="s">
        <v>93</v>
      </c>
      <c r="B7" s="226">
        <v>6.6654624538466596</v>
      </c>
      <c r="C7" s="226">
        <v>7.3112337625307724</v>
      </c>
      <c r="D7" s="226">
        <v>7.6488098136432017</v>
      </c>
      <c r="E7" s="226">
        <v>7.4962979851311617</v>
      </c>
      <c r="F7" s="226">
        <v>8.108267441424573</v>
      </c>
      <c r="G7" s="226">
        <v>8.4757841870258588</v>
      </c>
      <c r="H7" s="226">
        <v>9.8820274999436748</v>
      </c>
      <c r="I7" s="226">
        <v>10.11877378799371</v>
      </c>
      <c r="J7" s="226">
        <v>11.6940426390843</v>
      </c>
      <c r="K7" s="226">
        <v>11.237886954928941</v>
      </c>
      <c r="L7" s="226">
        <v>12.756191084882589</v>
      </c>
      <c r="M7" s="226">
        <v>13.419765256089811</v>
      </c>
      <c r="N7" s="226">
        <v>13.305616783657991</v>
      </c>
      <c r="O7" s="226">
        <v>12.574514335114261</v>
      </c>
      <c r="P7" s="226">
        <v>12.19185598211148</v>
      </c>
      <c r="Q7" s="226">
        <v>13.09032981322636</v>
      </c>
      <c r="R7" s="226">
        <v>14.015707978257121</v>
      </c>
      <c r="S7" s="226">
        <v>14.63488990725339</v>
      </c>
      <c r="T7" s="226">
        <v>15.1618358674719</v>
      </c>
      <c r="U7" s="226">
        <v>15.596844382987239</v>
      </c>
      <c r="V7" s="226">
        <v>14.84148010179346</v>
      </c>
      <c r="W7" s="226">
        <v>15.692733519392959</v>
      </c>
      <c r="DA7" s="174" t="s">
        <v>2396</v>
      </c>
    </row>
    <row r="8" spans="1:105" ht="12" customHeight="1" x14ac:dyDescent="0.25">
      <c r="A8" s="202" t="s">
        <v>94</v>
      </c>
      <c r="B8" s="226">
        <v>8.2338065606341111</v>
      </c>
      <c r="C8" s="226">
        <v>9.0315240595968387</v>
      </c>
      <c r="D8" s="226">
        <v>9.4485297697945452</v>
      </c>
      <c r="E8" s="226">
        <v>9.2601328051620193</v>
      </c>
      <c r="F8" s="226">
        <v>10.016095074700941</v>
      </c>
      <c r="G8" s="226">
        <v>10.470086348679001</v>
      </c>
      <c r="H8" s="226">
        <v>12.20721044110689</v>
      </c>
      <c r="I8" s="226">
        <v>12.49966173810988</v>
      </c>
      <c r="J8" s="226">
        <v>14.44558208357472</v>
      </c>
      <c r="K8" s="226">
        <v>13.88209565020634</v>
      </c>
      <c r="L8" s="226">
        <v>15.757647810737311</v>
      </c>
      <c r="M8" s="226">
        <v>16.577357081052121</v>
      </c>
      <c r="N8" s="226">
        <v>16.436350144518691</v>
      </c>
      <c r="O8" s="226">
        <v>15.533223590435259</v>
      </c>
      <c r="P8" s="226">
        <v>15.06052797790241</v>
      </c>
      <c r="Q8" s="226">
        <v>16.170407416338449</v>
      </c>
      <c r="R8" s="226">
        <v>17.313521620199971</v>
      </c>
      <c r="S8" s="226">
        <v>18.078393414842431</v>
      </c>
      <c r="T8" s="226">
        <v>18.729326659818231</v>
      </c>
      <c r="U8" s="226">
        <v>19.26669012016071</v>
      </c>
      <c r="V8" s="226">
        <v>18.333593066921338</v>
      </c>
      <c r="W8" s="226">
        <v>19.38514140630895</v>
      </c>
      <c r="DA8" s="174" t="s">
        <v>2397</v>
      </c>
    </row>
    <row r="9" spans="1:105" ht="12" customHeight="1" x14ac:dyDescent="0.25">
      <c r="A9" s="202" t="s">
        <v>95</v>
      </c>
      <c r="B9" s="226">
        <v>5.0971183470592107</v>
      </c>
      <c r="C9" s="226">
        <v>5.5909434654647088</v>
      </c>
      <c r="D9" s="226">
        <v>5.8490898574918591</v>
      </c>
      <c r="E9" s="226">
        <v>5.732463165100298</v>
      </c>
      <c r="F9" s="226">
        <v>6.2004398081482002</v>
      </c>
      <c r="G9" s="226">
        <v>6.4814820253727161</v>
      </c>
      <c r="H9" s="226">
        <v>7.5568445587804547</v>
      </c>
      <c r="I9" s="226">
        <v>7.7378858378775437</v>
      </c>
      <c r="J9" s="226">
        <v>8.9425031945938773</v>
      </c>
      <c r="K9" s="226">
        <v>8.59367825965154</v>
      </c>
      <c r="L9" s="226">
        <v>9.7547343590278572</v>
      </c>
      <c r="M9" s="226">
        <v>10.262173431127501</v>
      </c>
      <c r="N9" s="226">
        <v>10.174883422797279</v>
      </c>
      <c r="O9" s="226">
        <v>9.6158050797932582</v>
      </c>
      <c r="P9" s="226">
        <v>9.3231839863205401</v>
      </c>
      <c r="Q9" s="226">
        <v>10.01025221011427</v>
      </c>
      <c r="R9" s="226">
        <v>10.71789433631427</v>
      </c>
      <c r="S9" s="226">
        <v>11.19138639966436</v>
      </c>
      <c r="T9" s="226">
        <v>11.59434507512557</v>
      </c>
      <c r="U9" s="226">
        <v>11.92699864581377</v>
      </c>
      <c r="V9" s="226">
        <v>11.34936713666559</v>
      </c>
      <c r="W9" s="226">
        <v>12.00032563247697</v>
      </c>
      <c r="DA9" s="174" t="s">
        <v>2398</v>
      </c>
    </row>
    <row r="10" spans="1:105" ht="12" customHeight="1" x14ac:dyDescent="0.25">
      <c r="A10" s="56" t="s">
        <v>96</v>
      </c>
      <c r="B10" s="262">
        <v>6.7940369834867722</v>
      </c>
      <c r="C10" s="262">
        <v>7.7153742557766716</v>
      </c>
      <c r="D10" s="262">
        <v>7.8462640013891116</v>
      </c>
      <c r="E10" s="262">
        <v>8.4171737730858265</v>
      </c>
      <c r="F10" s="262">
        <v>7.9183376949498463</v>
      </c>
      <c r="G10" s="262">
        <v>8.0864031412390851</v>
      </c>
      <c r="H10" s="262">
        <v>9.4698641274137678</v>
      </c>
      <c r="I10" s="262">
        <v>9.4272891780377286</v>
      </c>
      <c r="J10" s="262">
        <v>10.437596132157029</v>
      </c>
      <c r="K10" s="262">
        <v>9.9175761184033817</v>
      </c>
      <c r="L10" s="262">
        <v>11.66553036158564</v>
      </c>
      <c r="M10" s="262">
        <v>11.946671278563651</v>
      </c>
      <c r="N10" s="262">
        <v>11.978660640126069</v>
      </c>
      <c r="O10" s="262">
        <v>11.211738858036631</v>
      </c>
      <c r="P10" s="262">
        <v>10.68898308048049</v>
      </c>
      <c r="Q10" s="262">
        <v>11.215560596350089</v>
      </c>
      <c r="R10" s="262">
        <v>12.289630781023369</v>
      </c>
      <c r="S10" s="262">
        <v>12.83477260731126</v>
      </c>
      <c r="T10" s="262">
        <v>13.13921421477743</v>
      </c>
      <c r="U10" s="262">
        <v>14.11956724066428</v>
      </c>
      <c r="V10" s="262">
        <v>13.59262583416972</v>
      </c>
      <c r="W10" s="262">
        <v>14.51543449914795</v>
      </c>
      <c r="DA10" s="68" t="s">
        <v>2399</v>
      </c>
    </row>
    <row r="11" spans="1:105" ht="12" customHeight="1" x14ac:dyDescent="0.25">
      <c r="A11" s="37" t="s">
        <v>160</v>
      </c>
      <c r="B11" s="228">
        <v>0.55715548711748353</v>
      </c>
      <c r="C11" s="228">
        <v>0.55869696349326137</v>
      </c>
      <c r="D11" s="228">
        <v>0.34223726683658462</v>
      </c>
      <c r="E11" s="228">
        <v>8.0406190059682581E-2</v>
      </c>
      <c r="F11" s="228">
        <v>5.4240423658317619E-2</v>
      </c>
      <c r="G11" s="228">
        <v>5.1900580195333182E-2</v>
      </c>
      <c r="H11" s="228">
        <v>5.1471777013419352E-2</v>
      </c>
      <c r="I11" s="228">
        <v>5.1583496224047717E-2</v>
      </c>
      <c r="J11" s="228">
        <v>4.8200606615313092E-2</v>
      </c>
      <c r="K11" s="228">
        <v>4.5710656235186081E-2</v>
      </c>
      <c r="L11" s="228">
        <v>4.8365716072742267E-2</v>
      </c>
      <c r="M11" s="228">
        <v>4.6255670123653732E-2</v>
      </c>
      <c r="N11" s="228">
        <v>4.5775496879615588E-2</v>
      </c>
      <c r="O11" s="228">
        <v>4.5412693149078948E-2</v>
      </c>
      <c r="P11" s="228">
        <v>0</v>
      </c>
      <c r="Q11" s="228">
        <v>4.2059831128734147E-2</v>
      </c>
      <c r="R11" s="228">
        <v>4.2479598395922968E-2</v>
      </c>
      <c r="S11" s="228">
        <v>4.2164330998598822E-2</v>
      </c>
      <c r="T11" s="228">
        <v>0</v>
      </c>
      <c r="U11" s="228">
        <v>0</v>
      </c>
      <c r="V11" s="228">
        <v>0</v>
      </c>
      <c r="W11" s="228">
        <v>0</v>
      </c>
      <c r="DA11" s="69" t="s">
        <v>2400</v>
      </c>
    </row>
    <row r="12" spans="1:105" ht="12" customHeight="1" x14ac:dyDescent="0.25">
      <c r="A12" s="37" t="s">
        <v>162</v>
      </c>
      <c r="B12" s="228">
        <v>3.7456013019758339</v>
      </c>
      <c r="C12" s="228">
        <v>4.716306339128991</v>
      </c>
      <c r="D12" s="228">
        <v>4.8508810393311608</v>
      </c>
      <c r="E12" s="228">
        <v>6.2116589868415728</v>
      </c>
      <c r="F12" s="228">
        <v>5.0718100924111864</v>
      </c>
      <c r="G12" s="228">
        <v>4.9810659605966094</v>
      </c>
      <c r="H12" s="228">
        <v>5.9261905518289328</v>
      </c>
      <c r="I12" s="228">
        <v>5.5827273894463412</v>
      </c>
      <c r="J12" s="228">
        <v>5.5663335008995922</v>
      </c>
      <c r="K12" s="228">
        <v>5.1540932377545143</v>
      </c>
      <c r="L12" s="228">
        <v>6.5700843594418474</v>
      </c>
      <c r="M12" s="228">
        <v>6.1112956457769911</v>
      </c>
      <c r="N12" s="228">
        <v>6.3032140027541468</v>
      </c>
      <c r="O12" s="228">
        <v>5.5232243921095403</v>
      </c>
      <c r="P12" s="228">
        <v>4.8921237857007087</v>
      </c>
      <c r="Q12" s="228">
        <v>4.4182515327003911</v>
      </c>
      <c r="R12" s="228">
        <v>5.266092912127144</v>
      </c>
      <c r="S12" s="228">
        <v>5.4234340097855442</v>
      </c>
      <c r="T12" s="228">
        <v>4.9977166599060174</v>
      </c>
      <c r="U12" s="228">
        <v>6.3284563864820456</v>
      </c>
      <c r="V12" s="228">
        <v>5.9959138907717469</v>
      </c>
      <c r="W12" s="228">
        <v>6.3985425939407312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4.5828125035681866E-3</v>
      </c>
      <c r="C14" s="228">
        <v>9.1083429133027253E-3</v>
      </c>
      <c r="D14" s="228">
        <v>1.9393698121330408E-2</v>
      </c>
      <c r="E14" s="228">
        <v>3.1307791673521448E-2</v>
      </c>
      <c r="F14" s="228">
        <v>3.9272993411011987E-2</v>
      </c>
      <c r="G14" s="228">
        <v>4.9978855185488599E-2</v>
      </c>
      <c r="H14" s="228">
        <v>7.9286571229123082E-2</v>
      </c>
      <c r="I14" s="228">
        <v>1.8932649720366911E-2</v>
      </c>
      <c r="J14" s="228">
        <v>4.1609994988458403E-2</v>
      </c>
      <c r="K14" s="228">
        <v>8.2217758989467038E-2</v>
      </c>
      <c r="L14" s="228">
        <v>0.16565081065343859</v>
      </c>
      <c r="M14" s="228">
        <v>0.26947405240628058</v>
      </c>
      <c r="N14" s="228">
        <v>0.34376416129417581</v>
      </c>
      <c r="O14" s="228">
        <v>0.43494692337936092</v>
      </c>
      <c r="P14" s="228">
        <v>0.48465225665817829</v>
      </c>
      <c r="Q14" s="228">
        <v>0.59717912331516776</v>
      </c>
      <c r="R14" s="228">
        <v>0.79403799639824846</v>
      </c>
      <c r="S14" s="228">
        <v>0.88923319738365114</v>
      </c>
      <c r="T14" s="228">
        <v>1.0852460738669549</v>
      </c>
      <c r="U14" s="228">
        <v>1.372377828632384</v>
      </c>
      <c r="V14" s="228">
        <v>1.5604311052972351</v>
      </c>
      <c r="W14" s="228">
        <v>1.805701452523687</v>
      </c>
      <c r="DA14" s="69" t="s">
        <v>2403</v>
      </c>
    </row>
    <row r="15" spans="1:105" ht="12" customHeight="1" x14ac:dyDescent="0.25">
      <c r="A15" s="37" t="s">
        <v>38</v>
      </c>
      <c r="B15" s="228">
        <v>2.4866973818898859</v>
      </c>
      <c r="C15" s="228">
        <v>2.4312626102411161</v>
      </c>
      <c r="D15" s="228">
        <v>2.633751997100036</v>
      </c>
      <c r="E15" s="228">
        <v>2.0938008045110501</v>
      </c>
      <c r="F15" s="228">
        <v>2.7530141854693322</v>
      </c>
      <c r="G15" s="228">
        <v>3.0034577452616551</v>
      </c>
      <c r="H15" s="228">
        <v>3.4129152273422929</v>
      </c>
      <c r="I15" s="228">
        <v>3.7740456426469731</v>
      </c>
      <c r="J15" s="228">
        <v>4.7814520296536651</v>
      </c>
      <c r="K15" s="228">
        <v>4.6355544654242147</v>
      </c>
      <c r="L15" s="228">
        <v>4.8814294754176117</v>
      </c>
      <c r="M15" s="228">
        <v>5.5196459102567212</v>
      </c>
      <c r="N15" s="228">
        <v>5.285906979198133</v>
      </c>
      <c r="O15" s="228">
        <v>5.2081548493986496</v>
      </c>
      <c r="P15" s="228">
        <v>5.3122070381216071</v>
      </c>
      <c r="Q15" s="228">
        <v>6.158070109205803</v>
      </c>
      <c r="R15" s="228">
        <v>6.1870202741020508</v>
      </c>
      <c r="S15" s="228">
        <v>6.4799410691434653</v>
      </c>
      <c r="T15" s="228">
        <v>7.056251481004459</v>
      </c>
      <c r="U15" s="228">
        <v>6.4187330255498534</v>
      </c>
      <c r="V15" s="228">
        <v>6.0362808381007342</v>
      </c>
      <c r="W15" s="228">
        <v>6.3111904526835341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58.213195404525081</v>
      </c>
      <c r="C16" s="263">
        <f t="shared" si="0"/>
        <v>61.704117588793252</v>
      </c>
      <c r="D16" s="263">
        <f t="shared" si="0"/>
        <v>61.023364020982868</v>
      </c>
      <c r="E16" s="263">
        <f t="shared" si="0"/>
        <v>62.909480354164018</v>
      </c>
      <c r="F16" s="263">
        <f t="shared" si="0"/>
        <v>52.232727217518899</v>
      </c>
      <c r="G16" s="263">
        <f t="shared" si="0"/>
        <v>53.075068599295122</v>
      </c>
      <c r="H16" s="263">
        <f t="shared" si="0"/>
        <v>61.864386243651651</v>
      </c>
      <c r="I16" s="263">
        <f t="shared" si="0"/>
        <v>61.644731745552306</v>
      </c>
      <c r="J16" s="263">
        <f t="shared" si="0"/>
        <v>68.021342088559237</v>
      </c>
      <c r="K16" s="263">
        <f t="shared" si="0"/>
        <v>64.429801477983659</v>
      </c>
      <c r="L16" s="263">
        <f t="shared" si="0"/>
        <v>75.850066542299984</v>
      </c>
      <c r="M16" s="263">
        <f t="shared" si="0"/>
        <v>77.195478827124475</v>
      </c>
      <c r="N16" s="263">
        <f t="shared" si="0"/>
        <v>77.173484439717015</v>
      </c>
      <c r="O16" s="263">
        <f t="shared" si="0"/>
        <v>71.876248946752582</v>
      </c>
      <c r="P16" s="263">
        <f t="shared" si="0"/>
        <v>68.169643470242164</v>
      </c>
      <c r="Q16" s="263">
        <f t="shared" si="0"/>
        <v>71.124685110610187</v>
      </c>
      <c r="R16" s="263">
        <f t="shared" si="0"/>
        <v>77.462275534137945</v>
      </c>
      <c r="S16" s="263">
        <f t="shared" si="0"/>
        <v>80.697111035918027</v>
      </c>
      <c r="T16" s="263">
        <f t="shared" si="0"/>
        <v>81.980177841610754</v>
      </c>
      <c r="U16" s="263">
        <f t="shared" si="0"/>
        <v>87.254073033450069</v>
      </c>
      <c r="V16" s="263">
        <f t="shared" si="0"/>
        <v>83.360433956210599</v>
      </c>
      <c r="W16" s="263">
        <f t="shared" si="0"/>
        <v>88.584698266615817</v>
      </c>
      <c r="DA16" s="70"/>
    </row>
    <row r="17" spans="1:105" ht="12" customHeight="1" x14ac:dyDescent="0.25">
      <c r="A17" s="60" t="s">
        <v>2406</v>
      </c>
      <c r="B17" s="331">
        <v>51.609491363161297</v>
      </c>
      <c r="C17" s="331">
        <v>53.985061439764117</v>
      </c>
      <c r="D17" s="331">
        <v>51.966117656544313</v>
      </c>
      <c r="E17" s="331">
        <v>54.746768165368991</v>
      </c>
      <c r="F17" s="331">
        <v>35.633575730757023</v>
      </c>
      <c r="G17" s="331">
        <v>34.683855233035281</v>
      </c>
      <c r="H17" s="331">
        <v>40.673536151478203</v>
      </c>
      <c r="I17" s="331">
        <v>38.076329369235403</v>
      </c>
      <c r="J17" s="331">
        <v>37.914751975909411</v>
      </c>
      <c r="K17" s="331">
        <v>35.105865591894833</v>
      </c>
      <c r="L17" s="331">
        <v>45.307613691357957</v>
      </c>
      <c r="M17" s="331">
        <v>42.252811958439331</v>
      </c>
      <c r="N17" s="331">
        <v>43.628230654428741</v>
      </c>
      <c r="O17" s="331">
        <v>38.671869643375302</v>
      </c>
      <c r="P17" s="331">
        <v>33.935181956427137</v>
      </c>
      <c r="Q17" s="331">
        <v>31.032697597992922</v>
      </c>
      <c r="R17" s="331">
        <v>36.850298179532878</v>
      </c>
      <c r="S17" s="331">
        <v>38.048494099789792</v>
      </c>
      <c r="T17" s="331">
        <v>35.093650925160041</v>
      </c>
      <c r="U17" s="331">
        <v>43.810098104536088</v>
      </c>
      <c r="V17" s="331">
        <v>42.45800889120121</v>
      </c>
      <c r="W17" s="331">
        <v>45.634574290602743</v>
      </c>
      <c r="DA17" s="72" t="s">
        <v>2407</v>
      </c>
    </row>
    <row r="18" spans="1:105" ht="12" customHeight="1" x14ac:dyDescent="0.25">
      <c r="A18" s="59" t="s">
        <v>30</v>
      </c>
      <c r="B18" s="232">
        <v>39.825056021447523</v>
      </c>
      <c r="C18" s="232">
        <v>36.278313801474887</v>
      </c>
      <c r="D18" s="232">
        <v>33.803146583073968</v>
      </c>
      <c r="E18" s="232">
        <v>29.529785166240181</v>
      </c>
      <c r="F18" s="232">
        <v>4.3960242652106496</v>
      </c>
      <c r="G18" s="232">
        <v>3.5472022046060521</v>
      </c>
      <c r="H18" s="232">
        <v>3.558126633740919</v>
      </c>
      <c r="I18" s="232">
        <v>2.89082324652537</v>
      </c>
      <c r="J18" s="232">
        <v>2.5626296498620982</v>
      </c>
      <c r="K18" s="232">
        <v>2.212558621843919</v>
      </c>
      <c r="L18" s="232">
        <v>3.5735047494511059</v>
      </c>
      <c r="M18" s="232">
        <v>2.9592472426976282</v>
      </c>
      <c r="N18" s="232">
        <v>3.0264497732090772</v>
      </c>
      <c r="O18" s="232">
        <v>2.860402670681657</v>
      </c>
      <c r="P18" s="232">
        <v>2.1062398578964272</v>
      </c>
      <c r="Q18" s="232">
        <v>1.7026979149180099</v>
      </c>
      <c r="R18" s="232">
        <v>1.7079198939121429</v>
      </c>
      <c r="S18" s="232">
        <v>1.7807569650297981</v>
      </c>
      <c r="T18" s="232">
        <v>1.5986308240766229</v>
      </c>
      <c r="U18" s="232">
        <v>0.67750878524866398</v>
      </c>
      <c r="V18" s="232">
        <v>0.95586254099448764</v>
      </c>
      <c r="W18" s="232">
        <v>0.92626125133852855</v>
      </c>
      <c r="DA18" s="71" t="s">
        <v>2408</v>
      </c>
    </row>
    <row r="19" spans="1:105" ht="12" customHeight="1" x14ac:dyDescent="0.25">
      <c r="A19" s="59" t="s">
        <v>33</v>
      </c>
      <c r="B19" s="232">
        <v>0.35798168310805328</v>
      </c>
      <c r="C19" s="232">
        <v>0.34460588440304779</v>
      </c>
      <c r="D19" s="232">
        <v>0</v>
      </c>
      <c r="E19" s="232">
        <v>0.36064071737560432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0.32334998375877733</v>
      </c>
      <c r="M19" s="232">
        <v>0.31257429414002652</v>
      </c>
      <c r="N19" s="232">
        <v>0.31002681072832039</v>
      </c>
      <c r="O19" s="232">
        <v>0.30884784393826781</v>
      </c>
      <c r="P19" s="232">
        <v>0.30170261774223928</v>
      </c>
      <c r="Q19" s="232">
        <v>0.29123521144329612</v>
      </c>
      <c r="R19" s="232">
        <v>0.29658547561876869</v>
      </c>
      <c r="S19" s="232">
        <v>0.29515536656609792</v>
      </c>
      <c r="T19" s="232">
        <v>0.28679653843320929</v>
      </c>
      <c r="U19" s="232">
        <v>0.29963466940934508</v>
      </c>
      <c r="V19" s="232">
        <v>0.60184762226411215</v>
      </c>
      <c r="W19" s="232">
        <v>0.61189974015367377</v>
      </c>
      <c r="DA19" s="71" t="s">
        <v>2409</v>
      </c>
    </row>
    <row r="20" spans="1:105" ht="12" customHeight="1" x14ac:dyDescent="0.25">
      <c r="A20" s="59" t="s">
        <v>160</v>
      </c>
      <c r="B20" s="232">
        <v>1.479588939426749</v>
      </c>
      <c r="C20" s="232">
        <v>1.7738162933657211</v>
      </c>
      <c r="D20" s="232">
        <v>1.176924495641231</v>
      </c>
      <c r="E20" s="232">
        <v>0.31346467450040388</v>
      </c>
      <c r="F20" s="232">
        <v>0.3270397274967427</v>
      </c>
      <c r="G20" s="232">
        <v>0.31780525153414357</v>
      </c>
      <c r="H20" s="232">
        <v>0.31958916000340359</v>
      </c>
      <c r="I20" s="232">
        <v>0.32213192687646092</v>
      </c>
      <c r="J20" s="232">
        <v>0.30349690795777379</v>
      </c>
      <c r="K20" s="232">
        <v>0.28915987564153811</v>
      </c>
      <c r="L20" s="232">
        <v>0.30261783155791738</v>
      </c>
      <c r="M20" s="232">
        <v>0.29282611569615158</v>
      </c>
      <c r="N20" s="232">
        <v>0.29049899402643642</v>
      </c>
      <c r="O20" s="232">
        <v>0.28952677716255087</v>
      </c>
      <c r="P20" s="232">
        <v>0</v>
      </c>
      <c r="Q20" s="232">
        <v>0.27382965677431609</v>
      </c>
      <c r="R20" s="232">
        <v>0.27883866734836638</v>
      </c>
      <c r="S20" s="232">
        <v>0.27751030170480478</v>
      </c>
      <c r="T20" s="232">
        <v>0</v>
      </c>
      <c r="U20" s="232">
        <v>0</v>
      </c>
      <c r="V20" s="232">
        <v>0</v>
      </c>
      <c r="W20" s="232">
        <v>0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0.6144459238511335</v>
      </c>
      <c r="D21" s="232">
        <v>0.3042843214805328</v>
      </c>
      <c r="E21" s="232">
        <v>0.32663678086226028</v>
      </c>
      <c r="F21" s="232">
        <v>0.33030460349438567</v>
      </c>
      <c r="G21" s="232">
        <v>0.31805347830057268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0.27140401755246379</v>
      </c>
      <c r="W21" s="232">
        <v>0.55182377421329931</v>
      </c>
      <c r="DA21" s="71" t="s">
        <v>2411</v>
      </c>
    </row>
    <row r="22" spans="1:105" ht="12" customHeight="1" x14ac:dyDescent="0.25">
      <c r="A22" s="59" t="s">
        <v>162</v>
      </c>
      <c r="B22" s="232">
        <v>9.9468647191789863</v>
      </c>
      <c r="C22" s="232">
        <v>14.97387953666934</v>
      </c>
      <c r="D22" s="232">
        <v>16.681762256348581</v>
      </c>
      <c r="E22" s="232">
        <v>24.216240826390539</v>
      </c>
      <c r="F22" s="232">
        <v>30.580207134555241</v>
      </c>
      <c r="G22" s="232">
        <v>30.50079429859451</v>
      </c>
      <c r="H22" s="232">
        <v>36.795820357733881</v>
      </c>
      <c r="I22" s="232">
        <v>34.863374195833572</v>
      </c>
      <c r="J22" s="232">
        <v>35.048625418089543</v>
      </c>
      <c r="K22" s="232">
        <v>32.60414709440937</v>
      </c>
      <c r="L22" s="232">
        <v>41.108141126590162</v>
      </c>
      <c r="M22" s="232">
        <v>38.688164305905516</v>
      </c>
      <c r="N22" s="232">
        <v>40.001255076464908</v>
      </c>
      <c r="O22" s="232">
        <v>35.213092351592827</v>
      </c>
      <c r="P22" s="232">
        <v>31.52723948078847</v>
      </c>
      <c r="Q22" s="232">
        <v>28.764934814857298</v>
      </c>
      <c r="R22" s="232">
        <v>34.5669541426536</v>
      </c>
      <c r="S22" s="232">
        <v>35.695071466489082</v>
      </c>
      <c r="T22" s="232">
        <v>33.208223562650211</v>
      </c>
      <c r="U22" s="232">
        <v>42.832954649878083</v>
      </c>
      <c r="V22" s="232">
        <v>40.628894710390149</v>
      </c>
      <c r="W22" s="232">
        <v>43.544589524897233</v>
      </c>
      <c r="DA22" s="71" t="s">
        <v>2412</v>
      </c>
    </row>
    <row r="23" spans="1:105" ht="12" customHeight="1" x14ac:dyDescent="0.25">
      <c r="A23" s="60" t="s">
        <v>2413</v>
      </c>
      <c r="B23" s="331">
        <v>6.6037040413637822</v>
      </c>
      <c r="C23" s="331">
        <v>7.7190561490291332</v>
      </c>
      <c r="D23" s="331">
        <v>9.0572463644385568</v>
      </c>
      <c r="E23" s="331">
        <v>8.1627121887950231</v>
      </c>
      <c r="F23" s="331">
        <v>16.59915148676188</v>
      </c>
      <c r="G23" s="331">
        <v>18.391213366259841</v>
      </c>
      <c r="H23" s="331">
        <v>21.190850092173449</v>
      </c>
      <c r="I23" s="331">
        <v>23.5684023763169</v>
      </c>
      <c r="J23" s="331">
        <v>30.10659011264983</v>
      </c>
      <c r="K23" s="331">
        <v>29.323935886088819</v>
      </c>
      <c r="L23" s="331">
        <v>30.542452850942031</v>
      </c>
      <c r="M23" s="331">
        <v>34.942666868685151</v>
      </c>
      <c r="N23" s="331">
        <v>33.545253785288267</v>
      </c>
      <c r="O23" s="331">
        <v>33.204379303377287</v>
      </c>
      <c r="P23" s="331">
        <v>34.23446151381502</v>
      </c>
      <c r="Q23" s="331">
        <v>40.091987512617273</v>
      </c>
      <c r="R23" s="331">
        <v>40.61197735460506</v>
      </c>
      <c r="S23" s="331">
        <v>42.648616936128242</v>
      </c>
      <c r="T23" s="331">
        <v>46.886526916450713</v>
      </c>
      <c r="U23" s="331">
        <v>43.443974928913981</v>
      </c>
      <c r="V23" s="331">
        <v>40.902425065009389</v>
      </c>
      <c r="W23" s="331">
        <v>42.950123976013082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23.476281730944716</v>
      </c>
      <c r="C24" s="263">
        <f t="shared" si="1"/>
        <v>26.266699246948921</v>
      </c>
      <c r="D24" s="263">
        <f t="shared" si="1"/>
        <v>26.758983607709325</v>
      </c>
      <c r="E24" s="263">
        <f t="shared" si="1"/>
        <v>28.212814620714273</v>
      </c>
      <c r="F24" s="263">
        <f t="shared" si="1"/>
        <v>26.453568054858501</v>
      </c>
      <c r="G24" s="263">
        <f t="shared" si="1"/>
        <v>26.983417773890167</v>
      </c>
      <c r="H24" s="263">
        <f t="shared" si="1"/>
        <v>31.453109581146226</v>
      </c>
      <c r="I24" s="263">
        <f t="shared" si="1"/>
        <v>31.540438543796718</v>
      </c>
      <c r="J24" s="263">
        <f t="shared" si="1"/>
        <v>34.744966513031009</v>
      </c>
      <c r="K24" s="263">
        <f t="shared" si="1"/>
        <v>32.756351013152525</v>
      </c>
      <c r="L24" s="263">
        <f t="shared" si="1"/>
        <v>38.587923116957334</v>
      </c>
      <c r="M24" s="263">
        <f t="shared" si="1"/>
        <v>39.255546308611621</v>
      </c>
      <c r="N24" s="263">
        <f t="shared" si="1"/>
        <v>39.200592454770174</v>
      </c>
      <c r="O24" s="263">
        <f t="shared" si="1"/>
        <v>36.498990700930086</v>
      </c>
      <c r="P24" s="263">
        <f t="shared" si="1"/>
        <v>34.56785480131677</v>
      </c>
      <c r="Q24" s="263">
        <f t="shared" si="1"/>
        <v>35.797668058722202</v>
      </c>
      <c r="R24" s="263">
        <f t="shared" si="1"/>
        <v>39.204807300039874</v>
      </c>
      <c r="S24" s="263">
        <f t="shared" si="1"/>
        <v>40.8119774182043</v>
      </c>
      <c r="T24" s="263">
        <f t="shared" si="1"/>
        <v>41.218531087454352</v>
      </c>
      <c r="U24" s="263">
        <f t="shared" si="1"/>
        <v>44.379761199937562</v>
      </c>
      <c r="V24" s="263">
        <f t="shared" si="1"/>
        <v>42.362323624902679</v>
      </c>
      <c r="W24" s="263">
        <f t="shared" si="1"/>
        <v>45.091470223270981</v>
      </c>
      <c r="DA24" s="70"/>
    </row>
    <row r="25" spans="1:105" ht="12" customHeight="1" x14ac:dyDescent="0.25">
      <c r="A25" s="60" t="s">
        <v>2416</v>
      </c>
      <c r="B25" s="264">
        <v>18.47718489055972</v>
      </c>
      <c r="C25" s="264">
        <v>20.783273925050839</v>
      </c>
      <c r="D25" s="264">
        <v>21.02237624747692</v>
      </c>
      <c r="E25" s="264">
        <v>22.590591131865899</v>
      </c>
      <c r="F25" s="264">
        <v>20.372367473790071</v>
      </c>
      <c r="G25" s="264">
        <v>20.626579633620771</v>
      </c>
      <c r="H25" s="264">
        <v>24.04158895618847</v>
      </c>
      <c r="I25" s="264">
        <v>23.95135820280143</v>
      </c>
      <c r="J25" s="264">
        <v>25.97443453371778</v>
      </c>
      <c r="K25" s="264">
        <v>24.327935796955821</v>
      </c>
      <c r="L25" s="264">
        <v>29.02077980329539</v>
      </c>
      <c r="M25" s="264">
        <v>29.190722366544261</v>
      </c>
      <c r="N25" s="264">
        <v>29.22137986702668</v>
      </c>
      <c r="O25" s="264">
        <v>27.068104949594389</v>
      </c>
      <c r="P25" s="264">
        <v>25.423962814733159</v>
      </c>
      <c r="Q25" s="264">
        <v>25.979920698802431</v>
      </c>
      <c r="R25" s="264">
        <v>28.69302631634703</v>
      </c>
      <c r="S25" s="264">
        <v>29.83580998776425</v>
      </c>
      <c r="T25" s="264">
        <v>29.847154186850421</v>
      </c>
      <c r="U25" s="264">
        <v>32.682127912697119</v>
      </c>
      <c r="V25" s="264">
        <v>31.23121354855758</v>
      </c>
      <c r="W25" s="264">
        <v>33.321920083726262</v>
      </c>
      <c r="DA25" s="72" t="s">
        <v>2417</v>
      </c>
    </row>
    <row r="26" spans="1:105" ht="12" customHeight="1" x14ac:dyDescent="0.25">
      <c r="A26" s="60" t="s">
        <v>2418</v>
      </c>
      <c r="B26" s="264">
        <v>4.9990968403849978</v>
      </c>
      <c r="C26" s="264">
        <v>5.483425321898082</v>
      </c>
      <c r="D26" s="264">
        <v>5.7366073602324033</v>
      </c>
      <c r="E26" s="264">
        <v>5.6222234888483724</v>
      </c>
      <c r="F26" s="264">
        <v>6.0812005810684306</v>
      </c>
      <c r="G26" s="264">
        <v>6.3568381402693968</v>
      </c>
      <c r="H26" s="264">
        <v>7.411520624957757</v>
      </c>
      <c r="I26" s="264">
        <v>7.5890803409952863</v>
      </c>
      <c r="J26" s="264">
        <v>8.7705319793132297</v>
      </c>
      <c r="K26" s="264">
        <v>8.4284152161967061</v>
      </c>
      <c r="L26" s="264">
        <v>9.5671433136619424</v>
      </c>
      <c r="M26" s="264">
        <v>10.06482394206736</v>
      </c>
      <c r="N26" s="264">
        <v>9.9792125877434934</v>
      </c>
      <c r="O26" s="264">
        <v>9.4308857513356976</v>
      </c>
      <c r="P26" s="264">
        <v>9.1438919865836095</v>
      </c>
      <c r="Q26" s="264">
        <v>9.8177473599197729</v>
      </c>
      <c r="R26" s="264">
        <v>10.511780983692841</v>
      </c>
      <c r="S26" s="264">
        <v>10.97616743044005</v>
      </c>
      <c r="T26" s="264">
        <v>11.371376900603931</v>
      </c>
      <c r="U26" s="264">
        <v>11.697633287240439</v>
      </c>
      <c r="V26" s="264">
        <v>11.131110076345101</v>
      </c>
      <c r="W26" s="264">
        <v>11.76955013954472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83.16170772075013</v>
      </c>
      <c r="C27" s="263">
        <f t="shared" si="2"/>
        <v>88.148739412561824</v>
      </c>
      <c r="D27" s="263">
        <f t="shared" si="2"/>
        <v>87.176234315689825</v>
      </c>
      <c r="E27" s="263">
        <f t="shared" si="2"/>
        <v>89.870686220234305</v>
      </c>
      <c r="F27" s="263">
        <f t="shared" si="2"/>
        <v>74.618181739312703</v>
      </c>
      <c r="G27" s="263">
        <f t="shared" si="2"/>
        <v>75.821526570421582</v>
      </c>
      <c r="H27" s="263">
        <f t="shared" si="2"/>
        <v>88.377694633788082</v>
      </c>
      <c r="I27" s="263">
        <f t="shared" si="2"/>
        <v>88.06390249364614</v>
      </c>
      <c r="J27" s="263">
        <f t="shared" si="2"/>
        <v>97.17334584079893</v>
      </c>
      <c r="K27" s="263">
        <f t="shared" si="2"/>
        <v>92.042573539976644</v>
      </c>
      <c r="L27" s="263">
        <f t="shared" si="2"/>
        <v>108.35723791757144</v>
      </c>
      <c r="M27" s="263">
        <f t="shared" si="2"/>
        <v>110.27925546732072</v>
      </c>
      <c r="N27" s="263">
        <f t="shared" si="2"/>
        <v>110.24783491388146</v>
      </c>
      <c r="O27" s="263">
        <f t="shared" si="2"/>
        <v>102.68035563821803</v>
      </c>
      <c r="P27" s="263">
        <f t="shared" si="2"/>
        <v>97.385204957488796</v>
      </c>
      <c r="Q27" s="263">
        <f t="shared" si="2"/>
        <v>101.60669301515739</v>
      </c>
      <c r="R27" s="263">
        <f t="shared" si="2"/>
        <v>110.66039362019704</v>
      </c>
      <c r="S27" s="263">
        <f t="shared" si="2"/>
        <v>115.28158719416862</v>
      </c>
      <c r="T27" s="263">
        <f t="shared" si="2"/>
        <v>117.11453977372966</v>
      </c>
      <c r="U27" s="263">
        <f t="shared" si="2"/>
        <v>124.64867576207156</v>
      </c>
      <c r="V27" s="263">
        <f t="shared" si="2"/>
        <v>119.08633422315805</v>
      </c>
      <c r="W27" s="263">
        <f t="shared" si="2"/>
        <v>126.54956895230833</v>
      </c>
      <c r="DA27" s="70"/>
    </row>
    <row r="28" spans="1:105" ht="12" customHeight="1" x14ac:dyDescent="0.25">
      <c r="A28" s="60" t="s">
        <v>2421</v>
      </c>
      <c r="B28" s="331">
        <v>73.727844804516153</v>
      </c>
      <c r="C28" s="331">
        <v>77.121516342520209</v>
      </c>
      <c r="D28" s="331">
        <v>74.237310937920455</v>
      </c>
      <c r="E28" s="331">
        <v>78.209668807669985</v>
      </c>
      <c r="F28" s="331">
        <v>50.905108186795736</v>
      </c>
      <c r="G28" s="331">
        <v>49.548364618621818</v>
      </c>
      <c r="H28" s="331">
        <v>58.105051644968867</v>
      </c>
      <c r="I28" s="331">
        <v>54.394756241764853</v>
      </c>
      <c r="J28" s="331">
        <v>54.163931394156293</v>
      </c>
      <c r="K28" s="331">
        <v>50.151236559849757</v>
      </c>
      <c r="L28" s="331">
        <v>64.725162416225686</v>
      </c>
      <c r="M28" s="331">
        <v>60.36115994062763</v>
      </c>
      <c r="N28" s="331">
        <v>62.326043792041062</v>
      </c>
      <c r="O28" s="331">
        <v>55.245528061964741</v>
      </c>
      <c r="P28" s="331">
        <v>48.478831366324478</v>
      </c>
      <c r="Q28" s="331">
        <v>44.33242513998988</v>
      </c>
      <c r="R28" s="331">
        <v>52.643283113618388</v>
      </c>
      <c r="S28" s="331">
        <v>54.354991571128281</v>
      </c>
      <c r="T28" s="331">
        <v>50.133787035942923</v>
      </c>
      <c r="U28" s="331">
        <v>62.58585443505158</v>
      </c>
      <c r="V28" s="331">
        <v>60.654298416001751</v>
      </c>
      <c r="W28" s="331">
        <v>65.192248986575351</v>
      </c>
      <c r="DA28" s="72" t="s">
        <v>2422</v>
      </c>
    </row>
    <row r="29" spans="1:105" ht="12" customHeight="1" x14ac:dyDescent="0.25">
      <c r="A29" s="59" t="s">
        <v>30</v>
      </c>
      <c r="B29" s="232">
        <v>56.892937173496449</v>
      </c>
      <c r="C29" s="232">
        <v>51.826162573535569</v>
      </c>
      <c r="D29" s="232">
        <v>48.290209404391398</v>
      </c>
      <c r="E29" s="232">
        <v>42.185407380343108</v>
      </c>
      <c r="F29" s="232">
        <v>6.2800346645866441</v>
      </c>
      <c r="G29" s="232">
        <v>5.0674317208657884</v>
      </c>
      <c r="H29" s="232">
        <v>5.0830380482013124</v>
      </c>
      <c r="I29" s="232">
        <v>4.1297474950362414</v>
      </c>
      <c r="J29" s="232">
        <v>3.6608994998029969</v>
      </c>
      <c r="K29" s="232">
        <v>3.1607980312055992</v>
      </c>
      <c r="L29" s="232">
        <v>5.1050067849301524</v>
      </c>
      <c r="M29" s="232">
        <v>4.2274960609966126</v>
      </c>
      <c r="N29" s="232">
        <v>4.3234996760129674</v>
      </c>
      <c r="O29" s="232">
        <v>4.0862895295452262</v>
      </c>
      <c r="P29" s="232">
        <v>3.008914082709182</v>
      </c>
      <c r="Q29" s="232">
        <v>2.4324255927400151</v>
      </c>
      <c r="R29" s="232">
        <v>2.4398855627316318</v>
      </c>
      <c r="S29" s="232">
        <v>2.5439385214711412</v>
      </c>
      <c r="T29" s="232">
        <v>2.2837583201094609</v>
      </c>
      <c r="U29" s="232">
        <v>0.96786969321237737</v>
      </c>
      <c r="V29" s="232">
        <v>1.365517915706411</v>
      </c>
      <c r="W29" s="232">
        <v>1.3232303590550409</v>
      </c>
      <c r="DA29" s="71" t="s">
        <v>2423</v>
      </c>
    </row>
    <row r="30" spans="1:105" ht="12" customHeight="1" x14ac:dyDescent="0.25">
      <c r="A30" s="59" t="s">
        <v>33</v>
      </c>
      <c r="B30" s="232">
        <v>0.51140240444007612</v>
      </c>
      <c r="C30" s="232">
        <v>0.49229412057578292</v>
      </c>
      <c r="D30" s="232">
        <v>0</v>
      </c>
      <c r="E30" s="232">
        <v>0.5152010248222918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0.46192854822682489</v>
      </c>
      <c r="M30" s="232">
        <v>0.44653470591432359</v>
      </c>
      <c r="N30" s="232">
        <v>0.4428954438976006</v>
      </c>
      <c r="O30" s="232">
        <v>0.44121120562609689</v>
      </c>
      <c r="P30" s="232">
        <v>0.43100373963177052</v>
      </c>
      <c r="Q30" s="232">
        <v>0.4160503020618514</v>
      </c>
      <c r="R30" s="232">
        <v>0.42369353659824111</v>
      </c>
      <c r="S30" s="232">
        <v>0.42165052366585409</v>
      </c>
      <c r="T30" s="232">
        <v>0.40970934061887038</v>
      </c>
      <c r="U30" s="232">
        <v>0.42804952772763599</v>
      </c>
      <c r="V30" s="232">
        <v>0.85978231752016065</v>
      </c>
      <c r="W30" s="232">
        <v>0.87414248593381971</v>
      </c>
      <c r="DA30" s="71" t="s">
        <v>2424</v>
      </c>
    </row>
    <row r="31" spans="1:105" ht="12" customHeight="1" x14ac:dyDescent="0.25">
      <c r="A31" s="59" t="s">
        <v>160</v>
      </c>
      <c r="B31" s="232">
        <v>2.1136984848953571</v>
      </c>
      <c r="C31" s="232">
        <v>2.5340232762367449</v>
      </c>
      <c r="D31" s="232">
        <v>1.681320708058901</v>
      </c>
      <c r="E31" s="232">
        <v>0.44780667785771988</v>
      </c>
      <c r="F31" s="232">
        <v>0.46719961070963251</v>
      </c>
      <c r="G31" s="232">
        <v>0.45400750219163372</v>
      </c>
      <c r="H31" s="232">
        <v>0.45655594286200513</v>
      </c>
      <c r="I31" s="232">
        <v>0.46018846696637261</v>
      </c>
      <c r="J31" s="232">
        <v>0.43356701136824832</v>
      </c>
      <c r="K31" s="232">
        <v>0.41308553663076869</v>
      </c>
      <c r="L31" s="232">
        <v>0.4323111879398821</v>
      </c>
      <c r="M31" s="232">
        <v>0.4183230224230739</v>
      </c>
      <c r="N31" s="232">
        <v>0.41499856289490888</v>
      </c>
      <c r="O31" s="232">
        <v>0.41360968166078699</v>
      </c>
      <c r="P31" s="232">
        <v>0</v>
      </c>
      <c r="Q31" s="232">
        <v>0.39118522396330868</v>
      </c>
      <c r="R31" s="232">
        <v>0.39834095335480912</v>
      </c>
      <c r="S31" s="232">
        <v>0.3964432881497213</v>
      </c>
      <c r="T31" s="232">
        <v>0</v>
      </c>
      <c r="U31" s="232">
        <v>0</v>
      </c>
      <c r="V31" s="232">
        <v>0</v>
      </c>
      <c r="W31" s="232">
        <v>0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0.87777989121590538</v>
      </c>
      <c r="D32" s="232">
        <v>0.43469188782933271</v>
      </c>
      <c r="E32" s="232">
        <v>0.46662397266037192</v>
      </c>
      <c r="F32" s="232">
        <v>0.47186371927769383</v>
      </c>
      <c r="G32" s="232">
        <v>0.45436211185796099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0.38772002507494829</v>
      </c>
      <c r="W32" s="232">
        <v>0.78831967744757059</v>
      </c>
      <c r="DA32" s="71" t="s">
        <v>2426</v>
      </c>
    </row>
    <row r="33" spans="1:105" ht="12" customHeight="1" x14ac:dyDescent="0.25">
      <c r="A33" s="59" t="s">
        <v>162</v>
      </c>
      <c r="B33" s="232">
        <v>14.20980674168427</v>
      </c>
      <c r="C33" s="232">
        <v>21.391256480956201</v>
      </c>
      <c r="D33" s="232">
        <v>23.831088937640839</v>
      </c>
      <c r="E33" s="232">
        <v>34.594629751986488</v>
      </c>
      <c r="F33" s="232">
        <v>43.686010192221772</v>
      </c>
      <c r="G33" s="232">
        <v>43.572563283706437</v>
      </c>
      <c r="H33" s="232">
        <v>52.565457653905547</v>
      </c>
      <c r="I33" s="232">
        <v>49.804820279762239</v>
      </c>
      <c r="J33" s="232">
        <v>50.069464882985052</v>
      </c>
      <c r="K33" s="232">
        <v>46.577352992013402</v>
      </c>
      <c r="L33" s="232">
        <v>58.725915895128821</v>
      </c>
      <c r="M33" s="232">
        <v>55.268806151293617</v>
      </c>
      <c r="N33" s="232">
        <v>57.144650109235577</v>
      </c>
      <c r="O33" s="232">
        <v>50.304417645132631</v>
      </c>
      <c r="P33" s="232">
        <v>45.038913543983533</v>
      </c>
      <c r="Q33" s="232">
        <v>41.092764021224703</v>
      </c>
      <c r="R33" s="232">
        <v>49.381363060933708</v>
      </c>
      <c r="S33" s="232">
        <v>50.992959237841561</v>
      </c>
      <c r="T33" s="232">
        <v>47.440319375214592</v>
      </c>
      <c r="U33" s="232">
        <v>61.189935214111557</v>
      </c>
      <c r="V33" s="232">
        <v>58.041278157700233</v>
      </c>
      <c r="W33" s="232">
        <v>62.206556464138913</v>
      </c>
      <c r="DA33" s="71" t="s">
        <v>2427</v>
      </c>
    </row>
    <row r="34" spans="1:105" ht="12" customHeight="1" x14ac:dyDescent="0.25">
      <c r="A34" s="60" t="s">
        <v>2428</v>
      </c>
      <c r="B34" s="331">
        <v>9.4338629162339736</v>
      </c>
      <c r="C34" s="331">
        <v>11.02722307004162</v>
      </c>
      <c r="D34" s="331">
        <v>12.93892337776937</v>
      </c>
      <c r="E34" s="331">
        <v>11.66101741256432</v>
      </c>
      <c r="F34" s="331">
        <v>23.71307355251697</v>
      </c>
      <c r="G34" s="331">
        <v>26.273161951799761</v>
      </c>
      <c r="H34" s="331">
        <v>30.272642988819211</v>
      </c>
      <c r="I34" s="331">
        <v>33.669146251881287</v>
      </c>
      <c r="J34" s="331">
        <v>43.00941444664263</v>
      </c>
      <c r="K34" s="331">
        <v>41.891336980126887</v>
      </c>
      <c r="L34" s="331">
        <v>43.63207550134576</v>
      </c>
      <c r="M34" s="331">
        <v>49.918095526693087</v>
      </c>
      <c r="N34" s="331">
        <v>47.921791121840393</v>
      </c>
      <c r="O34" s="331">
        <v>47.434827576253298</v>
      </c>
      <c r="P34" s="331">
        <v>48.906373591164318</v>
      </c>
      <c r="Q34" s="331">
        <v>57.274267875167517</v>
      </c>
      <c r="R34" s="331">
        <v>58.017110506578653</v>
      </c>
      <c r="S34" s="331">
        <v>60.926595623040349</v>
      </c>
      <c r="T34" s="331">
        <v>66.980752737786744</v>
      </c>
      <c r="U34" s="331">
        <v>62.062821327019982</v>
      </c>
      <c r="V34" s="331">
        <v>58.432035807156304</v>
      </c>
      <c r="W34" s="331">
        <v>61.357319965732977</v>
      </c>
      <c r="DA34" s="72" t="s">
        <v>2429</v>
      </c>
    </row>
    <row r="35" spans="1:105" ht="12" customHeight="1" x14ac:dyDescent="0.25">
      <c r="A35" s="57" t="s">
        <v>2430</v>
      </c>
      <c r="B35" s="263">
        <v>67.288139177193642</v>
      </c>
      <c r="C35" s="263">
        <v>71.811929168049701</v>
      </c>
      <c r="D35" s="263">
        <v>69.521833515309055</v>
      </c>
      <c r="E35" s="263">
        <v>85.635455298794682</v>
      </c>
      <c r="F35" s="263">
        <v>86.237876595877935</v>
      </c>
      <c r="G35" s="263">
        <v>79.683298461868802</v>
      </c>
      <c r="H35" s="263">
        <v>87.046270978163733</v>
      </c>
      <c r="I35" s="263">
        <v>91.45975432839856</v>
      </c>
      <c r="J35" s="263">
        <v>86.251608521333736</v>
      </c>
      <c r="K35" s="263">
        <v>72.340867529085187</v>
      </c>
      <c r="L35" s="263">
        <v>92.160410178054775</v>
      </c>
      <c r="M35" s="263">
        <v>89.151941864409963</v>
      </c>
      <c r="N35" s="263">
        <v>86.528838559456034</v>
      </c>
      <c r="O35" s="263">
        <v>81.311724403556724</v>
      </c>
      <c r="P35" s="263">
        <v>75.193459835507866</v>
      </c>
      <c r="Q35" s="263">
        <v>76.045376067263845</v>
      </c>
      <c r="R35" s="263">
        <v>83.651423490819184</v>
      </c>
      <c r="S35" s="263">
        <v>86.540247874510911</v>
      </c>
      <c r="T35" s="263">
        <v>85.581861441034363</v>
      </c>
      <c r="U35" s="263">
        <v>94.544795920830467</v>
      </c>
      <c r="V35" s="263">
        <v>90.74371228650044</v>
      </c>
      <c r="W35" s="263">
        <v>99.543943622937306</v>
      </c>
      <c r="DA35" s="70" t="s">
        <v>2431</v>
      </c>
    </row>
    <row r="36" spans="1:105" ht="12" customHeight="1" x14ac:dyDescent="0.25">
      <c r="A36" s="46" t="s">
        <v>30</v>
      </c>
      <c r="B36" s="231">
        <v>25.512273356874001</v>
      </c>
      <c r="C36" s="231">
        <v>23.334732567034202</v>
      </c>
      <c r="D36" s="231">
        <v>23.16098623078344</v>
      </c>
      <c r="E36" s="231">
        <v>15.05239128818244</v>
      </c>
      <c r="F36" s="231">
        <v>2.0378705628992999</v>
      </c>
      <c r="G36" s="231">
        <v>1.9570771665296161</v>
      </c>
      <c r="H36" s="231">
        <v>2.1614148537350322</v>
      </c>
      <c r="I36" s="231">
        <v>1.679601227482092</v>
      </c>
      <c r="J36" s="231">
        <v>2.0149919165358661</v>
      </c>
      <c r="K36" s="231">
        <v>2.1312005266455012</v>
      </c>
      <c r="L36" s="231">
        <v>2.888986315990389</v>
      </c>
      <c r="M36" s="231">
        <v>2.7209953033484902</v>
      </c>
      <c r="N36" s="231">
        <v>2.8626902756116781</v>
      </c>
      <c r="O36" s="231">
        <v>2.7424737498833931</v>
      </c>
      <c r="P36" s="231">
        <v>2.1883714248161592</v>
      </c>
      <c r="Q36" s="231">
        <v>1.9812995361828529</v>
      </c>
      <c r="R36" s="231">
        <v>1.876700132341321</v>
      </c>
      <c r="S36" s="231">
        <v>1.9871703776348411</v>
      </c>
      <c r="T36" s="231">
        <v>1.94908119114548</v>
      </c>
      <c r="U36" s="231">
        <v>0.72014172789876818</v>
      </c>
      <c r="V36" s="231">
        <v>1.00157741087855</v>
      </c>
      <c r="W36" s="231">
        <v>0.91766230189582698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0.2293261446082594</v>
      </c>
      <c r="C38" s="231">
        <v>0.2216554550350823</v>
      </c>
      <c r="D38" s="231">
        <v>0</v>
      </c>
      <c r="E38" s="231">
        <v>0.18383151661375879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0.26141106388575791</v>
      </c>
      <c r="M38" s="231">
        <v>0.28740862677197609</v>
      </c>
      <c r="N38" s="231">
        <v>0.29325143410848642</v>
      </c>
      <c r="O38" s="231">
        <v>0.29611463916964298</v>
      </c>
      <c r="P38" s="231">
        <v>0.31346733136023303</v>
      </c>
      <c r="Q38" s="231">
        <v>0.33888817522895881</v>
      </c>
      <c r="R38" s="231">
        <v>0.32589467651747428</v>
      </c>
      <c r="S38" s="231">
        <v>0.32936779850263742</v>
      </c>
      <c r="T38" s="231">
        <v>0.34966780968249822</v>
      </c>
      <c r="U38" s="231">
        <v>0.31848949159769951</v>
      </c>
      <c r="V38" s="231">
        <v>0.6306314531622359</v>
      </c>
      <c r="W38" s="231">
        <v>0.60621916685755473</v>
      </c>
      <c r="DA38" s="73" t="s">
        <v>2434</v>
      </c>
    </row>
    <row r="39" spans="1:105" ht="12" customHeight="1" x14ac:dyDescent="0.25">
      <c r="A39" s="46" t="s">
        <v>160</v>
      </c>
      <c r="B39" s="231">
        <v>0.94783739809766443</v>
      </c>
      <c r="C39" s="231">
        <v>1.140944120370176</v>
      </c>
      <c r="D39" s="231">
        <v>0.80639629128098322</v>
      </c>
      <c r="E39" s="231">
        <v>0.1597841944680691</v>
      </c>
      <c r="F39" s="231">
        <v>0.15160622265861959</v>
      </c>
      <c r="G39" s="231">
        <v>0.17534083632814751</v>
      </c>
      <c r="H39" s="231">
        <v>0.19413720438550169</v>
      </c>
      <c r="I39" s="231">
        <v>0.1871623180155324</v>
      </c>
      <c r="J39" s="231">
        <v>0.23863917139234431</v>
      </c>
      <c r="K39" s="231">
        <v>0.27852716450893961</v>
      </c>
      <c r="L39" s="231">
        <v>0.24465023433361741</v>
      </c>
      <c r="M39" s="231">
        <v>0.26925039381997462</v>
      </c>
      <c r="N39" s="231">
        <v>0.27478025660166933</v>
      </c>
      <c r="O39" s="231">
        <v>0.2775901429526399</v>
      </c>
      <c r="P39" s="231">
        <v>0</v>
      </c>
      <c r="Q39" s="231">
        <v>0.31863466044485472</v>
      </c>
      <c r="R39" s="231">
        <v>0.30639409130360279</v>
      </c>
      <c r="S39" s="231">
        <v>0.3096774359813147</v>
      </c>
      <c r="T39" s="231">
        <v>0</v>
      </c>
      <c r="U39" s="231">
        <v>0</v>
      </c>
      <c r="V39" s="231">
        <v>0</v>
      </c>
      <c r="W39" s="231">
        <v>0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0.39522044460036487</v>
      </c>
      <c r="D40" s="231">
        <v>0.20848724726658319</v>
      </c>
      <c r="E40" s="231">
        <v>0.16649848981197479</v>
      </c>
      <c r="F40" s="231">
        <v>0.1531197253796503</v>
      </c>
      <c r="G40" s="231">
        <v>0.1754777890330339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0.28438412590100731</v>
      </c>
      <c r="W40" s="231">
        <v>0.54670091634908058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6.3720470756620022</v>
      </c>
      <c r="C42" s="231">
        <v>9.6314144144417106</v>
      </c>
      <c r="D42" s="231">
        <v>11.429884640323831</v>
      </c>
      <c r="E42" s="231">
        <v>12.34388704135973</v>
      </c>
      <c r="F42" s="231">
        <v>14.17610553700778</v>
      </c>
      <c r="G42" s="231">
        <v>16.828025198362042</v>
      </c>
      <c r="H42" s="231">
        <v>22.35193990073229</v>
      </c>
      <c r="I42" s="231">
        <v>20.25601743858665</v>
      </c>
      <c r="J42" s="231">
        <v>27.55868250683211</v>
      </c>
      <c r="K42" s="231">
        <v>31.405258496845569</v>
      </c>
      <c r="L42" s="231">
        <v>33.233720259854849</v>
      </c>
      <c r="M42" s="231">
        <v>35.573341710907542</v>
      </c>
      <c r="N42" s="231">
        <v>37.83680962867497</v>
      </c>
      <c r="O42" s="231">
        <v>33.761324031853647</v>
      </c>
      <c r="P42" s="231">
        <v>32.756625378839473</v>
      </c>
      <c r="Q42" s="231">
        <v>33.471557994919543</v>
      </c>
      <c r="R42" s="231">
        <v>37.98293330113961</v>
      </c>
      <c r="S42" s="231">
        <v>39.832604919548238</v>
      </c>
      <c r="T42" s="231">
        <v>40.48809954274553</v>
      </c>
      <c r="U42" s="231">
        <v>45.528262723931377</v>
      </c>
      <c r="V42" s="231">
        <v>42.572003217693243</v>
      </c>
      <c r="W42" s="231">
        <v>43.140343181560858</v>
      </c>
      <c r="DA42" s="73" t="s">
        <v>2438</v>
      </c>
    </row>
    <row r="43" spans="1:105" ht="12" customHeight="1" x14ac:dyDescent="0.25">
      <c r="A43" s="46" t="s">
        <v>36</v>
      </c>
      <c r="B43" s="231">
        <v>0.2149613069640435</v>
      </c>
      <c r="C43" s="231">
        <v>0.25795356835601368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2.3903697334337809E-2</v>
      </c>
      <c r="F44" s="231">
        <v>4.7807394668514802E-2</v>
      </c>
      <c r="G44" s="231">
        <v>7.1625107480134065E-2</v>
      </c>
      <c r="H44" s="231">
        <v>9.5528804814419915E-2</v>
      </c>
      <c r="I44" s="231">
        <v>0.11943250214878</v>
      </c>
      <c r="J44" s="231">
        <v>0</v>
      </c>
      <c r="K44" s="231">
        <v>0</v>
      </c>
      <c r="L44" s="231">
        <v>0</v>
      </c>
      <c r="M44" s="231">
        <v>0.26276870163272043</v>
      </c>
      <c r="N44" s="231">
        <v>0.40601891659243722</v>
      </c>
      <c r="O44" s="231">
        <v>0.28658641444299382</v>
      </c>
      <c r="P44" s="231">
        <v>0.28658641444337712</v>
      </c>
      <c r="Q44" s="231">
        <v>0.31049011177765418</v>
      </c>
      <c r="R44" s="231">
        <v>0.2388650042978388</v>
      </c>
      <c r="S44" s="231">
        <v>0.21418744625853459</v>
      </c>
      <c r="T44" s="231">
        <v>0.26079105760830429</v>
      </c>
      <c r="U44" s="231">
        <v>0.28022355975783331</v>
      </c>
      <c r="V44" s="231">
        <v>0.25038693035123538</v>
      </c>
      <c r="W44" s="231">
        <v>0.1550300945816174</v>
      </c>
      <c r="DA44" s="73" t="s">
        <v>2440</v>
      </c>
    </row>
    <row r="45" spans="1:105" ht="12" customHeight="1" x14ac:dyDescent="0.25">
      <c r="A45" s="46" t="s">
        <v>79</v>
      </c>
      <c r="B45" s="231">
        <v>34.011693894987673</v>
      </c>
      <c r="C45" s="231">
        <v>36.830008598212153</v>
      </c>
      <c r="D45" s="231">
        <v>33.916079105654219</v>
      </c>
      <c r="E45" s="231">
        <v>57.705159071024383</v>
      </c>
      <c r="F45" s="231">
        <v>69.671367153264072</v>
      </c>
      <c r="G45" s="231">
        <v>60.475752364135829</v>
      </c>
      <c r="H45" s="231">
        <v>62.243250214496499</v>
      </c>
      <c r="I45" s="231">
        <v>69.217540842165505</v>
      </c>
      <c r="J45" s="231">
        <v>56.43929492657341</v>
      </c>
      <c r="K45" s="231">
        <v>38.525881341085189</v>
      </c>
      <c r="L45" s="231">
        <v>55.531642303990168</v>
      </c>
      <c r="M45" s="231">
        <v>50.038177127929259</v>
      </c>
      <c r="N45" s="231">
        <v>44.855288047866793</v>
      </c>
      <c r="O45" s="231">
        <v>43.947635425254411</v>
      </c>
      <c r="P45" s="231">
        <v>39.648409286048633</v>
      </c>
      <c r="Q45" s="231">
        <v>39.62450558870998</v>
      </c>
      <c r="R45" s="231">
        <v>42.920636285219331</v>
      </c>
      <c r="S45" s="231">
        <v>43.867239896585353</v>
      </c>
      <c r="T45" s="231">
        <v>42.534221839852549</v>
      </c>
      <c r="U45" s="231">
        <v>47.697678417644788</v>
      </c>
      <c r="V45" s="231">
        <v>46.004729148514173</v>
      </c>
      <c r="W45" s="231">
        <v>54.177987961692367</v>
      </c>
      <c r="DA45" s="73" t="s">
        <v>2441</v>
      </c>
    </row>
    <row r="46" spans="1:105" ht="12" customHeight="1" x14ac:dyDescent="0.25">
      <c r="A46" s="57" t="s">
        <v>2442</v>
      </c>
      <c r="B46" s="263">
        <v>23.52516160181175</v>
      </c>
      <c r="C46" s="263">
        <v>25.80435445599095</v>
      </c>
      <c r="D46" s="263">
        <v>26.995799342270121</v>
      </c>
      <c r="E46" s="263">
        <v>26.45752230046293</v>
      </c>
      <c r="F46" s="263">
        <v>28.617414499145539</v>
      </c>
      <c r="G46" s="263">
        <v>29.914532424797159</v>
      </c>
      <c r="H46" s="263">
        <v>34.877744117448238</v>
      </c>
      <c r="I46" s="263">
        <v>35.713319251742497</v>
      </c>
      <c r="J46" s="263">
        <v>41.273091667356347</v>
      </c>
      <c r="K46" s="263">
        <v>39.663130429160958</v>
      </c>
      <c r="L46" s="263">
        <v>45.021850887820889</v>
      </c>
      <c r="M46" s="263">
        <v>47.363877374434637</v>
      </c>
      <c r="N46" s="263">
        <v>46.961000412910543</v>
      </c>
      <c r="O46" s="263">
        <v>44.380638829815027</v>
      </c>
      <c r="P46" s="263">
        <v>43.030079936864041</v>
      </c>
      <c r="Q46" s="263">
        <v>46.201164046681257</v>
      </c>
      <c r="R46" s="263">
        <v>49.467204629142771</v>
      </c>
      <c r="S46" s="263">
        <v>51.652552613835503</v>
      </c>
      <c r="T46" s="263">
        <v>53.512361885194927</v>
      </c>
      <c r="U46" s="263">
        <v>55.047686057602029</v>
      </c>
      <c r="V46" s="263">
        <v>52.381694476918113</v>
      </c>
      <c r="W46" s="263">
        <v>55.386118303739849</v>
      </c>
      <c r="DA46" s="70" t="s">
        <v>2443</v>
      </c>
    </row>
    <row r="47" spans="1:105" ht="12" customHeight="1" x14ac:dyDescent="0.25">
      <c r="A47" s="41" t="s">
        <v>2444</v>
      </c>
      <c r="B47" s="352">
        <v>15.93019681066467</v>
      </c>
      <c r="C47" s="352">
        <v>17.473565198567229</v>
      </c>
      <c r="D47" s="352">
        <v>18.280358871177981</v>
      </c>
      <c r="E47" s="352">
        <v>17.915861514696878</v>
      </c>
      <c r="F47" s="352">
        <v>19.378444786056161</v>
      </c>
      <c r="G47" s="352">
        <v>20.256795557541601</v>
      </c>
      <c r="H47" s="352">
        <v>23.617662548178352</v>
      </c>
      <c r="I47" s="352">
        <v>24.183476996754969</v>
      </c>
      <c r="J47" s="352">
        <v>27.948308469641109</v>
      </c>
      <c r="K47" s="352">
        <v>26.85811407199586</v>
      </c>
      <c r="L47" s="352">
        <v>30.48680207017793</v>
      </c>
      <c r="M47" s="352">
        <v>32.072718609202823</v>
      </c>
      <c r="N47" s="352">
        <v>31.799908186210139</v>
      </c>
      <c r="O47" s="352">
        <v>30.052601682767289</v>
      </c>
      <c r="P47" s="352">
        <v>29.13806305670974</v>
      </c>
      <c r="Q47" s="352">
        <v>31.285380674654149</v>
      </c>
      <c r="R47" s="352">
        <v>33.49699860743906</v>
      </c>
      <c r="S47" s="352">
        <v>34.976819408893768</v>
      </c>
      <c r="T47" s="352">
        <v>36.236199821429302</v>
      </c>
      <c r="U47" s="352">
        <v>37.275853306008649</v>
      </c>
      <c r="V47" s="352">
        <v>35.470561963287352</v>
      </c>
      <c r="W47" s="352">
        <v>37.505024623906657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0.99999999999999978</v>
      </c>
      <c r="D51" s="234">
        <f t="shared" si="3"/>
        <v>0.99999999999999989</v>
      </c>
      <c r="E51" s="234">
        <f t="shared" si="3"/>
        <v>1.0000000000000002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1.0000000000000002</v>
      </c>
      <c r="K51" s="234">
        <f t="shared" si="3"/>
        <v>1</v>
      </c>
      <c r="L51" s="234">
        <f t="shared" si="3"/>
        <v>1</v>
      </c>
      <c r="M51" s="234">
        <f t="shared" si="3"/>
        <v>1.0000000000000002</v>
      </c>
      <c r="N51" s="234">
        <f t="shared" si="3"/>
        <v>1</v>
      </c>
      <c r="O51" s="234">
        <f t="shared" si="3"/>
        <v>0.99999999999999978</v>
      </c>
      <c r="P51" s="234">
        <f t="shared" si="3"/>
        <v>1.0000000000000002</v>
      </c>
      <c r="Q51" s="234">
        <f t="shared" si="3"/>
        <v>0.99999999999999989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1.6159903162672979E-2</v>
      </c>
      <c r="C52" s="301">
        <f t="shared" si="4"/>
        <v>1.6478664970625112E-2</v>
      </c>
      <c r="D52" s="301">
        <f t="shared" si="4"/>
        <v>1.7242745733670555E-2</v>
      </c>
      <c r="E52" s="301">
        <f t="shared" si="4"/>
        <v>1.5865482257082862E-2</v>
      </c>
      <c r="F52" s="301">
        <f t="shared" si="4"/>
        <v>1.8302636133678201E-2</v>
      </c>
      <c r="G52" s="301">
        <f t="shared" si="4"/>
        <v>1.9147667969085676E-2</v>
      </c>
      <c r="H52" s="301">
        <f t="shared" si="4"/>
        <v>1.9448144952538639E-2</v>
      </c>
      <c r="I52" s="301">
        <f t="shared" si="4"/>
        <v>1.9588459223919955E-2</v>
      </c>
      <c r="J52" s="301">
        <f t="shared" si="4"/>
        <v>2.0996119604213215E-2</v>
      </c>
      <c r="K52" s="301">
        <f t="shared" si="4"/>
        <v>2.1745982687944736E-2</v>
      </c>
      <c r="L52" s="301">
        <f t="shared" si="4"/>
        <v>2.0853739804836378E-2</v>
      </c>
      <c r="M52" s="301">
        <f t="shared" si="4"/>
        <v>2.1573330633241381E-2</v>
      </c>
      <c r="N52" s="301">
        <f t="shared" si="4"/>
        <v>2.1569096324284696E-2</v>
      </c>
      <c r="O52" s="301">
        <f t="shared" si="4"/>
        <v>2.1756146353103811E-2</v>
      </c>
      <c r="P52" s="301">
        <f t="shared" si="4"/>
        <v>2.2205353400574231E-2</v>
      </c>
      <c r="Q52" s="301">
        <f t="shared" si="4"/>
        <v>2.2799297900450263E-2</v>
      </c>
      <c r="R52" s="301">
        <f t="shared" si="4"/>
        <v>2.2472727675369567E-2</v>
      </c>
      <c r="S52" s="301">
        <f t="shared" si="4"/>
        <v>2.2537873314342573E-2</v>
      </c>
      <c r="T52" s="301">
        <f t="shared" si="4"/>
        <v>2.296667249898705E-2</v>
      </c>
      <c r="U52" s="301">
        <f t="shared" si="4"/>
        <v>2.2245621831249951E-2</v>
      </c>
      <c r="V52" s="301">
        <f t="shared" si="4"/>
        <v>2.2161002906355112E-2</v>
      </c>
      <c r="W52" s="301">
        <f t="shared" si="4"/>
        <v>2.1945460510182462E-2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2.1977468301235245E-2</v>
      </c>
      <c r="C53" s="235">
        <f t="shared" si="5"/>
        <v>2.2410984360050151E-2</v>
      </c>
      <c r="D53" s="235">
        <f t="shared" si="5"/>
        <v>2.345013419779195E-2</v>
      </c>
      <c r="E53" s="235">
        <f t="shared" si="5"/>
        <v>2.1577055869632693E-2</v>
      </c>
      <c r="F53" s="235">
        <f t="shared" si="5"/>
        <v>2.4891585141802355E-2</v>
      </c>
      <c r="G53" s="235">
        <f t="shared" si="5"/>
        <v>2.6040828437956513E-2</v>
      </c>
      <c r="H53" s="235">
        <f t="shared" si="5"/>
        <v>2.6449477135452551E-2</v>
      </c>
      <c r="I53" s="235">
        <f t="shared" si="5"/>
        <v>2.6640304544531139E-2</v>
      </c>
      <c r="J53" s="235">
        <f t="shared" si="5"/>
        <v>2.8554722661729967E-2</v>
      </c>
      <c r="K53" s="235">
        <f t="shared" si="5"/>
        <v>2.9574536455604844E-2</v>
      </c>
      <c r="L53" s="235">
        <f t="shared" si="5"/>
        <v>2.8361086134577492E-2</v>
      </c>
      <c r="M53" s="235">
        <f t="shared" si="5"/>
        <v>2.9339729661208271E-2</v>
      </c>
      <c r="N53" s="235">
        <f t="shared" si="5"/>
        <v>2.9333971001027196E-2</v>
      </c>
      <c r="O53" s="235">
        <f t="shared" si="5"/>
        <v>2.9588359040221179E-2</v>
      </c>
      <c r="P53" s="235">
        <f t="shared" si="5"/>
        <v>3.0199280624780972E-2</v>
      </c>
      <c r="Q53" s="235">
        <f t="shared" si="5"/>
        <v>3.1007045144612364E-2</v>
      </c>
      <c r="R53" s="235">
        <f t="shared" si="5"/>
        <v>3.0562909638502618E-2</v>
      </c>
      <c r="S53" s="235">
        <f t="shared" si="5"/>
        <v>3.0651507707505896E-2</v>
      </c>
      <c r="T53" s="235">
        <f t="shared" si="5"/>
        <v>3.1234674598622388E-2</v>
      </c>
      <c r="U53" s="235">
        <f t="shared" si="5"/>
        <v>3.0254045690499925E-2</v>
      </c>
      <c r="V53" s="235">
        <f t="shared" si="5"/>
        <v>3.0138963952642959E-2</v>
      </c>
      <c r="W53" s="235">
        <f t="shared" si="5"/>
        <v>2.984582629384815E-2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2.7148637313290602E-2</v>
      </c>
      <c r="C54" s="235">
        <f t="shared" si="6"/>
        <v>2.7684157150650195E-2</v>
      </c>
      <c r="D54" s="235">
        <f t="shared" si="6"/>
        <v>2.8967812832566536E-2</v>
      </c>
      <c r="E54" s="235">
        <f t="shared" si="6"/>
        <v>2.66540101918992E-2</v>
      </c>
      <c r="F54" s="235">
        <f t="shared" si="6"/>
        <v>3.0748428704579372E-2</v>
      </c>
      <c r="G54" s="235">
        <f t="shared" si="6"/>
        <v>3.2168082188063926E-2</v>
      </c>
      <c r="H54" s="235">
        <f t="shared" si="6"/>
        <v>3.2672883520264907E-2</v>
      </c>
      <c r="I54" s="235">
        <f t="shared" si="6"/>
        <v>3.2908611496185534E-2</v>
      </c>
      <c r="J54" s="235">
        <f t="shared" si="6"/>
        <v>3.5273480935078184E-2</v>
      </c>
      <c r="K54" s="235">
        <f t="shared" si="6"/>
        <v>3.6533250915747162E-2</v>
      </c>
      <c r="L54" s="235">
        <f t="shared" si="6"/>
        <v>3.5034282872125129E-2</v>
      </c>
      <c r="M54" s="235">
        <f t="shared" si="6"/>
        <v>3.6243195463845516E-2</v>
      </c>
      <c r="N54" s="235">
        <f t="shared" si="6"/>
        <v>3.6236081824798295E-2</v>
      </c>
      <c r="O54" s="235">
        <f t="shared" si="6"/>
        <v>3.6550325873214391E-2</v>
      </c>
      <c r="P54" s="235">
        <f t="shared" si="6"/>
        <v>3.7304993712964717E-2</v>
      </c>
      <c r="Q54" s="235">
        <f t="shared" si="6"/>
        <v>3.830282047275646E-2</v>
      </c>
      <c r="R54" s="235">
        <f t="shared" si="6"/>
        <v>3.7754182494620876E-2</v>
      </c>
      <c r="S54" s="235">
        <f t="shared" si="6"/>
        <v>3.7863627168095534E-2</v>
      </c>
      <c r="T54" s="235">
        <f t="shared" si="6"/>
        <v>3.8584009798298242E-2</v>
      </c>
      <c r="U54" s="235">
        <f t="shared" si="6"/>
        <v>3.7372644676499915E-2</v>
      </c>
      <c r="V54" s="235">
        <f t="shared" si="6"/>
        <v>3.7230484882676607E-2</v>
      </c>
      <c r="W54" s="235">
        <f t="shared" si="6"/>
        <v>3.6868373657106539E-2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1.6806299289179892E-2</v>
      </c>
      <c r="C55" s="235">
        <f t="shared" si="7"/>
        <v>1.7137811569450118E-2</v>
      </c>
      <c r="D55" s="235">
        <f t="shared" si="7"/>
        <v>1.7932455563017372E-2</v>
      </c>
      <c r="E55" s="235">
        <f t="shared" si="7"/>
        <v>1.6500101547366173E-2</v>
      </c>
      <c r="F55" s="235">
        <f t="shared" si="7"/>
        <v>1.9034741579025322E-2</v>
      </c>
      <c r="G55" s="235">
        <f t="shared" si="7"/>
        <v>1.99135746878491E-2</v>
      </c>
      <c r="H55" s="235">
        <f t="shared" si="7"/>
        <v>2.0226070750640181E-2</v>
      </c>
      <c r="I55" s="235">
        <f t="shared" si="7"/>
        <v>2.0371997592876757E-2</v>
      </c>
      <c r="J55" s="235">
        <f t="shared" si="7"/>
        <v>2.1835964388381743E-2</v>
      </c>
      <c r="K55" s="235">
        <f t="shared" si="7"/>
        <v>2.2615821995462519E-2</v>
      </c>
      <c r="L55" s="235">
        <f t="shared" si="7"/>
        <v>2.1687889397029838E-2</v>
      </c>
      <c r="M55" s="235">
        <f t="shared" si="7"/>
        <v>2.2436263858571028E-2</v>
      </c>
      <c r="N55" s="235">
        <f t="shared" si="7"/>
        <v>2.2431860177256076E-2</v>
      </c>
      <c r="O55" s="235">
        <f t="shared" si="7"/>
        <v>2.2626392207227959E-2</v>
      </c>
      <c r="P55" s="235">
        <f t="shared" si="7"/>
        <v>2.3093567536597207E-2</v>
      </c>
      <c r="Q55" s="235">
        <f t="shared" si="7"/>
        <v>2.3711269816468268E-2</v>
      </c>
      <c r="R55" s="235">
        <f t="shared" si="7"/>
        <v>2.3371636782384356E-2</v>
      </c>
      <c r="S55" s="235">
        <f t="shared" si="7"/>
        <v>2.3439388246916281E-2</v>
      </c>
      <c r="T55" s="235">
        <f t="shared" si="7"/>
        <v>2.3885339398946531E-2</v>
      </c>
      <c r="U55" s="235">
        <f t="shared" si="7"/>
        <v>2.3135446704499938E-2</v>
      </c>
      <c r="V55" s="235">
        <f t="shared" si="7"/>
        <v>2.3047443022609328E-2</v>
      </c>
      <c r="W55" s="235">
        <f t="shared" si="7"/>
        <v>2.2823278930589764E-2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2.2401406275393519E-2</v>
      </c>
      <c r="C56" s="302">
        <f t="shared" si="8"/>
        <v>2.3649788448056999E-2</v>
      </c>
      <c r="D56" s="302">
        <f t="shared" si="8"/>
        <v>2.4055499910023214E-2</v>
      </c>
      <c r="E56" s="302">
        <f t="shared" si="8"/>
        <v>2.4227669327782485E-2</v>
      </c>
      <c r="F56" s="302">
        <f t="shared" si="8"/>
        <v>2.4308519463531391E-2</v>
      </c>
      <c r="G56" s="302">
        <f t="shared" si="8"/>
        <v>2.4844501964018353E-2</v>
      </c>
      <c r="H56" s="302">
        <f t="shared" si="8"/>
        <v>2.5346312253765779E-2</v>
      </c>
      <c r="I56" s="302">
        <f t="shared" si="8"/>
        <v>2.481979140894338E-2</v>
      </c>
      <c r="J56" s="302">
        <f t="shared" si="8"/>
        <v>2.5486709088331796E-2</v>
      </c>
      <c r="K56" s="302">
        <f t="shared" si="8"/>
        <v>2.6099899175112448E-2</v>
      </c>
      <c r="L56" s="302">
        <f t="shared" si="8"/>
        <v>2.5936199072977784E-2</v>
      </c>
      <c r="M56" s="302">
        <f t="shared" si="8"/>
        <v>2.6119093663379736E-2</v>
      </c>
      <c r="N56" s="302">
        <f t="shared" si="8"/>
        <v>2.6408522773643407E-2</v>
      </c>
      <c r="O56" s="302">
        <f t="shared" si="8"/>
        <v>2.6381691249133466E-2</v>
      </c>
      <c r="P56" s="302">
        <f t="shared" si="8"/>
        <v>2.6476657870187634E-2</v>
      </c>
      <c r="Q56" s="302">
        <f t="shared" si="8"/>
        <v>2.6566282033764158E-2</v>
      </c>
      <c r="R56" s="302">
        <f t="shared" si="8"/>
        <v>2.6798994073910849E-2</v>
      </c>
      <c r="S56" s="302">
        <f t="shared" si="8"/>
        <v>2.688131813701625E-2</v>
      </c>
      <c r="T56" s="302">
        <f t="shared" si="8"/>
        <v>2.7067901543548181E-2</v>
      </c>
      <c r="U56" s="302">
        <f t="shared" si="8"/>
        <v>2.7388491026755186E-2</v>
      </c>
      <c r="V56" s="302">
        <f t="shared" si="8"/>
        <v>2.7602884431203057E-2</v>
      </c>
      <c r="W56" s="302">
        <f t="shared" si="8"/>
        <v>2.7606735060270039E-2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0.19194146926418132</v>
      </c>
      <c r="C57" s="303">
        <f t="shared" si="9"/>
        <v>0.18914044594225499</v>
      </c>
      <c r="D57" s="303">
        <f t="shared" si="9"/>
        <v>0.18708872495957057</v>
      </c>
      <c r="E57" s="303">
        <f t="shared" si="9"/>
        <v>0.18107622922991462</v>
      </c>
      <c r="F57" s="303">
        <f t="shared" si="9"/>
        <v>0.16034934542008392</v>
      </c>
      <c r="G57" s="303">
        <f t="shared" si="9"/>
        <v>0.16306677060544658</v>
      </c>
      <c r="H57" s="303">
        <f t="shared" si="9"/>
        <v>0.1655814729780499</v>
      </c>
      <c r="I57" s="303">
        <f t="shared" si="9"/>
        <v>0.16229579410264219</v>
      </c>
      <c r="J57" s="303">
        <f t="shared" si="9"/>
        <v>0.16609573082329404</v>
      </c>
      <c r="K57" s="303">
        <f t="shared" si="9"/>
        <v>0.16955870087323363</v>
      </c>
      <c r="L57" s="303">
        <f t="shared" si="9"/>
        <v>0.16863891863998401</v>
      </c>
      <c r="M57" s="303">
        <f t="shared" si="9"/>
        <v>0.16877303265998361</v>
      </c>
      <c r="N57" s="303">
        <f t="shared" si="9"/>
        <v>0.17013903161432517</v>
      </c>
      <c r="O57" s="303">
        <f t="shared" si="9"/>
        <v>0.16912782502955492</v>
      </c>
      <c r="P57" s="303">
        <f t="shared" si="9"/>
        <v>0.16885650521706488</v>
      </c>
      <c r="Q57" s="303">
        <f t="shared" si="9"/>
        <v>0.16847293793107834</v>
      </c>
      <c r="R57" s="303">
        <f t="shared" si="9"/>
        <v>0.16891565743345702</v>
      </c>
      <c r="S57" s="303">
        <f t="shared" si="9"/>
        <v>0.16901310064963199</v>
      </c>
      <c r="T57" s="303">
        <f t="shared" si="9"/>
        <v>0.16888615605669832</v>
      </c>
      <c r="U57" s="303">
        <f t="shared" si="9"/>
        <v>0.169251461860814</v>
      </c>
      <c r="V57" s="303">
        <f t="shared" si="9"/>
        <v>0.16928211316196859</v>
      </c>
      <c r="W57" s="303">
        <f t="shared" si="9"/>
        <v>0.16847820129559174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0.17016763177807334</v>
      </c>
      <c r="C58" s="304">
        <f t="shared" si="10"/>
        <v>0.16547937145756225</v>
      </c>
      <c r="D58" s="304">
        <f t="shared" si="10"/>
        <v>0.15932052992225898</v>
      </c>
      <c r="E58" s="304">
        <f t="shared" si="10"/>
        <v>0.15758099234169207</v>
      </c>
      <c r="F58" s="304">
        <f t="shared" si="10"/>
        <v>0.10939157971991662</v>
      </c>
      <c r="G58" s="304">
        <f t="shared" si="10"/>
        <v>0.10656197748320942</v>
      </c>
      <c r="H58" s="304">
        <f t="shared" si="10"/>
        <v>0.10886366835779977</v>
      </c>
      <c r="I58" s="304">
        <f t="shared" si="10"/>
        <v>0.10024584318090865</v>
      </c>
      <c r="J58" s="304">
        <f t="shared" si="10"/>
        <v>9.2580920120977753E-2</v>
      </c>
      <c r="K58" s="304">
        <f t="shared" si="10"/>
        <v>9.2387448451569015E-2</v>
      </c>
      <c r="L58" s="304">
        <f t="shared" si="10"/>
        <v>0.10073329302628527</v>
      </c>
      <c r="M58" s="304">
        <f t="shared" si="10"/>
        <v>9.2377627822060132E-2</v>
      </c>
      <c r="N58" s="304">
        <f t="shared" si="10"/>
        <v>9.6184135891767192E-2</v>
      </c>
      <c r="O58" s="304">
        <f t="shared" si="10"/>
        <v>9.0996529430130174E-2</v>
      </c>
      <c r="P58" s="304">
        <f t="shared" si="10"/>
        <v>8.4057594221816009E-2</v>
      </c>
      <c r="Q58" s="304">
        <f t="shared" si="10"/>
        <v>7.3507105558779637E-2</v>
      </c>
      <c r="R58" s="304">
        <f t="shared" si="10"/>
        <v>8.0356435448007413E-2</v>
      </c>
      <c r="S58" s="304">
        <f t="shared" si="10"/>
        <v>7.9689271156094046E-2</v>
      </c>
      <c r="T58" s="304">
        <f t="shared" si="10"/>
        <v>7.2295913021764469E-2</v>
      </c>
      <c r="U58" s="304">
        <f t="shared" si="10"/>
        <v>8.498082542938476E-2</v>
      </c>
      <c r="V58" s="304">
        <f t="shared" si="10"/>
        <v>8.6220538025602617E-2</v>
      </c>
      <c r="W58" s="304">
        <f t="shared" si="10"/>
        <v>8.6791862971985531E-2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2.1773837486107967E-2</v>
      </c>
      <c r="C59" s="304">
        <f t="shared" si="11"/>
        <v>2.3661074484692728E-2</v>
      </c>
      <c r="D59" s="304">
        <f t="shared" si="11"/>
        <v>2.7768195037311601E-2</v>
      </c>
      <c r="E59" s="304">
        <f t="shared" si="11"/>
        <v>2.3495236888222543E-2</v>
      </c>
      <c r="F59" s="304">
        <f t="shared" si="11"/>
        <v>5.0957765700167315E-2</v>
      </c>
      <c r="G59" s="304">
        <f t="shared" si="11"/>
        <v>5.6504793122237156E-2</v>
      </c>
      <c r="H59" s="304">
        <f t="shared" si="11"/>
        <v>5.6717804620250133E-2</v>
      </c>
      <c r="I59" s="304">
        <f t="shared" si="11"/>
        <v>6.204995092173355E-2</v>
      </c>
      <c r="J59" s="304">
        <f t="shared" si="11"/>
        <v>7.3514810702316288E-2</v>
      </c>
      <c r="K59" s="304">
        <f t="shared" si="11"/>
        <v>7.7171252421664588E-2</v>
      </c>
      <c r="L59" s="304">
        <f t="shared" si="11"/>
        <v>6.7905625613698756E-2</v>
      </c>
      <c r="M59" s="304">
        <f t="shared" si="11"/>
        <v>7.6395404837923508E-2</v>
      </c>
      <c r="N59" s="304">
        <f t="shared" si="11"/>
        <v>7.3954895722557965E-2</v>
      </c>
      <c r="O59" s="304">
        <f t="shared" si="11"/>
        <v>7.8131295599424763E-2</v>
      </c>
      <c r="P59" s="304">
        <f t="shared" si="11"/>
        <v>8.4798910995248861E-2</v>
      </c>
      <c r="Q59" s="304">
        <f t="shared" si="11"/>
        <v>9.496583237229872E-2</v>
      </c>
      <c r="R59" s="304">
        <f t="shared" si="11"/>
        <v>8.8559221985449577E-2</v>
      </c>
      <c r="S59" s="304">
        <f t="shared" si="11"/>
        <v>8.9323829493537954E-2</v>
      </c>
      <c r="T59" s="304">
        <f t="shared" si="11"/>
        <v>9.6590243034933854E-2</v>
      </c>
      <c r="U59" s="304">
        <f t="shared" si="11"/>
        <v>8.4270636431429222E-2</v>
      </c>
      <c r="V59" s="304">
        <f t="shared" si="11"/>
        <v>8.3061575136365959E-2</v>
      </c>
      <c r="W59" s="304">
        <f t="shared" si="11"/>
        <v>8.1686338323606222E-2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7.7406367696955469E-2</v>
      </c>
      <c r="C60" s="303">
        <f t="shared" si="12"/>
        <v>8.0514808462333817E-2</v>
      </c>
      <c r="D60" s="303">
        <f t="shared" si="12"/>
        <v>8.2039137053456626E-2</v>
      </c>
      <c r="E60" s="303">
        <f t="shared" si="12"/>
        <v>8.1206680753378668E-2</v>
      </c>
      <c r="F60" s="303">
        <f t="shared" si="12"/>
        <v>8.1209857259750662E-2</v>
      </c>
      <c r="G60" s="303">
        <f t="shared" si="12"/>
        <v>8.2903308698583852E-2</v>
      </c>
      <c r="H60" s="303">
        <f t="shared" si="12"/>
        <v>8.4184981544541584E-2</v>
      </c>
      <c r="I60" s="303">
        <f t="shared" si="12"/>
        <v>8.3038410174936017E-2</v>
      </c>
      <c r="J60" s="303">
        <f t="shared" si="12"/>
        <v>8.4840881232530224E-2</v>
      </c>
      <c r="K60" s="303">
        <f t="shared" si="12"/>
        <v>8.6204274974146469E-2</v>
      </c>
      <c r="L60" s="303">
        <f t="shared" si="12"/>
        <v>8.5793275123594942E-2</v>
      </c>
      <c r="M60" s="303">
        <f t="shared" si="12"/>
        <v>8.5824684293568487E-2</v>
      </c>
      <c r="N60" s="303">
        <f t="shared" si="12"/>
        <v>8.6422828869056001E-2</v>
      </c>
      <c r="O60" s="303">
        <f t="shared" si="12"/>
        <v>8.5883654245720836E-2</v>
      </c>
      <c r="P60" s="303">
        <f t="shared" si="12"/>
        <v>8.562472762747092E-2</v>
      </c>
      <c r="Q60" s="303">
        <f t="shared" si="12"/>
        <v>8.4793884142409681E-2</v>
      </c>
      <c r="R60" s="303">
        <f t="shared" si="12"/>
        <v>8.5490721179753523E-2</v>
      </c>
      <c r="S60" s="303">
        <f t="shared" si="12"/>
        <v>8.5477147304855811E-2</v>
      </c>
      <c r="T60" s="303">
        <f t="shared" si="12"/>
        <v>8.4913688368828649E-2</v>
      </c>
      <c r="U60" s="303">
        <f t="shared" si="12"/>
        <v>8.6085831858458778E-2</v>
      </c>
      <c r="V60" s="303">
        <f t="shared" si="12"/>
        <v>8.6026227567886068E-2</v>
      </c>
      <c r="W60" s="303">
        <f t="shared" si="12"/>
        <v>8.5758939700011624E-2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6.0923266471029025E-2</v>
      </c>
      <c r="C61" s="304">
        <f t="shared" si="13"/>
        <v>6.3706570192296197E-2</v>
      </c>
      <c r="D61" s="304">
        <f t="shared" si="13"/>
        <v>6.4451536405112655E-2</v>
      </c>
      <c r="E61" s="304">
        <f t="shared" si="13"/>
        <v>6.5023888851154135E-2</v>
      </c>
      <c r="F61" s="304">
        <f t="shared" si="13"/>
        <v>6.2541168403398892E-2</v>
      </c>
      <c r="G61" s="304">
        <f t="shared" si="13"/>
        <v>6.3372687370116462E-2</v>
      </c>
      <c r="H61" s="304">
        <f t="shared" si="13"/>
        <v>6.4347873692952168E-2</v>
      </c>
      <c r="I61" s="304">
        <f t="shared" si="13"/>
        <v>6.3058181766537658E-2</v>
      </c>
      <c r="J61" s="304">
        <f t="shared" si="13"/>
        <v>6.3424839236232738E-2</v>
      </c>
      <c r="K61" s="304">
        <f t="shared" si="13"/>
        <v>6.4023372632442843E-2</v>
      </c>
      <c r="L61" s="304">
        <f t="shared" si="13"/>
        <v>6.452246052266182E-2</v>
      </c>
      <c r="M61" s="304">
        <f t="shared" si="13"/>
        <v>6.3819887047662283E-2</v>
      </c>
      <c r="N61" s="304">
        <f t="shared" si="13"/>
        <v>6.4422350618285606E-2</v>
      </c>
      <c r="O61" s="304">
        <f t="shared" si="13"/>
        <v>6.369238496555496E-2</v>
      </c>
      <c r="P61" s="304">
        <f t="shared" si="13"/>
        <v>6.2975267158885184E-2</v>
      </c>
      <c r="Q61" s="304">
        <f t="shared" si="13"/>
        <v>6.1538600283950411E-2</v>
      </c>
      <c r="R61" s="304">
        <f t="shared" si="13"/>
        <v>6.2568538950876551E-2</v>
      </c>
      <c r="S61" s="304">
        <f t="shared" si="13"/>
        <v>6.2488516524226378E-2</v>
      </c>
      <c r="T61" s="304">
        <f t="shared" si="13"/>
        <v>6.1487682419861842E-2</v>
      </c>
      <c r="U61" s="304">
        <f t="shared" si="13"/>
        <v>6.3395297590583807E-2</v>
      </c>
      <c r="V61" s="304">
        <f t="shared" si="13"/>
        <v>6.3422004603403845E-2</v>
      </c>
      <c r="W61" s="304">
        <f t="shared" si="13"/>
        <v>6.3374569979625511E-2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1.6483101225926444E-2</v>
      </c>
      <c r="C62" s="304">
        <f t="shared" si="14"/>
        <v>1.6808238270037624E-2</v>
      </c>
      <c r="D62" s="304">
        <f t="shared" si="14"/>
        <v>1.7587600648343971E-2</v>
      </c>
      <c r="E62" s="304">
        <f t="shared" si="14"/>
        <v>1.6182791902224523E-2</v>
      </c>
      <c r="F62" s="304">
        <f t="shared" si="14"/>
        <v>1.866868885635177E-2</v>
      </c>
      <c r="G62" s="304">
        <f t="shared" si="14"/>
        <v>1.9530621328467394E-2</v>
      </c>
      <c r="H62" s="304">
        <f t="shared" si="14"/>
        <v>1.9837107851589417E-2</v>
      </c>
      <c r="I62" s="304">
        <f t="shared" si="14"/>
        <v>1.9980228408398363E-2</v>
      </c>
      <c r="J62" s="304">
        <f t="shared" si="14"/>
        <v>2.1416041996297486E-2</v>
      </c>
      <c r="K62" s="304">
        <f t="shared" si="14"/>
        <v>2.2180902341703633E-2</v>
      </c>
      <c r="L62" s="304">
        <f t="shared" si="14"/>
        <v>2.1270814600933122E-2</v>
      </c>
      <c r="M62" s="304">
        <f t="shared" si="14"/>
        <v>2.2004797245906208E-2</v>
      </c>
      <c r="N62" s="304">
        <f t="shared" si="14"/>
        <v>2.2000478250770398E-2</v>
      </c>
      <c r="O62" s="304">
        <f t="shared" si="14"/>
        <v>2.219126928016589E-2</v>
      </c>
      <c r="P62" s="304">
        <f t="shared" si="14"/>
        <v>2.2649460468585729E-2</v>
      </c>
      <c r="Q62" s="304">
        <f t="shared" si="14"/>
        <v>2.3255283858459281E-2</v>
      </c>
      <c r="R62" s="304">
        <f t="shared" si="14"/>
        <v>2.2922182228876965E-2</v>
      </c>
      <c r="S62" s="304">
        <f t="shared" si="14"/>
        <v>2.2988630780629439E-2</v>
      </c>
      <c r="T62" s="304">
        <f t="shared" si="14"/>
        <v>2.3426005948966801E-2</v>
      </c>
      <c r="U62" s="304">
        <f t="shared" si="14"/>
        <v>2.269053426787496E-2</v>
      </c>
      <c r="V62" s="304">
        <f t="shared" si="14"/>
        <v>2.260422296448223E-2</v>
      </c>
      <c r="W62" s="304">
        <f t="shared" si="14"/>
        <v>2.2384369720386113E-2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0.27420209894883046</v>
      </c>
      <c r="C63" s="303">
        <f t="shared" si="15"/>
        <v>0.2702006370603644</v>
      </c>
      <c r="D63" s="303">
        <f t="shared" si="15"/>
        <v>0.26726960708510089</v>
      </c>
      <c r="E63" s="303">
        <f t="shared" si="15"/>
        <v>0.25868032747130659</v>
      </c>
      <c r="F63" s="303">
        <f t="shared" si="15"/>
        <v>0.22907049345726271</v>
      </c>
      <c r="G63" s="303">
        <f t="shared" si="15"/>
        <v>0.23295252943635217</v>
      </c>
      <c r="H63" s="303">
        <f t="shared" si="15"/>
        <v>0.23654496139721418</v>
      </c>
      <c r="I63" s="303">
        <f t="shared" si="15"/>
        <v>0.23185113443234598</v>
      </c>
      <c r="J63" s="303">
        <f t="shared" si="15"/>
        <v>0.23727961546184867</v>
      </c>
      <c r="K63" s="303">
        <f t="shared" si="15"/>
        <v>0.24222671553319086</v>
      </c>
      <c r="L63" s="303">
        <f t="shared" si="15"/>
        <v>0.24091274091426296</v>
      </c>
      <c r="M63" s="303">
        <f t="shared" si="15"/>
        <v>0.24110433237140527</v>
      </c>
      <c r="N63" s="303">
        <f t="shared" si="15"/>
        <v>0.24305575944903599</v>
      </c>
      <c r="O63" s="303">
        <f t="shared" si="15"/>
        <v>0.24161117861365003</v>
      </c>
      <c r="P63" s="303">
        <f t="shared" si="15"/>
        <v>0.24122357888152124</v>
      </c>
      <c r="Q63" s="303">
        <f t="shared" si="15"/>
        <v>0.24067562561582614</v>
      </c>
      <c r="R63" s="303">
        <f t="shared" si="15"/>
        <v>0.24130808204779566</v>
      </c>
      <c r="S63" s="303">
        <f t="shared" si="15"/>
        <v>0.24144728664233142</v>
      </c>
      <c r="T63" s="303">
        <f t="shared" si="15"/>
        <v>0.24126593722385478</v>
      </c>
      <c r="U63" s="303">
        <f t="shared" si="15"/>
        <v>0.24178780265830577</v>
      </c>
      <c r="V63" s="303">
        <f t="shared" si="15"/>
        <v>0.24183159023138379</v>
      </c>
      <c r="W63" s="303">
        <f t="shared" si="15"/>
        <v>0.24068314470798827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0.2430966168258191</v>
      </c>
      <c r="C64" s="304">
        <f t="shared" si="16"/>
        <v>0.23639910208223192</v>
      </c>
      <c r="D64" s="304">
        <f t="shared" si="16"/>
        <v>0.22760075703179858</v>
      </c>
      <c r="E64" s="304">
        <f t="shared" si="16"/>
        <v>0.22511570334527439</v>
      </c>
      <c r="F64" s="304">
        <f t="shared" si="16"/>
        <v>0.15627368531416658</v>
      </c>
      <c r="G64" s="304">
        <f t="shared" si="16"/>
        <v>0.15223139640458483</v>
      </c>
      <c r="H64" s="304">
        <f t="shared" si="16"/>
        <v>0.15551952622542828</v>
      </c>
      <c r="I64" s="304">
        <f t="shared" si="16"/>
        <v>0.14320834740129804</v>
      </c>
      <c r="J64" s="304">
        <f t="shared" si="16"/>
        <v>0.1322584573156825</v>
      </c>
      <c r="K64" s="304">
        <f t="shared" si="16"/>
        <v>0.13198206921652716</v>
      </c>
      <c r="L64" s="304">
        <f t="shared" si="16"/>
        <v>0.14390470432326474</v>
      </c>
      <c r="M64" s="304">
        <f t="shared" si="16"/>
        <v>0.13196803974580021</v>
      </c>
      <c r="N64" s="304">
        <f t="shared" si="16"/>
        <v>0.13740590841681027</v>
      </c>
      <c r="O64" s="304">
        <f t="shared" si="16"/>
        <v>0.12999504204304316</v>
      </c>
      <c r="P64" s="304">
        <f t="shared" si="16"/>
        <v>0.12008227745973715</v>
      </c>
      <c r="Q64" s="304">
        <f t="shared" si="16"/>
        <v>0.10501015079825661</v>
      </c>
      <c r="R64" s="304">
        <f t="shared" si="16"/>
        <v>0.11479490778286772</v>
      </c>
      <c r="S64" s="304">
        <f t="shared" si="16"/>
        <v>0.11384181593727723</v>
      </c>
      <c r="T64" s="304">
        <f t="shared" si="16"/>
        <v>0.10327987574537784</v>
      </c>
      <c r="U64" s="304">
        <f t="shared" si="16"/>
        <v>0.12140117918483542</v>
      </c>
      <c r="V64" s="304">
        <f t="shared" si="16"/>
        <v>0.12317219717943236</v>
      </c>
      <c r="W64" s="304">
        <f t="shared" si="16"/>
        <v>0.12398837567426506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3.1105482123011379E-2</v>
      </c>
      <c r="C65" s="304">
        <f t="shared" si="17"/>
        <v>3.3801534978132472E-2</v>
      </c>
      <c r="D65" s="304">
        <f t="shared" si="17"/>
        <v>3.9668850053302299E-2</v>
      </c>
      <c r="E65" s="304">
        <f t="shared" si="17"/>
        <v>3.3564624126032207E-2</v>
      </c>
      <c r="F65" s="304">
        <f t="shared" si="17"/>
        <v>7.2796808143096164E-2</v>
      </c>
      <c r="G65" s="304">
        <f t="shared" si="17"/>
        <v>8.0721133031767325E-2</v>
      </c>
      <c r="H65" s="304">
        <f t="shared" si="17"/>
        <v>8.1025435171785898E-2</v>
      </c>
      <c r="I65" s="304">
        <f t="shared" si="17"/>
        <v>8.8642787031047929E-2</v>
      </c>
      <c r="J65" s="304">
        <f t="shared" si="17"/>
        <v>0.10502115814616617</v>
      </c>
      <c r="K65" s="304">
        <f t="shared" si="17"/>
        <v>0.11024464631666371</v>
      </c>
      <c r="L65" s="304">
        <f t="shared" si="17"/>
        <v>9.7008036590998228E-2</v>
      </c>
      <c r="M65" s="304">
        <f t="shared" si="17"/>
        <v>0.10913629262560504</v>
      </c>
      <c r="N65" s="304">
        <f t="shared" si="17"/>
        <v>0.1056498510322257</v>
      </c>
      <c r="O65" s="304">
        <f t="shared" si="17"/>
        <v>0.11161613657060687</v>
      </c>
      <c r="P65" s="304">
        <f t="shared" si="17"/>
        <v>0.1211413014217841</v>
      </c>
      <c r="Q65" s="304">
        <f t="shared" si="17"/>
        <v>0.13566547481756958</v>
      </c>
      <c r="R65" s="304">
        <f t="shared" si="17"/>
        <v>0.12651317426492795</v>
      </c>
      <c r="S65" s="304">
        <f t="shared" si="17"/>
        <v>0.12760547070505424</v>
      </c>
      <c r="T65" s="304">
        <f t="shared" si="17"/>
        <v>0.13798606147847695</v>
      </c>
      <c r="U65" s="304">
        <f t="shared" si="17"/>
        <v>0.12038662347347034</v>
      </c>
      <c r="V65" s="304">
        <f t="shared" si="17"/>
        <v>0.11865939305195145</v>
      </c>
      <c r="W65" s="304">
        <f t="shared" si="17"/>
        <v>0.11669476903372318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0.22186351750619271</v>
      </c>
      <c r="C66" s="303">
        <f t="shared" si="18"/>
        <v>0.22012372654504048</v>
      </c>
      <c r="D66" s="303">
        <f t="shared" si="18"/>
        <v>0.21314379169195496</v>
      </c>
      <c r="E66" s="303">
        <f t="shared" si="18"/>
        <v>0.24648980164189618</v>
      </c>
      <c r="F66" s="303">
        <f t="shared" si="18"/>
        <v>0.26474181608363379</v>
      </c>
      <c r="G66" s="303">
        <f t="shared" si="18"/>
        <v>0.24481735953026088</v>
      </c>
      <c r="H66" s="303">
        <f t="shared" si="18"/>
        <v>0.23298137492295698</v>
      </c>
      <c r="I66" s="303">
        <f t="shared" si="18"/>
        <v>0.24079159786806889</v>
      </c>
      <c r="J66" s="303">
        <f t="shared" si="18"/>
        <v>0.21061072175529935</v>
      </c>
      <c r="K66" s="303">
        <f t="shared" si="18"/>
        <v>0.19037810511438258</v>
      </c>
      <c r="L66" s="303">
        <f t="shared" si="18"/>
        <v>0.20490202081994457</v>
      </c>
      <c r="M66" s="303">
        <f t="shared" si="18"/>
        <v>0.19491353411614692</v>
      </c>
      <c r="N66" s="303">
        <f t="shared" si="18"/>
        <v>0.19076413234545553</v>
      </c>
      <c r="O66" s="303">
        <f t="shared" si="18"/>
        <v>0.19132989407897391</v>
      </c>
      <c r="P66" s="303">
        <f t="shared" si="18"/>
        <v>0.18625452909323378</v>
      </c>
      <c r="Q66" s="303">
        <f t="shared" si="18"/>
        <v>0.18012857142638447</v>
      </c>
      <c r="R66" s="303">
        <f t="shared" si="18"/>
        <v>0.18241182687654312</v>
      </c>
      <c r="S66" s="303">
        <f t="shared" si="18"/>
        <v>0.18125104401505318</v>
      </c>
      <c r="T66" s="303">
        <f t="shared" si="18"/>
        <v>0.17630593135426256</v>
      </c>
      <c r="U66" s="303">
        <f t="shared" si="18"/>
        <v>0.18339367280652158</v>
      </c>
      <c r="V66" s="303">
        <f t="shared" si="18"/>
        <v>0.18427552068754585</v>
      </c>
      <c r="W66" s="303">
        <f t="shared" si="18"/>
        <v>0.1893214618283868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7.7567535180830302E-2</v>
      </c>
      <c r="C67" s="303">
        <f t="shared" si="19"/>
        <v>7.9097591859000504E-2</v>
      </c>
      <c r="D67" s="303">
        <f t="shared" si="19"/>
        <v>8.2765179521618645E-2</v>
      </c>
      <c r="E67" s="303">
        <f t="shared" si="19"/>
        <v>7.615431483399776E-2</v>
      </c>
      <c r="F67" s="303">
        <f t="shared" si="19"/>
        <v>8.785265344165534E-2</v>
      </c>
      <c r="G67" s="303">
        <f t="shared" si="19"/>
        <v>9.1908806251611255E-2</v>
      </c>
      <c r="H67" s="303">
        <f t="shared" si="19"/>
        <v>9.3351095772185408E-2</v>
      </c>
      <c r="I67" s="303">
        <f t="shared" si="19"/>
        <v>9.4024604274815765E-2</v>
      </c>
      <c r="J67" s="303">
        <f t="shared" si="19"/>
        <v>0.10078137410022341</v>
      </c>
      <c r="K67" s="303">
        <f t="shared" si="19"/>
        <v>0.10438071690213471</v>
      </c>
      <c r="L67" s="303">
        <f t="shared" si="19"/>
        <v>0.10009795106321465</v>
      </c>
      <c r="M67" s="303">
        <f t="shared" si="19"/>
        <v>0.10355198703955863</v>
      </c>
      <c r="N67" s="303">
        <f t="shared" si="19"/>
        <v>0.10353166235656655</v>
      </c>
      <c r="O67" s="303">
        <f t="shared" si="19"/>
        <v>0.10442950249489825</v>
      </c>
      <c r="P67" s="303">
        <f t="shared" si="19"/>
        <v>0.10658569632275636</v>
      </c>
      <c r="Q67" s="303">
        <f t="shared" si="19"/>
        <v>0.10943662992216124</v>
      </c>
      <c r="R67" s="303">
        <f t="shared" si="19"/>
        <v>0.10786909284177393</v>
      </c>
      <c r="S67" s="303">
        <f t="shared" si="19"/>
        <v>0.10818179190884436</v>
      </c>
      <c r="T67" s="303">
        <f t="shared" si="19"/>
        <v>0.11024002799513781</v>
      </c>
      <c r="U67" s="303">
        <f t="shared" si="19"/>
        <v>0.10677898478999974</v>
      </c>
      <c r="V67" s="303">
        <f t="shared" si="19"/>
        <v>0.1063728139505046</v>
      </c>
      <c r="W67" s="303">
        <f t="shared" si="19"/>
        <v>0.1053382104488758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5.2525297061237611E-2</v>
      </c>
      <c r="C68" s="237">
        <f t="shared" si="20"/>
        <v>5.3561383632173068E-2</v>
      </c>
      <c r="D68" s="237">
        <f t="shared" si="20"/>
        <v>5.6044911451228425E-2</v>
      </c>
      <c r="E68" s="237">
        <f t="shared" si="20"/>
        <v>5.156832687574292E-2</v>
      </c>
      <c r="F68" s="237">
        <f t="shared" si="20"/>
        <v>5.9489923314996765E-2</v>
      </c>
      <c r="G68" s="237">
        <f t="shared" si="20"/>
        <v>6.2236570230771865E-2</v>
      </c>
      <c r="H68" s="237">
        <f t="shared" si="20"/>
        <v>6.3213224772389859E-2</v>
      </c>
      <c r="I68" s="237">
        <f t="shared" si="20"/>
        <v>6.3669294880734237E-2</v>
      </c>
      <c r="J68" s="237">
        <f t="shared" si="20"/>
        <v>6.8244679949069534E-2</v>
      </c>
      <c r="K68" s="237">
        <f t="shared" si="20"/>
        <v>7.0681995373040096E-2</v>
      </c>
      <c r="L68" s="237">
        <f t="shared" si="20"/>
        <v>6.7781896157452393E-2</v>
      </c>
      <c r="M68" s="237">
        <f t="shared" si="20"/>
        <v>7.0120816239091222E-2</v>
      </c>
      <c r="N68" s="237">
        <f t="shared" si="20"/>
        <v>7.0107053264551078E-2</v>
      </c>
      <c r="O68" s="237">
        <f t="shared" si="20"/>
        <v>7.071503081430093E-2</v>
      </c>
      <c r="P68" s="237">
        <f t="shared" si="20"/>
        <v>7.2175109712848198E-2</v>
      </c>
      <c r="Q68" s="237">
        <f t="shared" si="20"/>
        <v>7.4105635594088434E-2</v>
      </c>
      <c r="R68" s="237">
        <f t="shared" si="20"/>
        <v>7.3044168955888528E-2</v>
      </c>
      <c r="S68" s="237">
        <f t="shared" si="20"/>
        <v>7.3255914905406658E-2</v>
      </c>
      <c r="T68" s="237">
        <f t="shared" si="20"/>
        <v>7.4649661162815684E-2</v>
      </c>
      <c r="U68" s="237">
        <f t="shared" si="20"/>
        <v>7.2305996096395167E-2</v>
      </c>
      <c r="V68" s="237">
        <f t="shared" si="20"/>
        <v>7.2030955205223859E-2</v>
      </c>
      <c r="W68" s="237">
        <f t="shared" si="20"/>
        <v>7.133036756714875E-2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42.781759830658061</v>
      </c>
      <c r="C72" s="322">
        <f t="shared" si="21"/>
        <v>41.849956359804878</v>
      </c>
      <c r="D72" s="322">
        <f t="shared" si="21"/>
        <v>40.087486950549078</v>
      </c>
      <c r="E72" s="322">
        <f t="shared" si="21"/>
        <v>42.374816256101994</v>
      </c>
      <c r="F72" s="322">
        <f t="shared" si="21"/>
        <v>43.406404274449287</v>
      </c>
      <c r="G72" s="322">
        <f t="shared" si="21"/>
        <v>41.600578697608576</v>
      </c>
      <c r="H72" s="322">
        <f t="shared" si="21"/>
        <v>37.812095297740441</v>
      </c>
      <c r="I72" s="322">
        <f t="shared" si="21"/>
        <v>36.61673526160051</v>
      </c>
      <c r="J72" s="322">
        <f t="shared" si="21"/>
        <v>37.010976722049875</v>
      </c>
      <c r="K72" s="322">
        <f t="shared" si="21"/>
        <v>39.228951495008772</v>
      </c>
      <c r="L72" s="322">
        <f t="shared" si="21"/>
        <v>34.919438571294485</v>
      </c>
      <c r="M72" s="322">
        <f t="shared" si="21"/>
        <v>31.582175967024082</v>
      </c>
      <c r="N72" s="322">
        <f t="shared" si="21"/>
        <v>32.23964114431444</v>
      </c>
      <c r="O72" s="322">
        <f t="shared" si="21"/>
        <v>32.415197771677263</v>
      </c>
      <c r="P72" s="322">
        <f t="shared" si="21"/>
        <v>28.370332708784431</v>
      </c>
      <c r="Q72" s="322">
        <f t="shared" si="21"/>
        <v>26.923559010773886</v>
      </c>
      <c r="R72" s="322">
        <f t="shared" si="21"/>
        <v>26.860660608271434</v>
      </c>
      <c r="S72" s="322">
        <f t="shared" si="21"/>
        <v>26.100317336551122</v>
      </c>
      <c r="T72" s="322">
        <f t="shared" si="21"/>
        <v>26.838077894969619</v>
      </c>
      <c r="U72" s="322">
        <f t="shared" si="21"/>
        <v>26.400231990026487</v>
      </c>
      <c r="V72" s="322">
        <f t="shared" si="21"/>
        <v>29.232020814124262</v>
      </c>
      <c r="W72" s="322">
        <f t="shared" si="21"/>
        <v>28.974596433988175</v>
      </c>
      <c r="DA72" s="95"/>
    </row>
    <row r="73" spans="1:105" ht="12" customHeight="1" x14ac:dyDescent="0.25">
      <c r="A73" s="55" t="s">
        <v>92</v>
      </c>
      <c r="B73" s="332">
        <f>IF(B$6=0,0,B$6/TRE!B$5*1000)</f>
        <v>0.69134909599216687</v>
      </c>
      <c r="C73" s="332">
        <f>IF(C$6=0,0,C$6/TRE!C$5*1000)</f>
        <v>0.68963140988850635</v>
      </c>
      <c r="D73" s="332">
        <f>IF(D$6=0,0,D$6/TRE!D$5*1000)</f>
        <v>0.6912183445901543</v>
      </c>
      <c r="E73" s="332">
        <f>IF(E$6=0,0,E$6/TRE!E$5*1000)</f>
        <v>0.6722968954583326</v>
      </c>
      <c r="F73" s="332">
        <f>IF(F$6=0,0,F$6/TRE!F$5*1000)</f>
        <v>0.79445162330657959</v>
      </c>
      <c r="G73" s="332">
        <f>IF(G$6=0,0,G$6/TRE!G$5*1000)</f>
        <v>0.79655406822362773</v>
      </c>
      <c r="H73" s="332">
        <f>IF(H$6=0,0,H$6/TRE!H$5*1000)</f>
        <v>0.73537511030966074</v>
      </c>
      <c r="I73" s="332">
        <f>IF(I$6=0,0,I$6/TRE!I$5*1000)</f>
        <v>0.71726542558493378</v>
      </c>
      <c r="J73" s="332">
        <f>IF(J$6=0,0,J$6/TRE!J$5*1000)</f>
        <v>0.77708689392491004</v>
      </c>
      <c r="K73" s="332">
        <f>IF(K$6=0,0,K$6/TRE!K$5*1000)</f>
        <v>0.85307210007668444</v>
      </c>
      <c r="L73" s="332">
        <f>IF(L$6=0,0,L$6/TRE!L$5*1000)</f>
        <v>0.72820088609674238</v>
      </c>
      <c r="M73" s="332">
        <f>IF(M$6=0,0,M$6/TRE!M$5*1000)</f>
        <v>0.68133272425382019</v>
      </c>
      <c r="N73" s="332">
        <f>IF(N$6=0,0,N$6/TRE!N$5*1000)</f>
        <v>0.69537992530209014</v>
      </c>
      <c r="O73" s="332">
        <f>IF(O$6=0,0,O$6/TRE!O$5*1000)</f>
        <v>0.70522978678541515</v>
      </c>
      <c r="P73" s="332">
        <f>IF(P$6=0,0,P$6/TRE!P$5*1000)</f>
        <v>0.62997326389042863</v>
      </c>
      <c r="Q73" s="332">
        <f>IF(Q$6=0,0,Q$6/TRE!Q$5*1000)</f>
        <v>0.61383824242698592</v>
      </c>
      <c r="R73" s="332">
        <f>IF(R$6=0,0,R$6/TRE!R$5*1000)</f>
        <v>0.60363231103021064</v>
      </c>
      <c r="S73" s="332">
        <f>IF(S$6=0,0,S$6/TRE!S$5*1000)</f>
        <v>0.58824564559532844</v>
      </c>
      <c r="T73" s="332">
        <f>IF(T$6=0,0,T$6/TRE!T$5*1000)</f>
        <v>0.61638134551607093</v>
      </c>
      <c r="U73" s="332">
        <f>IF(U$6=0,0,U$6/TRE!U$5*1000)</f>
        <v>0.5872895771073966</v>
      </c>
      <c r="V73" s="332">
        <f>IF(V$6=0,0,V$6/TRE!V$5*1000)</f>
        <v>0.64781089822044102</v>
      </c>
      <c r="W73" s="332">
        <f>IF(W$6=0,0,W$6/TRE!W$5*1000)</f>
        <v>0.63586086184056123</v>
      </c>
      <c r="DA73" s="67"/>
    </row>
    <row r="74" spans="1:105" ht="12" customHeight="1" x14ac:dyDescent="0.25">
      <c r="A74" s="202" t="s">
        <v>93</v>
      </c>
      <c r="B74" s="333">
        <f>IF(B$7=0,0,B$7/TRE!B$5*1000)</f>
        <v>0.94023477054934668</v>
      </c>
      <c r="C74" s="333">
        <f>IF(C$7=0,0,C$7/TRE!C$5*1000)</f>
        <v>0.93789871744836872</v>
      </c>
      <c r="D74" s="333">
        <f>IF(D$7=0,0,D$7/TRE!D$5*1000)</f>
        <v>0.9400569486426098</v>
      </c>
      <c r="E74" s="333">
        <f>IF(E$7=0,0,E$7/TRE!E$5*1000)</f>
        <v>0.9143237778233323</v>
      </c>
      <c r="F74" s="333">
        <f>IF(F$7=0,0,F$7/TRE!F$5*1000)</f>
        <v>1.0804542076969483</v>
      </c>
      <c r="G74" s="333">
        <f>IF(G$7=0,0,G$7/TRE!G$5*1000)</f>
        <v>1.0833135327841332</v>
      </c>
      <c r="H74" s="333">
        <f>IF(H$7=0,0,H$7/TRE!H$5*1000)</f>
        <v>1.0001101500211387</v>
      </c>
      <c r="I74" s="333">
        <f>IF(I$7=0,0,I$7/TRE!I$5*1000)</f>
        <v>0.97548097879550999</v>
      </c>
      <c r="J74" s="333">
        <f>IF(J$7=0,0,J$7/TRE!J$5*1000)</f>
        <v>1.0568381757378777</v>
      </c>
      <c r="K74" s="333">
        <f>IF(K$7=0,0,K$7/TRE!K$5*1000)</f>
        <v>1.1601780561042911</v>
      </c>
      <c r="L74" s="333">
        <f>IF(L$7=0,0,L$7/TRE!L$5*1000)</f>
        <v>0.99035320509157032</v>
      </c>
      <c r="M74" s="333">
        <f>IF(M$7=0,0,M$7/TRE!M$5*1000)</f>
        <v>0.92661250498519543</v>
      </c>
      <c r="N74" s="333">
        <f>IF(N$7=0,0,N$7/TRE!N$5*1000)</f>
        <v>0.94571669841084305</v>
      </c>
      <c r="O74" s="333">
        <f>IF(O$7=0,0,O$7/TRE!O$5*1000)</f>
        <v>0.95911251002816456</v>
      </c>
      <c r="P74" s="333">
        <f>IF(P$7=0,0,P$7/TRE!P$5*1000)</f>
        <v>0.8567636388909835</v>
      </c>
      <c r="Q74" s="333">
        <f>IF(Q$7=0,0,Q$7/TRE!Q$5*1000)</f>
        <v>0.83482000970070092</v>
      </c>
      <c r="R74" s="333">
        <f>IF(R$7=0,0,R$7/TRE!R$5*1000)</f>
        <v>0.82093994300108653</v>
      </c>
      <c r="S74" s="333">
        <f>IF(S$7=0,0,S$7/TRE!S$5*1000)</f>
        <v>0.80001407800964652</v>
      </c>
      <c r="T74" s="333">
        <f>IF(T$7=0,0,T$7/TRE!T$5*1000)</f>
        <v>0.83827862990185642</v>
      </c>
      <c r="U74" s="333">
        <f>IF(U$7=0,0,U$7/TRE!U$5*1000)</f>
        <v>0.79871382486605913</v>
      </c>
      <c r="V74" s="333">
        <f>IF(V$7=0,0,V$7/TRE!V$5*1000)</f>
        <v>0.88102282157979994</v>
      </c>
      <c r="W74" s="333">
        <f>IF(W$7=0,0,W$7/TRE!W$5*1000)</f>
        <v>0.86477077210316322</v>
      </c>
      <c r="DA74" s="174"/>
    </row>
    <row r="75" spans="1:105" ht="12" customHeight="1" x14ac:dyDescent="0.25">
      <c r="A75" s="202" t="s">
        <v>94</v>
      </c>
      <c r="B75" s="333">
        <f>IF(B$8=0,0,B$8/TRE!B$5*1000)</f>
        <v>1.1614664812668403</v>
      </c>
      <c r="C75" s="333">
        <f>IF(C$8=0,0,C$8/TRE!C$5*1000)</f>
        <v>1.158580768612691</v>
      </c>
      <c r="D75" s="333">
        <f>IF(D$8=0,0,D$8/TRE!D$5*1000)</f>
        <v>1.1612468189114593</v>
      </c>
      <c r="E75" s="333">
        <f>IF(E$8=0,0,E$8/TRE!E$5*1000)</f>
        <v>1.1294587843699984</v>
      </c>
      <c r="F75" s="333">
        <f>IF(F$8=0,0,F$8/TRE!F$5*1000)</f>
        <v>1.3346787271550535</v>
      </c>
      <c r="G75" s="333">
        <f>IF(G$8=0,0,G$8/TRE!G$5*1000)</f>
        <v>1.3382108346156938</v>
      </c>
      <c r="H75" s="333">
        <f>IF(H$8=0,0,H$8/TRE!H$5*1000)</f>
        <v>1.2354301853202299</v>
      </c>
      <c r="I75" s="333">
        <f>IF(I$8=0,0,I$8/TRE!I$5*1000)</f>
        <v>1.2050059149826891</v>
      </c>
      <c r="J75" s="333">
        <f>IF(J$8=0,0,J$8/TRE!J$5*1000)</f>
        <v>1.3055059817938484</v>
      </c>
      <c r="K75" s="333">
        <f>IF(K$8=0,0,K$8/TRE!K$5*1000)</f>
        <v>1.4331611281288303</v>
      </c>
      <c r="L75" s="333">
        <f>IF(L$8=0,0,L$8/TRE!L$5*1000)</f>
        <v>1.2233774886425275</v>
      </c>
      <c r="M75" s="333">
        <f>IF(M$8=0,0,M$8/TRE!M$5*1000)</f>
        <v>1.144638976746418</v>
      </c>
      <c r="N75" s="333">
        <f>IF(N$8=0,0,N$8/TRE!N$5*1000)</f>
        <v>1.1682382745075117</v>
      </c>
      <c r="O75" s="333">
        <f>IF(O$8=0,0,O$8/TRE!O$5*1000)</f>
        <v>1.1847860417994971</v>
      </c>
      <c r="P75" s="333">
        <f>IF(P$8=0,0,P$8/TRE!P$5*1000)</f>
        <v>1.0583550833359201</v>
      </c>
      <c r="Q75" s="333">
        <f>IF(Q$8=0,0,Q$8/TRE!Q$5*1000)</f>
        <v>1.0312482472773368</v>
      </c>
      <c r="R75" s="333">
        <f>IF(R$8=0,0,R$8/TRE!R$5*1000)</f>
        <v>1.0141022825307537</v>
      </c>
      <c r="S75" s="333">
        <f>IF(S$8=0,0,S$8/TRE!S$5*1000)</f>
        <v>0.98825268460015192</v>
      </c>
      <c r="T75" s="333">
        <f>IF(T$8=0,0,T$8/TRE!T$5*1000)</f>
        <v>1.0355206604669991</v>
      </c>
      <c r="U75" s="333">
        <f>IF(U$8=0,0,U$8/TRE!U$5*1000)</f>
        <v>0.98664648954042611</v>
      </c>
      <c r="V75" s="333">
        <f>IF(V$8=0,0,V$8/TRE!V$5*1000)</f>
        <v>1.0883223090103415</v>
      </c>
      <c r="W75" s="333">
        <f>IF(W$8=0,0,W$8/TRE!W$5*1000)</f>
        <v>1.0682462478921426</v>
      </c>
      <c r="DA75" s="174"/>
    </row>
    <row r="76" spans="1:105" ht="12" customHeight="1" x14ac:dyDescent="0.25">
      <c r="A76" s="202" t="s">
        <v>95</v>
      </c>
      <c r="B76" s="333">
        <f>IF(B$9=0,0,B$9/TRE!B$5*1000)</f>
        <v>0.71900305983185342</v>
      </c>
      <c r="C76" s="333">
        <f>IF(C$9=0,0,C$9/TRE!C$5*1000)</f>
        <v>0.71721666628404668</v>
      </c>
      <c r="D76" s="333">
        <f>IF(D$9=0,0,D$9/TRE!D$5*1000)</f>
        <v>0.71886707837376029</v>
      </c>
      <c r="E76" s="333">
        <f>IF(E$9=0,0,E$9/TRE!E$5*1000)</f>
        <v>0.69918877127666557</v>
      </c>
      <c r="F76" s="333">
        <f>IF(F$9=0,0,F$9/TRE!F$5*1000)</f>
        <v>0.82622968823884257</v>
      </c>
      <c r="G76" s="333">
        <f>IF(G$9=0,0,G$9/TRE!G$5*1000)</f>
        <v>0.82841623095257266</v>
      </c>
      <c r="H76" s="333">
        <f>IF(H$9=0,0,H$9/TRE!H$5*1000)</f>
        <v>0.76479011472204705</v>
      </c>
      <c r="I76" s="333">
        <f>IF(I$9=0,0,I$9/TRE!I$5*1000)</f>
        <v>0.74595604260833115</v>
      </c>
      <c r="J76" s="333">
        <f>IF(J$9=0,0,J$9/TRE!J$5*1000)</f>
        <v>0.80817036968190648</v>
      </c>
      <c r="K76" s="333">
        <f>IF(K$9=0,0,K$9/TRE!K$5*1000)</f>
        <v>0.88719498407975161</v>
      </c>
      <c r="L76" s="333">
        <f>IF(L$9=0,0,L$9/TRE!L$5*1000)</f>
        <v>0.75732892154061215</v>
      </c>
      <c r="M76" s="333">
        <f>IF(M$9=0,0,M$9/TRE!M$5*1000)</f>
        <v>0.70858603322397284</v>
      </c>
      <c r="N76" s="333">
        <f>IF(N$9=0,0,N$9/TRE!N$5*1000)</f>
        <v>0.72319512231417349</v>
      </c>
      <c r="O76" s="333">
        <f>IF(O$9=0,0,O$9/TRE!O$5*1000)</f>
        <v>0.7334389782568318</v>
      </c>
      <c r="P76" s="333">
        <f>IF(P$9=0,0,P$9/TRE!P$5*1000)</f>
        <v>0.65517219444604591</v>
      </c>
      <c r="Q76" s="333">
        <f>IF(Q$9=0,0,Q$9/TRE!Q$5*1000)</f>
        <v>0.63839177212406517</v>
      </c>
      <c r="R76" s="333">
        <f>IF(R$9=0,0,R$9/TRE!R$5*1000)</f>
        <v>0.62777760347141931</v>
      </c>
      <c r="S76" s="333">
        <f>IF(S$9=0,0,S$9/TRE!S$5*1000)</f>
        <v>0.61177547141914168</v>
      </c>
      <c r="T76" s="333">
        <f>IF(T$9=0,0,T$9/TRE!T$5*1000)</f>
        <v>0.64103659933671375</v>
      </c>
      <c r="U76" s="333">
        <f>IF(U$9=0,0,U$9/TRE!U$5*1000)</f>
        <v>0.61078116019169215</v>
      </c>
      <c r="V76" s="333">
        <f>IF(V$9=0,0,V$9/TRE!V$5*1000)</f>
        <v>0.673723334149259</v>
      </c>
      <c r="W76" s="333">
        <f>IF(W$9=0,0,W$9/TRE!W$5*1000)</f>
        <v>0.66129529631418371</v>
      </c>
      <c r="DA76" s="174"/>
    </row>
    <row r="77" spans="1:105" ht="12" customHeight="1" x14ac:dyDescent="0.25">
      <c r="A77" s="56" t="s">
        <v>96</v>
      </c>
      <c r="B77" s="334">
        <f>IF(B$10=0,0,B$10/TRE!B$5*1000)</f>
        <v>0.95837158314288173</v>
      </c>
      <c r="C77" s="334">
        <f>IF(C$10=0,0,C$10/TRE!C$5*1000)</f>
        <v>0.98974261446980316</v>
      </c>
      <c r="D77" s="334">
        <f>IF(D$10=0,0,D$10/TRE!D$5*1000)</f>
        <v>0.96432453873199031</v>
      </c>
      <c r="E77" s="334">
        <f>IF(E$10=0,0,E$10/TRE!E$5*1000)</f>
        <v>1.0266430360783807</v>
      </c>
      <c r="F77" s="334">
        <f>IF(F$10=0,0,F$10/TRE!F$5*1000)</f>
        <v>1.0551454231473629</v>
      </c>
      <c r="G77" s="334">
        <f>IF(G$10=0,0,G$10/TRE!G$5*1000)</f>
        <v>1.0335456591570362</v>
      </c>
      <c r="H77" s="334">
        <f>IF(H$10=0,0,H$10/TRE!H$5*1000)</f>
        <v>0.95839717438567806</v>
      </c>
      <c r="I77" s="334">
        <f>IF(I$10=0,0,I$10/TRE!I$5*1000)</f>
        <v>0.90881973126942661</v>
      </c>
      <c r="J77" s="334">
        <f>IF(J$10=0,0,J$10/TRE!J$5*1000)</f>
        <v>0.94328799678990483</v>
      </c>
      <c r="K77" s="334">
        <f>IF(K$10=0,0,K$10/TRE!K$5*1000)</f>
        <v>1.0238716787651054</v>
      </c>
      <c r="L77" s="334">
        <f>IF(L$10=0,0,L$10/TRE!L$5*1000)</f>
        <v>0.90567751030171251</v>
      </c>
      <c r="M77" s="334">
        <f>IF(M$10=0,0,M$10/TRE!M$5*1000)</f>
        <v>0.8248978121760423</v>
      </c>
      <c r="N77" s="334">
        <f>IF(N$10=0,0,N$10/TRE!N$5*1000)</f>
        <v>0.85140129737371884</v>
      </c>
      <c r="O77" s="334">
        <f>IF(O$10=0,0,O$10/TRE!O$5*1000)</f>
        <v>0.85516773939198898</v>
      </c>
      <c r="P77" s="334">
        <f>IF(P$10=0,0,P$10/TRE!P$5*1000)</f>
        <v>0.75115159279387878</v>
      </c>
      <c r="Q77" s="334">
        <f>IF(Q$10=0,0,Q$10/TRE!Q$5*1000)</f>
        <v>0.71525886203291145</v>
      </c>
      <c r="R77" s="334">
        <f>IF(R$10=0,0,R$10/TRE!R$5*1000)</f>
        <v>0.71983868446239674</v>
      </c>
      <c r="S77" s="334">
        <f>IF(S$10=0,0,S$10/TRE!S$5*1000)</f>
        <v>0.70161093380091133</v>
      </c>
      <c r="T77" s="334">
        <f>IF(T$10=0,0,T$10/TRE!T$5*1000)</f>
        <v>0.72645045007911424</v>
      </c>
      <c r="U77" s="334">
        <f>IF(U$10=0,0,U$10/TRE!U$5*1000)</f>
        <v>0.72306251696309576</v>
      </c>
      <c r="V77" s="334">
        <f>IF(V$10=0,0,V$10/TRE!V$5*1000)</f>
        <v>0.80688809222279434</v>
      </c>
      <c r="W77" s="334">
        <f>IF(W$10=0,0,W$10/TRE!W$5*1000)</f>
        <v>0.79989400723135673</v>
      </c>
      <c r="DA77" s="68"/>
    </row>
    <row r="78" spans="1:105" ht="12" customHeight="1" x14ac:dyDescent="0.25">
      <c r="A78" s="203" t="s">
        <v>2405</v>
      </c>
      <c r="B78" s="350">
        <f>IF(B$16=0,0,B$16/TRE!B$5*1000)</f>
        <v>8.2115938396038395</v>
      </c>
      <c r="C78" s="350">
        <f>IF(C$16=0,0,C$16/TRE!C$5*1000)</f>
        <v>7.9155194085574063</v>
      </c>
      <c r="D78" s="350">
        <f>IF(D$16=0,0,D$16/TRE!D$5*1000)</f>
        <v>7.4999168204116531</v>
      </c>
      <c r="E78" s="350">
        <f>IF(E$16=0,0,E$16/TRE!E$5*1000)</f>
        <v>7.6730719419654365</v>
      </c>
      <c r="F78" s="350">
        <f>IF(F$16=0,0,F$16/TRE!F$5*1000)</f>
        <v>6.9601885124474778</v>
      </c>
      <c r="G78" s="350">
        <f>IF(G$16=0,0,G$16/TRE!G$5*1000)</f>
        <v>6.7836720235367647</v>
      </c>
      <c r="H78" s="350">
        <f>IF(H$16=0,0,H$16/TRE!H$5*1000)</f>
        <v>6.2609824357862571</v>
      </c>
      <c r="I78" s="350">
        <f>IF(I$16=0,0,I$16/TRE!I$5*1000)</f>
        <v>5.9427421267276763</v>
      </c>
      <c r="J78" s="350">
        <f>IF(J$16=0,0,J$16/TRE!J$5*1000)</f>
        <v>6.147365227132795</v>
      </c>
      <c r="K78" s="350">
        <f>IF(K$16=0,0,K$16/TRE!K$5*1000)</f>
        <v>6.6516100521127832</v>
      </c>
      <c r="L78" s="350">
        <f>IF(L$16=0,0,L$16/TRE!L$5*1000)</f>
        <v>5.8887763601784489</v>
      </c>
      <c r="M78" s="350">
        <f>IF(M$16=0,0,M$16/TRE!M$5*1000)</f>
        <v>5.3302196159559045</v>
      </c>
      <c r="N78" s="350">
        <f>IF(N$16=0,0,N$16/TRE!N$5*1000)</f>
        <v>5.4852213238870124</v>
      </c>
      <c r="O78" s="350">
        <f>IF(O$16=0,0,O$16/TRE!O$5*1000)</f>
        <v>5.4823118970266522</v>
      </c>
      <c r="P78" s="350">
        <f>IF(P$16=0,0,P$16/TRE!P$5*1000)</f>
        <v>4.7905152330507237</v>
      </c>
      <c r="Q78" s="350">
        <f>IF(Q$16=0,0,Q$16/TRE!Q$5*1000)</f>
        <v>4.5358910861058348</v>
      </c>
      <c r="R78" s="350">
        <f>IF(R$16=0,0,R$16/TRE!R$5*1000)</f>
        <v>4.5371861457431306</v>
      </c>
      <c r="S78" s="350">
        <f>IF(S$16=0,0,S$16/TRE!S$5*1000)</f>
        <v>4.4112955609898501</v>
      </c>
      <c r="T78" s="350">
        <f>IF(T$16=0,0,T$16/TRE!T$5*1000)</f>
        <v>4.5325798116316642</v>
      </c>
      <c r="U78" s="350">
        <f>IF(U$16=0,0,U$16/TRE!U$5*1000)</f>
        <v>4.4682778577766102</v>
      </c>
      <c r="V78" s="350">
        <f>IF(V$16=0,0,V$16/TRE!V$5*1000)</f>
        <v>4.948458255409605</v>
      </c>
      <c r="W78" s="350">
        <f>IF(W$16=0,0,W$16/TRE!W$5*1000)</f>
        <v>4.8815878904639947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3.3115806321747563</v>
      </c>
      <c r="C79" s="350">
        <f>IF(C$24=0,0,C$24/TRE!C$5*1000)</f>
        <v>3.3695412204667199</v>
      </c>
      <c r="D79" s="350">
        <f>IF(D$24=0,0,D$24/TRE!D$5*1000)</f>
        <v>3.2887428360647508</v>
      </c>
      <c r="E79" s="350">
        <f>IF(E$24=0,0,E$24/TRE!E$5*1000)</f>
        <v>3.4411181756923548</v>
      </c>
      <c r="F79" s="350">
        <f>IF(F$24=0,0,F$24/TRE!F$5*1000)</f>
        <v>3.5250278952870588</v>
      </c>
      <c r="G79" s="350">
        <f>IF(G$24=0,0,G$24/TRE!G$5*1000)</f>
        <v>3.4488256178075747</v>
      </c>
      <c r="H79" s="350">
        <f>IF(H$24=0,0,H$24/TRE!H$5*1000)</f>
        <v>3.1832105448007266</v>
      </c>
      <c r="I79" s="350">
        <f>IF(I$24=0,0,I$24/TRE!I$5*1000)</f>
        <v>3.0405954819198269</v>
      </c>
      <c r="J79" s="350">
        <f>IF(J$24=0,0,J$24/TRE!J$5*1000)</f>
        <v>3.1400438803753734</v>
      </c>
      <c r="K79" s="350">
        <f>IF(K$24=0,0,K$24/TRE!K$5*1000)</f>
        <v>3.3817033216231907</v>
      </c>
      <c r="L79" s="350">
        <f>IF(L$24=0,0,L$24/TRE!L$5*1000)</f>
        <v>2.9958530005085398</v>
      </c>
      <c r="M79" s="350">
        <f>IF(M$24=0,0,M$24/TRE!M$5*1000)</f>
        <v>2.7105302816737677</v>
      </c>
      <c r="N79" s="350">
        <f>IF(N$24=0,0,N$24/TRE!N$5*1000)</f>
        <v>2.7862409894148636</v>
      </c>
      <c r="O79" s="350">
        <f>IF(O$24=0,0,O$24/TRE!O$5*1000)</f>
        <v>2.7839356377293916</v>
      </c>
      <c r="P79" s="350">
        <f>IF(P$24=0,0,P$24/TRE!P$5*1000)</f>
        <v>2.4292020108903958</v>
      </c>
      <c r="Q79" s="350">
        <f>IF(Q$24=0,0,Q$24/TRE!Q$5*1000)</f>
        <v>2.2829531434608916</v>
      </c>
      <c r="R79" s="350">
        <f>IF(R$24=0,0,R$24/TRE!R$5*1000)</f>
        <v>2.2963372467657219</v>
      </c>
      <c r="S79" s="350">
        <f>IF(S$24=0,0,S$24/TRE!S$5*1000)</f>
        <v>2.2309806696798624</v>
      </c>
      <c r="T79" s="350">
        <f>IF(T$24=0,0,T$24/TRE!T$5*1000)</f>
        <v>2.2789201827917984</v>
      </c>
      <c r="U79" s="350">
        <f>IF(U$24=0,0,U$24/TRE!U$5*1000)</f>
        <v>2.2726859321177248</v>
      </c>
      <c r="V79" s="350">
        <f>IF(V$24=0,0,V$24/TRE!V$5*1000)</f>
        <v>2.5147204748250362</v>
      </c>
      <c r="W79" s="350">
        <f>IF(W$24=0,0,W$24/TRE!W$5*1000)</f>
        <v>2.4848306684145642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11.730848342291202</v>
      </c>
      <c r="C80" s="350">
        <f>IF(C$27=0,0,C$27/TRE!C$5*1000)</f>
        <v>11.307884869367728</v>
      </c>
      <c r="D80" s="350">
        <f>IF(D$27=0,0,D$27/TRE!D$5*1000)</f>
        <v>10.714166886302364</v>
      </c>
      <c r="E80" s="350">
        <f>IF(E$27=0,0,E$27/TRE!E$5*1000)</f>
        <v>10.961531345664909</v>
      </c>
      <c r="F80" s="350">
        <f>IF(F$27=0,0,F$27/TRE!F$5*1000)</f>
        <v>9.9431264463535385</v>
      </c>
      <c r="G80" s="350">
        <f>IF(G$27=0,0,G$27/TRE!G$5*1000)</f>
        <v>9.690960033623945</v>
      </c>
      <c r="H80" s="350">
        <f>IF(H$27=0,0,H$27/TRE!H$5*1000)</f>
        <v>8.9442606225517967</v>
      </c>
      <c r="I80" s="350">
        <f>IF(I$27=0,0,I$27/TRE!I$5*1000)</f>
        <v>8.4896316096109654</v>
      </c>
      <c r="J80" s="350">
        <f>IF(J$27=0,0,J$27/TRE!J$5*1000)</f>
        <v>8.7819503244754245</v>
      </c>
      <c r="K80" s="350">
        <f>IF(K$27=0,0,K$27/TRE!K$5*1000)</f>
        <v>9.5023000744468327</v>
      </c>
      <c r="L80" s="350">
        <f>IF(L$27=0,0,L$27/TRE!L$5*1000)</f>
        <v>8.4125376573977864</v>
      </c>
      <c r="M80" s="350">
        <f>IF(M$27=0,0,M$27/TRE!M$5*1000)</f>
        <v>7.6145994513655806</v>
      </c>
      <c r="N80" s="350">
        <f>IF(N$27=0,0,N$27/TRE!N$5*1000)</f>
        <v>7.8360304626957333</v>
      </c>
      <c r="O80" s="350">
        <f>IF(O$27=0,0,O$27/TRE!O$5*1000)</f>
        <v>7.831874138609507</v>
      </c>
      <c r="P80" s="350">
        <f>IF(P$27=0,0,P$27/TRE!P$5*1000)</f>
        <v>6.843593190072462</v>
      </c>
      <c r="Q80" s="350">
        <f>IF(Q$27=0,0,Q$27/TRE!Q$5*1000)</f>
        <v>6.4798444087226192</v>
      </c>
      <c r="R80" s="350">
        <f>IF(R$27=0,0,R$27/TRE!R$5*1000)</f>
        <v>6.4816944939187566</v>
      </c>
      <c r="S80" s="350">
        <f>IF(S$27=0,0,S$27/TRE!S$5*1000)</f>
        <v>6.3018508014140719</v>
      </c>
      <c r="T80" s="350">
        <f>IF(T$27=0,0,T$27/TRE!T$5*1000)</f>
        <v>6.4751140166166632</v>
      </c>
      <c r="U80" s="350">
        <f>IF(U$27=0,0,U$27/TRE!U$5*1000)</f>
        <v>6.3832540825380155</v>
      </c>
      <c r="V80" s="350">
        <f>IF(V$27=0,0,V$27/TRE!V$5*1000)</f>
        <v>7.0692260791565813</v>
      </c>
      <c r="W80" s="350">
        <f>IF(W$27=0,0,W$27/TRE!W$5*1000)</f>
        <v>6.9736969863771376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9.4917117211349353</v>
      </c>
      <c r="C81" s="350">
        <f>IF(C$35=0,0,C$35/TRE!C$5*1000)</f>
        <v>9.2121683496675697</v>
      </c>
      <c r="D81" s="350">
        <f>IF(D$35=0,0,D$35/TRE!D$5*1000)</f>
        <v>8.5443989680417971</v>
      </c>
      <c r="E81" s="350">
        <f>IF(E$35=0,0,E$35/TRE!E$5*1000)</f>
        <v>10.444960053578376</v>
      </c>
      <c r="F81" s="350">
        <f>IF(F$35=0,0,F$35/TRE!F$5*1000)</f>
        <v>11.491490297278112</v>
      </c>
      <c r="G81" s="350">
        <f>IF(G$35=0,0,G$35/TRE!G$5*1000)</f>
        <v>10.184543831679349</v>
      </c>
      <c r="H81" s="350">
        <f>IF(H$35=0,0,H$35/TRE!H$5*1000)</f>
        <v>8.8095139511854441</v>
      </c>
      <c r="I81" s="350">
        <f>IF(I$35=0,0,I$35/TRE!I$5*1000)</f>
        <v>8.8170021923528523</v>
      </c>
      <c r="J81" s="350">
        <f>IF(J$35=0,0,J$35/TRE!J$5*1000)</f>
        <v>7.7949085202995052</v>
      </c>
      <c r="K81" s="350">
        <f>IF(K$35=0,0,K$35/TRE!K$5*1000)</f>
        <v>7.4683334512437956</v>
      </c>
      <c r="L81" s="350">
        <f>IF(L$35=0,0,L$35/TRE!L$5*1000)</f>
        <v>7.1550635291561573</v>
      </c>
      <c r="M81" s="350">
        <f>IF(M$35=0,0,M$35/TRE!M$5*1000)</f>
        <v>6.1557935328107032</v>
      </c>
      <c r="N81" s="350">
        <f>IF(N$35=0,0,N$35/TRE!N$5*1000)</f>
        <v>6.1501671700239928</v>
      </c>
      <c r="O81" s="350">
        <f>IF(O$35=0,0,O$35/TRE!O$5*1000)</f>
        <v>6.2019963562040044</v>
      </c>
      <c r="P81" s="350">
        <f>IF(P$35=0,0,P$35/TRE!P$5*1000)</f>
        <v>5.2841029588930111</v>
      </c>
      <c r="Q81" s="350">
        <f>IF(Q$35=0,0,Q$35/TRE!Q$5*1000)</f>
        <v>4.8497022223246624</v>
      </c>
      <c r="R81" s="350">
        <f>IF(R$35=0,0,R$35/TRE!R$5*1000)</f>
        <v>4.8997021726655898</v>
      </c>
      <c r="S81" s="350">
        <f>IF(S$35=0,0,S$35/TRE!S$5*1000)</f>
        <v>4.7307097663740834</v>
      </c>
      <c r="T81" s="350">
        <f>IF(T$35=0,0,T$35/TRE!T$5*1000)</f>
        <v>4.7317123190308639</v>
      </c>
      <c r="U81" s="350">
        <f>IF(U$35=0,0,U$35/TRE!U$5*1000)</f>
        <v>4.8416355075951811</v>
      </c>
      <c r="V81" s="350">
        <f>IF(V$35=0,0,V$35/TRE!V$5*1000)</f>
        <v>5.3867458562719275</v>
      </c>
      <c r="W81" s="350">
        <f>IF(W$35=0,0,W$35/TRE!W$5*1000)</f>
        <v>5.4855129527702049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3.3184756607624015</v>
      </c>
      <c r="C82" s="350">
        <f>IF(C$46=0,0,C$46/TRE!C$5*1000)</f>
        <v>3.3102307674648297</v>
      </c>
      <c r="D82" s="350">
        <f>IF(D$46=0,0,D$46/TRE!D$5*1000)</f>
        <v>3.3178480540327402</v>
      </c>
      <c r="E82" s="350">
        <f>IF(E$46=0,0,E$46/TRE!E$5*1000)</f>
        <v>3.2270250981999973</v>
      </c>
      <c r="F82" s="350">
        <f>IF(F$46=0,0,F$46/TRE!F$5*1000)</f>
        <v>3.8133677918715811</v>
      </c>
      <c r="G82" s="350">
        <f>IF(G$46=0,0,G$46/TRE!G$5*1000)</f>
        <v>3.8234595274734127</v>
      </c>
      <c r="H82" s="350">
        <f>IF(H$46=0,0,H$46/TRE!H$5*1000)</f>
        <v>3.5298005294863692</v>
      </c>
      <c r="I82" s="350">
        <f>IF(I$46=0,0,I$46/TRE!I$5*1000)</f>
        <v>3.4428740428076812</v>
      </c>
      <c r="J82" s="350">
        <f>IF(J$46=0,0,J$46/TRE!J$5*1000)</f>
        <v>3.7300170908395676</v>
      </c>
      <c r="K82" s="350">
        <f>IF(K$46=0,0,K$46/TRE!K$5*1000)</f>
        <v>4.0947460803680853</v>
      </c>
      <c r="L82" s="350">
        <f>IF(L$46=0,0,L$46/TRE!L$5*1000)</f>
        <v>3.4953642532643645</v>
      </c>
      <c r="M82" s="350">
        <f>IF(M$46=0,0,M$46/TRE!M$5*1000)</f>
        <v>3.2703970764183374</v>
      </c>
      <c r="N82" s="350">
        <f>IF(N$46=0,0,N$46/TRE!N$5*1000)</f>
        <v>3.3378236414500333</v>
      </c>
      <c r="O82" s="350">
        <f>IF(O$46=0,0,O$46/TRE!O$5*1000)</f>
        <v>3.3851029765699923</v>
      </c>
      <c r="P82" s="350">
        <f>IF(P$46=0,0,P$46/TRE!P$5*1000)</f>
        <v>3.0238716666740588</v>
      </c>
      <c r="Q82" s="350">
        <f>IF(Q$46=0,0,Q$46/TRE!Q$5*1000)</f>
        <v>2.9464235636495322</v>
      </c>
      <c r="R82" s="350">
        <f>IF(R$46=0,0,R$46/TRE!R$5*1000)</f>
        <v>2.897435092945011</v>
      </c>
      <c r="S82" s="350">
        <f>IF(S$46=0,0,S$46/TRE!S$5*1000)</f>
        <v>2.8235790988575764</v>
      </c>
      <c r="T82" s="350">
        <f>IF(T$46=0,0,T$46/TRE!T$5*1000)</f>
        <v>2.9586304584771392</v>
      </c>
      <c r="U82" s="350">
        <f>IF(U$46=0,0,U$46/TRE!U$5*1000)</f>
        <v>2.8189899701155032</v>
      </c>
      <c r="V82" s="350">
        <f>IF(V$46=0,0,V$46/TRE!V$5*1000)</f>
        <v>3.1094923114581188</v>
      </c>
      <c r="W82" s="350">
        <f>IF(W$46=0,0,W$46/TRE!W$5*1000)</f>
        <v>3.0521321368346932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2.2471246439078367</v>
      </c>
      <c r="C83" s="335">
        <f>IF(C$47=0,0,C$47/TRE!C$5*1000)</f>
        <v>2.2415415675772108</v>
      </c>
      <c r="D83" s="335">
        <f>IF(D$47=0,0,D$47/TRE!D$5*1000)</f>
        <v>2.2466996564457986</v>
      </c>
      <c r="E83" s="335">
        <f>IF(E$47=0,0,E$47/TRE!E$5*1000)</f>
        <v>2.185198375994212</v>
      </c>
      <c r="F83" s="335">
        <f>IF(F$47=0,0,F$47/TRE!F$5*1000)</f>
        <v>2.5822436616667366</v>
      </c>
      <c r="G83" s="335">
        <f>IF(G$47=0,0,G$47/TRE!G$5*1000)</f>
        <v>2.589077337754468</v>
      </c>
      <c r="H83" s="335">
        <f>IF(H$47=0,0,H$47/TRE!H$5*1000)</f>
        <v>2.3902244791710925</v>
      </c>
      <c r="I83" s="335">
        <f>IF(I$47=0,0,I$47/TRE!I$5*1000)</f>
        <v>2.3313617149406225</v>
      </c>
      <c r="J83" s="335">
        <f>IF(J$47=0,0,J$47/TRE!J$5*1000)</f>
        <v>2.5258022609987556</v>
      </c>
      <c r="K83" s="335">
        <f>IF(K$47=0,0,K$47/TRE!K$5*1000)</f>
        <v>2.7727805680594244</v>
      </c>
      <c r="L83" s="335">
        <f>IF(L$47=0,0,L$47/TRE!L$5*1000)</f>
        <v>2.3669057591160203</v>
      </c>
      <c r="M83" s="335">
        <f>IF(M$47=0,0,M$47/TRE!M$5*1000)</f>
        <v>2.2145679574143387</v>
      </c>
      <c r="N83" s="335">
        <f>IF(N$47=0,0,N$47/TRE!N$5*1000)</f>
        <v>2.2602262389344649</v>
      </c>
      <c r="O83" s="335">
        <f>IF(O$47=0,0,O$47/TRE!O$5*1000)</f>
        <v>2.2922417092758174</v>
      </c>
      <c r="P83" s="335">
        <f>IF(P$47=0,0,P$47/TRE!P$5*1000)</f>
        <v>2.047631875846522</v>
      </c>
      <c r="Q83" s="335">
        <f>IF(Q$47=0,0,Q$47/TRE!Q$5*1000)</f>
        <v>1.9951874529483462</v>
      </c>
      <c r="R83" s="335">
        <f>IF(R$47=0,0,R$47/TRE!R$5*1000)</f>
        <v>1.9620146317373583</v>
      </c>
      <c r="S83" s="335">
        <f>IF(S$47=0,0,S$47/TRE!S$5*1000)</f>
        <v>1.9120026258104994</v>
      </c>
      <c r="T83" s="335">
        <f>IF(T$47=0,0,T$47/TRE!T$5*1000)</f>
        <v>2.0034534211207351</v>
      </c>
      <c r="U83" s="335">
        <f>IF(U$47=0,0,U$47/TRE!U$5*1000)</f>
        <v>1.9088950712147823</v>
      </c>
      <c r="V83" s="335">
        <f>IF(V$47=0,0,V$47/TRE!V$5*1000)</f>
        <v>2.1056103818203566</v>
      </c>
      <c r="W83" s="335">
        <f>IF(W$47=0,0,W$47/TRE!W$5*1000)</f>
        <v>2.066768613746174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CZ: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156.46110251713259</v>
      </c>
      <c r="C5" s="225">
        <v>170.0709851675303</v>
      </c>
      <c r="D5" s="225">
        <v>170.73495979041971</v>
      </c>
      <c r="E5" s="225">
        <v>186.97622008486459</v>
      </c>
      <c r="F5" s="225">
        <v>186.7316116045597</v>
      </c>
      <c r="G5" s="225">
        <v>185.7148225179676</v>
      </c>
      <c r="H5" s="225">
        <v>212.20780300613299</v>
      </c>
      <c r="I5" s="225">
        <v>217.49811260114981</v>
      </c>
      <c r="J5" s="225">
        <v>233.03276348612599</v>
      </c>
      <c r="K5" s="225">
        <v>214.60306838468719</v>
      </c>
      <c r="L5" s="225">
        <v>254.0531295605752</v>
      </c>
      <c r="M5" s="225">
        <v>258.70565119588798</v>
      </c>
      <c r="N5" s="225">
        <v>255.5583188807862</v>
      </c>
      <c r="O5" s="225">
        <v>240.2278152395493</v>
      </c>
      <c r="P5" s="225">
        <v>228.87166060775181</v>
      </c>
      <c r="Q5" s="225">
        <v>240.3505107246034</v>
      </c>
      <c r="R5" s="225">
        <v>260.39003761587247</v>
      </c>
      <c r="S5" s="225">
        <v>271.11135262097702</v>
      </c>
      <c r="T5" s="225">
        <v>276.42144994512557</v>
      </c>
      <c r="U5" s="225">
        <v>292.62701342957132</v>
      </c>
      <c r="V5" s="225">
        <v>279.31729035618912</v>
      </c>
      <c r="W5" s="225">
        <v>298.75817294292648</v>
      </c>
      <c r="DA5" s="89" t="s">
        <v>2446</v>
      </c>
    </row>
    <row r="6" spans="1:105" ht="12" customHeight="1" x14ac:dyDescent="0.25">
      <c r="A6" s="55" t="s">
        <v>92</v>
      </c>
      <c r="B6" s="261">
        <v>2.3514068343399281</v>
      </c>
      <c r="C6" s="261">
        <v>2.5792186447243881</v>
      </c>
      <c r="D6" s="261">
        <v>2.698306950928433</v>
      </c>
      <c r="E6" s="261">
        <v>2.6445046291294512</v>
      </c>
      <c r="F6" s="261">
        <v>2.860391999570667</v>
      </c>
      <c r="G6" s="261">
        <v>2.990042626713953</v>
      </c>
      <c r="H6" s="261">
        <v>3.4861297563971281</v>
      </c>
      <c r="I6" s="261">
        <v>3.569647868393123</v>
      </c>
      <c r="J6" s="261">
        <v>4.1253629396316649</v>
      </c>
      <c r="K6" s="261">
        <v>3.9644427333184602</v>
      </c>
      <c r="L6" s="261">
        <v>4.5000620894396821</v>
      </c>
      <c r="M6" s="261">
        <v>4.7341543001560851</v>
      </c>
      <c r="N6" s="261">
        <v>4.6938856016127808</v>
      </c>
      <c r="O6" s="261">
        <v>4.4359711199077259</v>
      </c>
      <c r="P6" s="261">
        <v>4.3009789160361471</v>
      </c>
      <c r="Q6" s="261">
        <v>4.6179377949718292</v>
      </c>
      <c r="R6" s="261">
        <v>4.9443878435122022</v>
      </c>
      <c r="S6" s="261">
        <v>5.1628195921902531</v>
      </c>
      <c r="T6" s="261">
        <v>5.3487128202693563</v>
      </c>
      <c r="U6" s="261">
        <v>5.5021728395045617</v>
      </c>
      <c r="V6" s="261">
        <v>5.2356993959117171</v>
      </c>
      <c r="W6" s="261">
        <v>5.5360001053911514</v>
      </c>
      <c r="DA6" s="67" t="s">
        <v>2447</v>
      </c>
    </row>
    <row r="7" spans="1:105" ht="12" customHeight="1" x14ac:dyDescent="0.25">
      <c r="A7" s="202" t="s">
        <v>93</v>
      </c>
      <c r="B7" s="226">
        <v>0.8292247297319264</v>
      </c>
      <c r="C7" s="226">
        <v>0.90956267216579045</v>
      </c>
      <c r="D7" s="226">
        <v>0.95155921954505429</v>
      </c>
      <c r="E7" s="226">
        <v>0.93258580537394398</v>
      </c>
      <c r="F7" s="226">
        <v>1.008718588434816</v>
      </c>
      <c r="G7" s="226">
        <v>1.0544399432775411</v>
      </c>
      <c r="H7" s="226">
        <v>1.2293853036581479</v>
      </c>
      <c r="I7" s="226">
        <v>1.258838005264775</v>
      </c>
      <c r="J7" s="226">
        <v>1.4548111873726239</v>
      </c>
      <c r="K7" s="226">
        <v>1.39806260067987</v>
      </c>
      <c r="L7" s="226">
        <v>1.5869490193686591</v>
      </c>
      <c r="M7" s="226">
        <v>1.6695017479432299</v>
      </c>
      <c r="N7" s="226">
        <v>1.6553009723995971</v>
      </c>
      <c r="O7" s="226">
        <v>1.5643473087194191</v>
      </c>
      <c r="P7" s="226">
        <v>1.5167422443228331</v>
      </c>
      <c r="Q7" s="226">
        <v>1.628517942548765</v>
      </c>
      <c r="R7" s="226">
        <v>1.743640706214566</v>
      </c>
      <c r="S7" s="226">
        <v>1.820670765461321</v>
      </c>
      <c r="T7" s="226">
        <v>1.886226100064301</v>
      </c>
      <c r="U7" s="226">
        <v>1.9403438482636219</v>
      </c>
      <c r="V7" s="226">
        <v>1.8463718626348391</v>
      </c>
      <c r="W7" s="226">
        <v>1.952273049541227</v>
      </c>
      <c r="DA7" s="174" t="s">
        <v>2448</v>
      </c>
    </row>
    <row r="8" spans="1:105" ht="12" customHeight="1" x14ac:dyDescent="0.25">
      <c r="A8" s="202" t="s">
        <v>94</v>
      </c>
      <c r="B8" s="226">
        <v>5.5364081871700082</v>
      </c>
      <c r="C8" s="226">
        <v>6.0727931094757244</v>
      </c>
      <c r="D8" s="226">
        <v>6.3531875796437758</v>
      </c>
      <c r="E8" s="226">
        <v>6.2265095371432038</v>
      </c>
      <c r="F8" s="226">
        <v>6.7348182601434434</v>
      </c>
      <c r="G8" s="226">
        <v>7.0400818083755388</v>
      </c>
      <c r="H8" s="226">
        <v>8.2081233425826952</v>
      </c>
      <c r="I8" s="226">
        <v>8.4047674759069952</v>
      </c>
      <c r="J8" s="226">
        <v>9.7132035258525953</v>
      </c>
      <c r="K8" s="226">
        <v>9.3343154769184338</v>
      </c>
      <c r="L8" s="226">
        <v>10.59543598789487</v>
      </c>
      <c r="M8" s="226">
        <v>11.14660816832567</v>
      </c>
      <c r="N8" s="226">
        <v>11.05179516147124</v>
      </c>
      <c r="O8" s="226">
        <v>10.444533233314759</v>
      </c>
      <c r="P8" s="226">
        <v>10.12669289543528</v>
      </c>
      <c r="Q8" s="226">
        <v>10.87297537905677</v>
      </c>
      <c r="R8" s="226">
        <v>11.64160490545189</v>
      </c>
      <c r="S8" s="226">
        <v>12.1559043895131</v>
      </c>
      <c r="T8" s="226">
        <v>12.593591639055139</v>
      </c>
      <c r="U8" s="226">
        <v>12.95491461153666</v>
      </c>
      <c r="V8" s="226">
        <v>12.327500531920389</v>
      </c>
      <c r="W8" s="226">
        <v>13.034561208233169</v>
      </c>
      <c r="DA8" s="174" t="s">
        <v>2449</v>
      </c>
    </row>
    <row r="9" spans="1:105" ht="12" customHeight="1" x14ac:dyDescent="0.25">
      <c r="A9" s="202" t="s">
        <v>95</v>
      </c>
      <c r="B9" s="226">
        <v>2.4231399750090938</v>
      </c>
      <c r="C9" s="226">
        <v>2.6579015213566191</v>
      </c>
      <c r="D9" s="226">
        <v>2.7806227923442259</v>
      </c>
      <c r="E9" s="226">
        <v>2.725179151203319</v>
      </c>
      <c r="F9" s="226">
        <v>2.9476524849437808</v>
      </c>
      <c r="G9" s="226">
        <v>3.0812582960811312</v>
      </c>
      <c r="H9" s="226">
        <v>3.5924792968316308</v>
      </c>
      <c r="I9" s="226">
        <v>3.6785452522670261</v>
      </c>
      <c r="J9" s="226">
        <v>4.2512132330552754</v>
      </c>
      <c r="K9" s="226">
        <v>4.0853839180215381</v>
      </c>
      <c r="L9" s="226">
        <v>4.6373431342029869</v>
      </c>
      <c r="M9" s="226">
        <v>4.878576673776494</v>
      </c>
      <c r="N9" s="226">
        <v>4.8370795190702758</v>
      </c>
      <c r="O9" s="226">
        <v>4.5712969749242278</v>
      </c>
      <c r="P9" s="226">
        <v>4.432186634366075</v>
      </c>
      <c r="Q9" s="226">
        <v>4.7588148123430756</v>
      </c>
      <c r="R9" s="226">
        <v>5.0952237020807329</v>
      </c>
      <c r="S9" s="226">
        <v>5.3203190340765278</v>
      </c>
      <c r="T9" s="226">
        <v>5.5118832098132202</v>
      </c>
      <c r="U9" s="226">
        <v>5.6700247537365964</v>
      </c>
      <c r="V9" s="226">
        <v>5.3954221439209249</v>
      </c>
      <c r="W9" s="226">
        <v>5.7048839703629968</v>
      </c>
      <c r="DA9" s="174" t="s">
        <v>2450</v>
      </c>
    </row>
    <row r="10" spans="1:105" ht="12" customHeight="1" x14ac:dyDescent="0.25">
      <c r="A10" s="56" t="s">
        <v>96</v>
      </c>
      <c r="B10" s="262">
        <v>4.9018303402306014</v>
      </c>
      <c r="C10" s="262">
        <v>5.5081218483296777</v>
      </c>
      <c r="D10" s="262">
        <v>5.6456894776236526</v>
      </c>
      <c r="E10" s="262">
        <v>5.9582742511668716</v>
      </c>
      <c r="F10" s="262">
        <v>5.7377733041213226</v>
      </c>
      <c r="G10" s="262">
        <v>5.8940281547461844</v>
      </c>
      <c r="H10" s="262">
        <v>6.8916819274958794</v>
      </c>
      <c r="I10" s="262">
        <v>6.9057034578534378</v>
      </c>
      <c r="J10" s="262">
        <v>7.7510034424718812</v>
      </c>
      <c r="K10" s="262">
        <v>7.3918737877948093</v>
      </c>
      <c r="L10" s="262">
        <v>8.6205716655498321</v>
      </c>
      <c r="M10" s="262">
        <v>8.9417373977516768</v>
      </c>
      <c r="N10" s="262">
        <v>8.9454591926682561</v>
      </c>
      <c r="O10" s="262">
        <v>8.4468566022080349</v>
      </c>
      <c r="P10" s="262">
        <v>8.132253803682099</v>
      </c>
      <c r="Q10" s="262">
        <v>8.6506201078840732</v>
      </c>
      <c r="R10" s="262">
        <v>9.4262355947678707</v>
      </c>
      <c r="S10" s="262">
        <v>9.8642484569659743</v>
      </c>
      <c r="T10" s="262">
        <v>10.21911473914748</v>
      </c>
      <c r="U10" s="262">
        <v>10.84812603827581</v>
      </c>
      <c r="V10" s="262">
        <v>10.486503498281429</v>
      </c>
      <c r="W10" s="262">
        <v>11.215133615929981</v>
      </c>
      <c r="DA10" s="68" t="s">
        <v>2451</v>
      </c>
    </row>
    <row r="11" spans="1:105" ht="12" customHeight="1" x14ac:dyDescent="0.25">
      <c r="A11" s="37" t="s">
        <v>160</v>
      </c>
      <c r="B11" s="228">
        <v>0.33480286583131452</v>
      </c>
      <c r="C11" s="228">
        <v>0.33572916148872922</v>
      </c>
      <c r="D11" s="228">
        <v>0.20565536978549701</v>
      </c>
      <c r="E11" s="228">
        <v>4.8317253414902818E-2</v>
      </c>
      <c r="F11" s="228">
        <v>3.2593862403943491E-2</v>
      </c>
      <c r="G11" s="228">
        <v>3.118781630888158E-2</v>
      </c>
      <c r="H11" s="228">
        <v>3.0930142216995509E-2</v>
      </c>
      <c r="I11" s="228">
        <v>3.0997275921592599E-2</v>
      </c>
      <c r="J11" s="228">
        <v>2.896444817066262E-2</v>
      </c>
      <c r="K11" s="228">
        <v>2.746820063775713E-2</v>
      </c>
      <c r="L11" s="228">
        <v>2.9063664853978689E-2</v>
      </c>
      <c r="M11" s="228">
        <v>2.7795707439710889E-2</v>
      </c>
      <c r="N11" s="228">
        <v>2.750716432756958E-2</v>
      </c>
      <c r="O11" s="228">
        <v>2.728915026950764E-2</v>
      </c>
      <c r="P11" s="228">
        <v>0</v>
      </c>
      <c r="Q11" s="228">
        <v>2.5274366534798219E-2</v>
      </c>
      <c r="R11" s="228">
        <v>2.552661081361542E-2</v>
      </c>
      <c r="S11" s="228">
        <v>2.5337162032139E-2</v>
      </c>
      <c r="T11" s="228">
        <v>0</v>
      </c>
      <c r="U11" s="228">
        <v>0</v>
      </c>
      <c r="V11" s="228">
        <v>0</v>
      </c>
      <c r="W11" s="228">
        <v>0</v>
      </c>
      <c r="DA11" s="69" t="s">
        <v>2452</v>
      </c>
    </row>
    <row r="12" spans="1:105" ht="12" customHeight="1" x14ac:dyDescent="0.25">
      <c r="A12" s="37" t="s">
        <v>162</v>
      </c>
      <c r="B12" s="228">
        <v>2.4970627457703229</v>
      </c>
      <c r="C12" s="228">
        <v>3.1441981961259491</v>
      </c>
      <c r="D12" s="228">
        <v>3.2339144908690072</v>
      </c>
      <c r="E12" s="228">
        <v>4.1410980494078222</v>
      </c>
      <c r="F12" s="228">
        <v>3.3812002437902891</v>
      </c>
      <c r="G12" s="228">
        <v>3.3207042719334008</v>
      </c>
      <c r="H12" s="228">
        <v>3.950786124380619</v>
      </c>
      <c r="I12" s="228">
        <v>3.7218111219217032</v>
      </c>
      <c r="J12" s="228">
        <v>3.7108818838506878</v>
      </c>
      <c r="K12" s="228">
        <v>3.43605556881734</v>
      </c>
      <c r="L12" s="228">
        <v>4.3800478395488236</v>
      </c>
      <c r="M12" s="228">
        <v>4.0741892836827542</v>
      </c>
      <c r="N12" s="228">
        <v>4.202134609626631</v>
      </c>
      <c r="O12" s="228">
        <v>3.6821425331071338</v>
      </c>
      <c r="P12" s="228">
        <v>3.2614096023851009</v>
      </c>
      <c r="Q12" s="228">
        <v>2.9454953729135478</v>
      </c>
      <c r="R12" s="228">
        <v>3.5107218752036542</v>
      </c>
      <c r="S12" s="228">
        <v>3.6156157391432431</v>
      </c>
      <c r="T12" s="228">
        <v>3.331804716851182</v>
      </c>
      <c r="U12" s="228">
        <v>4.2189628331719744</v>
      </c>
      <c r="V12" s="228">
        <v>3.9972682611988049</v>
      </c>
      <c r="W12" s="228">
        <v>4.2656868818701339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4.33208433382282E-3</v>
      </c>
      <c r="C14" s="228">
        <v>8.6100205083849014E-3</v>
      </c>
      <c r="D14" s="228">
        <v>1.833265832736778E-2</v>
      </c>
      <c r="E14" s="228">
        <v>2.9594925328027401E-2</v>
      </c>
      <c r="F14" s="228">
        <v>3.7124346537351319E-2</v>
      </c>
      <c r="G14" s="228">
        <v>4.7244484779352731E-2</v>
      </c>
      <c r="H14" s="228">
        <v>7.4948759705263976E-2</v>
      </c>
      <c r="I14" s="228">
        <v>1.7896834135696631E-2</v>
      </c>
      <c r="J14" s="228">
        <v>3.9333489484808172E-2</v>
      </c>
      <c r="K14" s="228">
        <v>7.7719580585715112E-2</v>
      </c>
      <c r="L14" s="228">
        <v>0.15658796452136681</v>
      </c>
      <c r="M14" s="228">
        <v>0.25473098013328499</v>
      </c>
      <c r="N14" s="228">
        <v>0.32495663667512781</v>
      </c>
      <c r="O14" s="228">
        <v>0.41115074015118469</v>
      </c>
      <c r="P14" s="228">
        <v>0.45813666755645222</v>
      </c>
      <c r="Q14" s="228">
        <v>0.56450712801045588</v>
      </c>
      <c r="R14" s="228">
        <v>0.75059574485725689</v>
      </c>
      <c r="S14" s="228">
        <v>0.84058276451448422</v>
      </c>
      <c r="T14" s="228">
        <v>1.025871669696558</v>
      </c>
      <c r="U14" s="228">
        <v>1.2972942896693109</v>
      </c>
      <c r="V14" s="228">
        <v>1.475059069077056</v>
      </c>
      <c r="W14" s="228">
        <v>1.706910541932144</v>
      </c>
      <c r="DA14" s="69" t="s">
        <v>2455</v>
      </c>
    </row>
    <row r="15" spans="1:105" ht="12" customHeight="1" x14ac:dyDescent="0.25">
      <c r="A15" s="37" t="s">
        <v>38</v>
      </c>
      <c r="B15" s="228">
        <v>2.0656326442951412</v>
      </c>
      <c r="C15" s="228">
        <v>2.019584470206615</v>
      </c>
      <c r="D15" s="228">
        <v>2.187786958641782</v>
      </c>
      <c r="E15" s="228">
        <v>1.7392640230161189</v>
      </c>
      <c r="F15" s="228">
        <v>2.2868548513897391</v>
      </c>
      <c r="G15" s="228">
        <v>2.4948915817245489</v>
      </c>
      <c r="H15" s="228">
        <v>2.8350169011930011</v>
      </c>
      <c r="I15" s="228">
        <v>3.1349982258744449</v>
      </c>
      <c r="J15" s="228">
        <v>3.9718236209657221</v>
      </c>
      <c r="K15" s="228">
        <v>3.8506304377539959</v>
      </c>
      <c r="L15" s="228">
        <v>4.0548721966256611</v>
      </c>
      <c r="M15" s="228">
        <v>4.5850214264959259</v>
      </c>
      <c r="N15" s="228">
        <v>4.3908607820389278</v>
      </c>
      <c r="O15" s="228">
        <v>4.326274178680209</v>
      </c>
      <c r="P15" s="228">
        <v>4.4127075337405461</v>
      </c>
      <c r="Q15" s="228">
        <v>5.1153432404252719</v>
      </c>
      <c r="R15" s="228">
        <v>5.1393913638933428</v>
      </c>
      <c r="S15" s="228">
        <v>5.3827127912761066</v>
      </c>
      <c r="T15" s="228">
        <v>5.8614383525997411</v>
      </c>
      <c r="U15" s="228">
        <v>5.331868915434522</v>
      </c>
      <c r="V15" s="228">
        <v>5.0141761680055694</v>
      </c>
      <c r="W15" s="228">
        <v>5.2425361921277043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27.238536409701517</v>
      </c>
      <c r="C16" s="263">
        <f t="shared" si="0"/>
        <v>29.421097541265357</v>
      </c>
      <c r="D16" s="263">
        <f t="shared" si="0"/>
        <v>29.502150840184392</v>
      </c>
      <c r="E16" s="263">
        <f t="shared" si="0"/>
        <v>30.754652760455151</v>
      </c>
      <c r="F16" s="263">
        <f t="shared" si="0"/>
        <v>28.485292980264731</v>
      </c>
      <c r="G16" s="263">
        <f t="shared" si="0"/>
        <v>29.214812321165951</v>
      </c>
      <c r="H16" s="263">
        <f t="shared" si="0"/>
        <v>34.100492857774917</v>
      </c>
      <c r="I16" s="263">
        <f t="shared" si="0"/>
        <v>34.339918133378063</v>
      </c>
      <c r="J16" s="263">
        <f t="shared" si="0"/>
        <v>38.45675917713362</v>
      </c>
      <c r="K16" s="263">
        <f t="shared" si="0"/>
        <v>36.54476857602981</v>
      </c>
      <c r="L16" s="263">
        <f t="shared" si="0"/>
        <v>42.441182847956014</v>
      </c>
      <c r="M16" s="263">
        <f t="shared" si="0"/>
        <v>43.7318649493102</v>
      </c>
      <c r="N16" s="263">
        <f t="shared" si="0"/>
        <v>43.541572603124408</v>
      </c>
      <c r="O16" s="263">
        <f t="shared" si="0"/>
        <v>40.791494152632801</v>
      </c>
      <c r="P16" s="263">
        <f t="shared" si="0"/>
        <v>39.090984365975032</v>
      </c>
      <c r="Q16" s="263">
        <f t="shared" si="0"/>
        <v>41.36028357547395</v>
      </c>
      <c r="R16" s="263">
        <f t="shared" si="0"/>
        <v>44.68082421996251</v>
      </c>
      <c r="S16" s="263">
        <f t="shared" si="0"/>
        <v>46.58958013698409</v>
      </c>
      <c r="T16" s="263">
        <f t="shared" si="0"/>
        <v>47.801347512854761</v>
      </c>
      <c r="U16" s="263">
        <f t="shared" si="0"/>
        <v>50.163627963729013</v>
      </c>
      <c r="V16" s="263">
        <f t="shared" si="0"/>
        <v>47.798842102360588</v>
      </c>
      <c r="W16" s="263">
        <f t="shared" si="0"/>
        <v>50.719826552723369</v>
      </c>
      <c r="DA16" s="70"/>
    </row>
    <row r="17" spans="1:105" ht="12" customHeight="1" x14ac:dyDescent="0.25">
      <c r="A17" s="60" t="s">
        <v>2406</v>
      </c>
      <c r="B17" s="331">
        <v>23.02587585008532</v>
      </c>
      <c r="C17" s="331">
        <v>24.496927228241699</v>
      </c>
      <c r="D17" s="331">
        <v>23.724317021587371</v>
      </c>
      <c r="E17" s="331">
        <v>25.547463661451602</v>
      </c>
      <c r="F17" s="331">
        <v>17.8962977204264</v>
      </c>
      <c r="G17" s="331">
        <v>17.482617978984489</v>
      </c>
      <c r="H17" s="331">
        <v>20.582343369415579</v>
      </c>
      <c r="I17" s="331">
        <v>19.305071247149261</v>
      </c>
      <c r="J17" s="331">
        <v>19.251046147344589</v>
      </c>
      <c r="K17" s="331">
        <v>17.838329373686509</v>
      </c>
      <c r="L17" s="331">
        <v>22.957422565366329</v>
      </c>
      <c r="M17" s="331">
        <v>21.44110303092512</v>
      </c>
      <c r="N17" s="331">
        <v>22.14225387253882</v>
      </c>
      <c r="O17" s="331">
        <v>19.609627396989051</v>
      </c>
      <c r="P17" s="331">
        <v>17.25200356132294</v>
      </c>
      <c r="Q17" s="331">
        <v>15.784647009522081</v>
      </c>
      <c r="R17" s="331">
        <v>18.77347371210438</v>
      </c>
      <c r="S17" s="331">
        <v>19.383008588101831</v>
      </c>
      <c r="T17" s="331">
        <v>17.891311950824289</v>
      </c>
      <c r="U17" s="331">
        <v>22.449678551454181</v>
      </c>
      <c r="V17" s="331">
        <v>21.706208061717359</v>
      </c>
      <c r="W17" s="331">
        <v>23.320916460591189</v>
      </c>
      <c r="DA17" s="72" t="s">
        <v>2457</v>
      </c>
    </row>
    <row r="18" spans="1:105" ht="12" customHeight="1" x14ac:dyDescent="0.25">
      <c r="A18" s="59" t="s">
        <v>30</v>
      </c>
      <c r="B18" s="232">
        <v>17.034470515120219</v>
      </c>
      <c r="C18" s="232">
        <v>15.517413621632899</v>
      </c>
      <c r="D18" s="232">
        <v>14.458704175520991</v>
      </c>
      <c r="E18" s="232">
        <v>12.630848641148241</v>
      </c>
      <c r="F18" s="232">
        <v>1.880322420366606</v>
      </c>
      <c r="G18" s="232">
        <v>1.5172536438615409</v>
      </c>
      <c r="H18" s="232">
        <v>1.521926377175266</v>
      </c>
      <c r="I18" s="232">
        <v>1.2364990354524721</v>
      </c>
      <c r="J18" s="232">
        <v>1.0961199700068149</v>
      </c>
      <c r="K18" s="232">
        <v>0.94638321629673783</v>
      </c>
      <c r="L18" s="232">
        <v>1.5285040969530419</v>
      </c>
      <c r="M18" s="232">
        <v>1.2657662019492459</v>
      </c>
      <c r="N18" s="232">
        <v>1.294510907893218</v>
      </c>
      <c r="O18" s="232">
        <v>1.223487166693678</v>
      </c>
      <c r="P18" s="232">
        <v>0.90090722628953679</v>
      </c>
      <c r="Q18" s="232">
        <v>0.72829922479474529</v>
      </c>
      <c r="R18" s="232">
        <v>0.730532834890817</v>
      </c>
      <c r="S18" s="232">
        <v>0.76168761693790854</v>
      </c>
      <c r="T18" s="232">
        <v>0.68378634853972475</v>
      </c>
      <c r="U18" s="232">
        <v>0.28979252207047629</v>
      </c>
      <c r="V18" s="232">
        <v>0.40885346808576001</v>
      </c>
      <c r="W18" s="232">
        <v>0.39619203465092911</v>
      </c>
      <c r="DA18" s="71" t="s">
        <v>2458</v>
      </c>
    </row>
    <row r="19" spans="1:105" ht="12" customHeight="1" x14ac:dyDescent="0.25">
      <c r="A19" s="59" t="s">
        <v>33</v>
      </c>
      <c r="B19" s="232">
        <v>0.17771940586218901</v>
      </c>
      <c r="C19" s="232">
        <v>0.17107901304055881</v>
      </c>
      <c r="D19" s="232">
        <v>0</v>
      </c>
      <c r="E19" s="232">
        <v>0.17903947896228031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0.1605265568345097</v>
      </c>
      <c r="M19" s="232">
        <v>0.15517698380559661</v>
      </c>
      <c r="N19" s="232">
        <v>0.1539122899406998</v>
      </c>
      <c r="O19" s="232">
        <v>0.153326993856162</v>
      </c>
      <c r="P19" s="232">
        <v>0.149779758301303</v>
      </c>
      <c r="Q19" s="232">
        <v>0.14458323200918871</v>
      </c>
      <c r="R19" s="232">
        <v>0.14723936168100701</v>
      </c>
      <c r="S19" s="232">
        <v>0.14652938644162561</v>
      </c>
      <c r="T19" s="232">
        <v>0.1423796602417163</v>
      </c>
      <c r="U19" s="232">
        <v>0.148753128821591</v>
      </c>
      <c r="V19" s="232">
        <v>0.29878624213313248</v>
      </c>
      <c r="W19" s="232">
        <v>0.30377659919129057</v>
      </c>
      <c r="DA19" s="71" t="s">
        <v>2459</v>
      </c>
    </row>
    <row r="20" spans="1:105" ht="12" customHeight="1" x14ac:dyDescent="0.25">
      <c r="A20" s="59" t="s">
        <v>160</v>
      </c>
      <c r="B20" s="232">
        <v>0.70215993078179662</v>
      </c>
      <c r="C20" s="232">
        <v>0.84178969751683497</v>
      </c>
      <c r="D20" s="232">
        <v>0.55852622331376911</v>
      </c>
      <c r="E20" s="232">
        <v>0.14875911023977939</v>
      </c>
      <c r="F20" s="232">
        <v>0.15520134430781821</v>
      </c>
      <c r="G20" s="232">
        <v>0.1508189926762786</v>
      </c>
      <c r="H20" s="232">
        <v>0.15166557175910281</v>
      </c>
      <c r="I20" s="232">
        <v>0.1528722778678088</v>
      </c>
      <c r="J20" s="232">
        <v>0.14402876515600629</v>
      </c>
      <c r="K20" s="232">
        <v>0.13722492298705591</v>
      </c>
      <c r="L20" s="232">
        <v>0.1436115869738592</v>
      </c>
      <c r="M20" s="232">
        <v>0.13896478923935041</v>
      </c>
      <c r="N20" s="232">
        <v>0.13786042062250931</v>
      </c>
      <c r="O20" s="232">
        <v>0.13739904131122899</v>
      </c>
      <c r="P20" s="232">
        <v>0</v>
      </c>
      <c r="Q20" s="232">
        <v>0.12994975004419179</v>
      </c>
      <c r="R20" s="232">
        <v>0.13232684710421919</v>
      </c>
      <c r="S20" s="232">
        <v>0.13169645233477911</v>
      </c>
      <c r="T20" s="232">
        <v>0</v>
      </c>
      <c r="U20" s="232">
        <v>0</v>
      </c>
      <c r="V20" s="232">
        <v>0</v>
      </c>
      <c r="W20" s="232">
        <v>0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0.27182077726804088</v>
      </c>
      <c r="D21" s="232">
        <v>0.13461038240259501</v>
      </c>
      <c r="E21" s="232">
        <v>0.14449874303311569</v>
      </c>
      <c r="F21" s="232">
        <v>0.1461213274787849</v>
      </c>
      <c r="G21" s="232">
        <v>0.14070163106072039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0.1200646763874592</v>
      </c>
      <c r="W21" s="232">
        <v>0.2441177675677508</v>
      </c>
      <c r="DA21" s="71" t="s">
        <v>2461</v>
      </c>
    </row>
    <row r="22" spans="1:105" ht="12" customHeight="1" x14ac:dyDescent="0.25">
      <c r="A22" s="59" t="s">
        <v>162</v>
      </c>
      <c r="B22" s="232">
        <v>5.111525998321115</v>
      </c>
      <c r="C22" s="232">
        <v>7.6948241187833712</v>
      </c>
      <c r="D22" s="232">
        <v>8.5724762403500137</v>
      </c>
      <c r="E22" s="232">
        <v>12.444317688068191</v>
      </c>
      <c r="F22" s="232">
        <v>15.714652628273191</v>
      </c>
      <c r="G22" s="232">
        <v>15.673843711385951</v>
      </c>
      <c r="H22" s="232">
        <v>18.908751420481209</v>
      </c>
      <c r="I22" s="232">
        <v>17.915699933828979</v>
      </c>
      <c r="J22" s="232">
        <v>18.01089741218177</v>
      </c>
      <c r="K22" s="232">
        <v>16.754721234402709</v>
      </c>
      <c r="L22" s="232">
        <v>21.12478032460492</v>
      </c>
      <c r="M22" s="232">
        <v>19.88119505593092</v>
      </c>
      <c r="N22" s="232">
        <v>20.555970254082389</v>
      </c>
      <c r="O22" s="232">
        <v>18.095414195127979</v>
      </c>
      <c r="P22" s="232">
        <v>16.201316576732101</v>
      </c>
      <c r="Q22" s="232">
        <v>14.781814802673949</v>
      </c>
      <c r="R22" s="232">
        <v>17.763374668428341</v>
      </c>
      <c r="S22" s="232">
        <v>18.343095132387511</v>
      </c>
      <c r="T22" s="232">
        <v>17.06514594204284</v>
      </c>
      <c r="U22" s="232">
        <v>22.01113290056211</v>
      </c>
      <c r="V22" s="232">
        <v>20.878503675111009</v>
      </c>
      <c r="W22" s="232">
        <v>22.37683005918122</v>
      </c>
      <c r="DA22" s="71" t="s">
        <v>2462</v>
      </c>
    </row>
    <row r="23" spans="1:105" ht="12" customHeight="1" x14ac:dyDescent="0.25">
      <c r="A23" s="60" t="s">
        <v>2413</v>
      </c>
      <c r="B23" s="331">
        <v>4.2126605596161948</v>
      </c>
      <c r="C23" s="331">
        <v>4.9241703130236587</v>
      </c>
      <c r="D23" s="331">
        <v>5.7778338185970206</v>
      </c>
      <c r="E23" s="331">
        <v>5.2071890990035499</v>
      </c>
      <c r="F23" s="331">
        <v>10.588995259838329</v>
      </c>
      <c r="G23" s="331">
        <v>11.73219434218146</v>
      </c>
      <c r="H23" s="331">
        <v>13.51814948835934</v>
      </c>
      <c r="I23" s="331">
        <v>15.0348468862288</v>
      </c>
      <c r="J23" s="331">
        <v>19.205713029789031</v>
      </c>
      <c r="K23" s="331">
        <v>18.706439202343301</v>
      </c>
      <c r="L23" s="331">
        <v>19.483760282589689</v>
      </c>
      <c r="M23" s="331">
        <v>22.29076191838508</v>
      </c>
      <c r="N23" s="331">
        <v>21.399318730585591</v>
      </c>
      <c r="O23" s="331">
        <v>21.18186675564375</v>
      </c>
      <c r="P23" s="331">
        <v>21.838980804652088</v>
      </c>
      <c r="Q23" s="331">
        <v>25.575636565951871</v>
      </c>
      <c r="R23" s="331">
        <v>25.90735050785813</v>
      </c>
      <c r="S23" s="331">
        <v>27.206571548882259</v>
      </c>
      <c r="T23" s="331">
        <v>29.910035562030469</v>
      </c>
      <c r="U23" s="331">
        <v>27.713949412274829</v>
      </c>
      <c r="V23" s="331">
        <v>26.09263404064323</v>
      </c>
      <c r="W23" s="331">
        <v>27.39891009213218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10.872134521783584</v>
      </c>
      <c r="C24" s="263">
        <f t="shared" si="1"/>
        <v>12.152727348535473</v>
      </c>
      <c r="D24" s="263">
        <f t="shared" si="1"/>
        <v>12.396482937742299</v>
      </c>
      <c r="E24" s="263">
        <f t="shared" si="1"/>
        <v>13.024692343076198</v>
      </c>
      <c r="F24" s="263">
        <f t="shared" si="1"/>
        <v>12.298593540057292</v>
      </c>
      <c r="G24" s="263">
        <f t="shared" si="1"/>
        <v>12.561283075344225</v>
      </c>
      <c r="H24" s="263">
        <f t="shared" si="1"/>
        <v>14.642188365985412</v>
      </c>
      <c r="I24" s="263">
        <f t="shared" si="1"/>
        <v>14.699532527949017</v>
      </c>
      <c r="J24" s="263">
        <f t="shared" si="1"/>
        <v>16.236647692068175</v>
      </c>
      <c r="K24" s="263">
        <f t="shared" si="1"/>
        <v>15.324345648680914</v>
      </c>
      <c r="L24" s="263">
        <f t="shared" si="1"/>
        <v>18.014055848415893</v>
      </c>
      <c r="M24" s="263">
        <f t="shared" si="1"/>
        <v>18.361038401281114</v>
      </c>
      <c r="N24" s="263">
        <f t="shared" si="1"/>
        <v>18.327730553571094</v>
      </c>
      <c r="O24" s="263">
        <f t="shared" si="1"/>
        <v>17.079454170586899</v>
      </c>
      <c r="P24" s="263">
        <f t="shared" si="1"/>
        <v>16.198330951846</v>
      </c>
      <c r="Q24" s="263">
        <f t="shared" si="1"/>
        <v>16.811673082274076</v>
      </c>
      <c r="R24" s="263">
        <f t="shared" si="1"/>
        <v>18.386210088755128</v>
      </c>
      <c r="S24" s="263">
        <f t="shared" si="1"/>
        <v>19.143496197671372</v>
      </c>
      <c r="T24" s="263">
        <f t="shared" si="1"/>
        <v>19.364590330084145</v>
      </c>
      <c r="U24" s="263">
        <f t="shared" si="1"/>
        <v>20.791709119471445</v>
      </c>
      <c r="V24" s="263">
        <f t="shared" si="1"/>
        <v>19.842852741475916</v>
      </c>
      <c r="W24" s="263">
        <f t="shared" si="1"/>
        <v>21.11284273340376</v>
      </c>
      <c r="DA24" s="70"/>
    </row>
    <row r="25" spans="1:105" ht="12" customHeight="1" x14ac:dyDescent="0.25">
      <c r="A25" s="60" t="s">
        <v>2416</v>
      </c>
      <c r="B25" s="264">
        <v>8.1386688406254777</v>
      </c>
      <c r="C25" s="264">
        <v>9.1544347746617873</v>
      </c>
      <c r="D25" s="264">
        <v>9.2597524749920233</v>
      </c>
      <c r="E25" s="264">
        <v>9.9505060551817515</v>
      </c>
      <c r="F25" s="264">
        <v>8.9734422938755696</v>
      </c>
      <c r="G25" s="264">
        <v>9.0854154432690848</v>
      </c>
      <c r="H25" s="264">
        <v>10.58962888967063</v>
      </c>
      <c r="I25" s="264">
        <v>10.549884836374259</v>
      </c>
      <c r="J25" s="264">
        <v>11.44099180933355</v>
      </c>
      <c r="K25" s="264">
        <v>10.715756442345359</v>
      </c>
      <c r="L25" s="264">
        <v>12.782819337181969</v>
      </c>
      <c r="M25" s="264">
        <v>12.85767415150579</v>
      </c>
      <c r="N25" s="264">
        <v>12.871177899256629</v>
      </c>
      <c r="O25" s="264">
        <v>11.922722191333269</v>
      </c>
      <c r="P25" s="264">
        <v>11.19852483974476</v>
      </c>
      <c r="Q25" s="264">
        <v>11.44340830736035</v>
      </c>
      <c r="R25" s="264">
        <v>12.63845334704698</v>
      </c>
      <c r="S25" s="264">
        <v>13.141816706412991</v>
      </c>
      <c r="T25" s="264">
        <v>13.14681350003557</v>
      </c>
      <c r="U25" s="264">
        <v>14.395537938482301</v>
      </c>
      <c r="V25" s="264">
        <v>13.75645186580509</v>
      </c>
      <c r="W25" s="264">
        <v>14.67734799979155</v>
      </c>
      <c r="DA25" s="72" t="s">
        <v>2464</v>
      </c>
    </row>
    <row r="26" spans="1:105" ht="12" customHeight="1" x14ac:dyDescent="0.25">
      <c r="A26" s="60" t="s">
        <v>2418</v>
      </c>
      <c r="B26" s="264">
        <v>2.7334656811581062</v>
      </c>
      <c r="C26" s="264">
        <v>2.9982925738736861</v>
      </c>
      <c r="D26" s="264">
        <v>3.136730462750275</v>
      </c>
      <c r="E26" s="264">
        <v>3.074186287894447</v>
      </c>
      <c r="F26" s="264">
        <v>3.3251512461817221</v>
      </c>
      <c r="G26" s="264">
        <v>3.4758676320751389</v>
      </c>
      <c r="H26" s="264">
        <v>4.0525594763147819</v>
      </c>
      <c r="I26" s="264">
        <v>4.1496476915747573</v>
      </c>
      <c r="J26" s="264">
        <v>4.7956558827346241</v>
      </c>
      <c r="K26" s="264">
        <v>4.6085892063355542</v>
      </c>
      <c r="L26" s="264">
        <v>5.2312365112339254</v>
      </c>
      <c r="M26" s="264">
        <v>5.5033642497753226</v>
      </c>
      <c r="N26" s="264">
        <v>5.4565526543144642</v>
      </c>
      <c r="O26" s="264">
        <v>5.1567319792536317</v>
      </c>
      <c r="P26" s="264">
        <v>4.9998061121012398</v>
      </c>
      <c r="Q26" s="264">
        <v>5.3682647749137269</v>
      </c>
      <c r="R26" s="264">
        <v>5.7477567417081481</v>
      </c>
      <c r="S26" s="264">
        <v>6.0016794912583808</v>
      </c>
      <c r="T26" s="264">
        <v>6.2177768300485736</v>
      </c>
      <c r="U26" s="264">
        <v>6.3961711809891444</v>
      </c>
      <c r="V26" s="264">
        <v>6.0864008756708277</v>
      </c>
      <c r="W26" s="264">
        <v>6.4354947336122086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33.353309889430427</v>
      </c>
      <c r="C27" s="263">
        <f t="shared" si="2"/>
        <v>36.025833723998417</v>
      </c>
      <c r="D27" s="263">
        <f t="shared" si="2"/>
        <v>36.125082661450278</v>
      </c>
      <c r="E27" s="263">
        <f t="shared" si="2"/>
        <v>37.658758482189974</v>
      </c>
      <c r="F27" s="263">
        <f t="shared" si="2"/>
        <v>34.879950588079268</v>
      </c>
      <c r="G27" s="263">
        <f t="shared" si="2"/>
        <v>35.77323957693789</v>
      </c>
      <c r="H27" s="263">
        <f t="shared" si="2"/>
        <v>41.755705540132553</v>
      </c>
      <c r="I27" s="263">
        <f t="shared" si="2"/>
        <v>42.048879346993544</v>
      </c>
      <c r="J27" s="263">
        <f t="shared" si="2"/>
        <v>47.08990919649014</v>
      </c>
      <c r="K27" s="263">
        <f t="shared" si="2"/>
        <v>44.748696215546701</v>
      </c>
      <c r="L27" s="263">
        <f t="shared" si="2"/>
        <v>51.968795324027781</v>
      </c>
      <c r="M27" s="263">
        <f t="shared" si="2"/>
        <v>53.549222386910472</v>
      </c>
      <c r="N27" s="263">
        <f t="shared" si="2"/>
        <v>53.31621135076459</v>
      </c>
      <c r="O27" s="263">
        <f t="shared" si="2"/>
        <v>49.948768350162652</v>
      </c>
      <c r="P27" s="263">
        <f t="shared" si="2"/>
        <v>47.86651146854085</v>
      </c>
      <c r="Q27" s="263">
        <f t="shared" si="2"/>
        <v>50.6452451944579</v>
      </c>
      <c r="R27" s="263">
        <f t="shared" si="2"/>
        <v>54.711213330566338</v>
      </c>
      <c r="S27" s="263">
        <f t="shared" si="2"/>
        <v>57.048465473858073</v>
      </c>
      <c r="T27" s="263">
        <f t="shared" si="2"/>
        <v>58.532262260638475</v>
      </c>
      <c r="U27" s="263">
        <f t="shared" si="2"/>
        <v>61.424850567831442</v>
      </c>
      <c r="V27" s="263">
        <f t="shared" si="2"/>
        <v>58.529194411053808</v>
      </c>
      <c r="W27" s="263">
        <f t="shared" si="2"/>
        <v>62.105910064559239</v>
      </c>
      <c r="DA27" s="70"/>
    </row>
    <row r="28" spans="1:105" ht="12" customHeight="1" x14ac:dyDescent="0.25">
      <c r="A28" s="60" t="s">
        <v>2421</v>
      </c>
      <c r="B28" s="331">
        <v>28.194950020512639</v>
      </c>
      <c r="C28" s="331">
        <v>29.99623742233679</v>
      </c>
      <c r="D28" s="331">
        <v>29.050184108066169</v>
      </c>
      <c r="E28" s="331">
        <v>31.282608565042771</v>
      </c>
      <c r="F28" s="331">
        <v>21.91383394337927</v>
      </c>
      <c r="G28" s="331">
        <v>21.407287321205491</v>
      </c>
      <c r="H28" s="331">
        <v>25.20286943193744</v>
      </c>
      <c r="I28" s="331">
        <v>23.638862751611331</v>
      </c>
      <c r="J28" s="331">
        <v>23.572709568177039</v>
      </c>
      <c r="K28" s="331">
        <v>21.84285229431001</v>
      </c>
      <c r="L28" s="331">
        <v>28.111129671877141</v>
      </c>
      <c r="M28" s="331">
        <v>26.254411874602191</v>
      </c>
      <c r="N28" s="331">
        <v>27.112963925557739</v>
      </c>
      <c r="O28" s="331">
        <v>24.01178864937436</v>
      </c>
      <c r="P28" s="331">
        <v>21.124902319987271</v>
      </c>
      <c r="Q28" s="331">
        <v>19.328139195333151</v>
      </c>
      <c r="R28" s="331">
        <v>22.987926994413531</v>
      </c>
      <c r="S28" s="331">
        <v>23.73429623032877</v>
      </c>
      <c r="T28" s="331">
        <v>21.90772891937667</v>
      </c>
      <c r="U28" s="331">
        <v>27.489402307903081</v>
      </c>
      <c r="V28" s="331">
        <v>26.579030279653921</v>
      </c>
      <c r="W28" s="331">
        <v>28.556224237458601</v>
      </c>
      <c r="DA28" s="72" t="s">
        <v>2466</v>
      </c>
    </row>
    <row r="29" spans="1:105" ht="12" customHeight="1" x14ac:dyDescent="0.25">
      <c r="A29" s="59" t="s">
        <v>30</v>
      </c>
      <c r="B29" s="232">
        <v>20.85853532463701</v>
      </c>
      <c r="C29" s="232">
        <v>19.000914638734169</v>
      </c>
      <c r="D29" s="232">
        <v>17.704535725127741</v>
      </c>
      <c r="E29" s="232">
        <v>15.46634527487539</v>
      </c>
      <c r="F29" s="232">
        <v>2.3024356167754361</v>
      </c>
      <c r="G29" s="232">
        <v>1.8578616047284171</v>
      </c>
      <c r="H29" s="232">
        <v>1.8635833189901221</v>
      </c>
      <c r="I29" s="232">
        <v>1.514080451574455</v>
      </c>
      <c r="J29" s="232">
        <v>1.3421877183756921</v>
      </c>
      <c r="K29" s="232">
        <v>1.158836591383761</v>
      </c>
      <c r="L29" s="232">
        <v>1.8716376697384189</v>
      </c>
      <c r="M29" s="232">
        <v>1.549917798305199</v>
      </c>
      <c r="N29" s="232">
        <v>1.585115397420267</v>
      </c>
      <c r="O29" s="232">
        <v>1.4981475510534841</v>
      </c>
      <c r="P29" s="232">
        <v>1.103151705660657</v>
      </c>
      <c r="Q29" s="232">
        <v>0.89179496913642287</v>
      </c>
      <c r="R29" s="232">
        <v>0.89453000190712273</v>
      </c>
      <c r="S29" s="232">
        <v>0.93267871461784768</v>
      </c>
      <c r="T29" s="232">
        <v>0.83728940637517313</v>
      </c>
      <c r="U29" s="232">
        <v>0.35484798620874658</v>
      </c>
      <c r="V29" s="232">
        <v>0.5006368996968491</v>
      </c>
      <c r="W29" s="232">
        <v>0.48513310365419882</v>
      </c>
      <c r="DA29" s="71" t="s">
        <v>2467</v>
      </c>
    </row>
    <row r="30" spans="1:105" ht="12" customHeight="1" x14ac:dyDescent="0.25">
      <c r="A30" s="59" t="s">
        <v>33</v>
      </c>
      <c r="B30" s="232">
        <v>0.21761559901492519</v>
      </c>
      <c r="C30" s="232">
        <v>0.20948450576394961</v>
      </c>
      <c r="D30" s="232">
        <v>0</v>
      </c>
      <c r="E30" s="232">
        <v>0.21923201505585341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0.196563130817767</v>
      </c>
      <c r="M30" s="232">
        <v>0.19001263323134271</v>
      </c>
      <c r="N30" s="232">
        <v>0.18846402849881599</v>
      </c>
      <c r="O30" s="232">
        <v>0.18774733941570851</v>
      </c>
      <c r="P30" s="232">
        <v>0.18340378567506491</v>
      </c>
      <c r="Q30" s="232">
        <v>0.17704069225614941</v>
      </c>
      <c r="R30" s="232">
        <v>0.18029309593592699</v>
      </c>
      <c r="S30" s="232">
        <v>0.17942373849994969</v>
      </c>
      <c r="T30" s="232">
        <v>0.17434244111230571</v>
      </c>
      <c r="U30" s="232">
        <v>0.1821466883529686</v>
      </c>
      <c r="V30" s="232">
        <v>0.36586070465281539</v>
      </c>
      <c r="W30" s="232">
        <v>0.37197134594851899</v>
      </c>
      <c r="DA30" s="71" t="s">
        <v>2468</v>
      </c>
    </row>
    <row r="31" spans="1:105" ht="12" customHeight="1" x14ac:dyDescent="0.25">
      <c r="A31" s="59" t="s">
        <v>160</v>
      </c>
      <c r="B31" s="232">
        <v>0.85978767034505743</v>
      </c>
      <c r="C31" s="232">
        <v>1.0307628949185741</v>
      </c>
      <c r="D31" s="232">
        <v>0.68390966120053365</v>
      </c>
      <c r="E31" s="232">
        <v>0.18215401253850541</v>
      </c>
      <c r="F31" s="232">
        <v>0.19004246241773659</v>
      </c>
      <c r="G31" s="232">
        <v>0.1846763175627901</v>
      </c>
      <c r="H31" s="232">
        <v>0.18571294501114621</v>
      </c>
      <c r="I31" s="232">
        <v>0.18719054432792909</v>
      </c>
      <c r="J31" s="232">
        <v>0.17636175325225259</v>
      </c>
      <c r="K31" s="232">
        <v>0.16803051794333371</v>
      </c>
      <c r="L31" s="232">
        <v>0.1758509228251337</v>
      </c>
      <c r="M31" s="232">
        <v>0.17016096641553119</v>
      </c>
      <c r="N31" s="232">
        <v>0.16880867831327659</v>
      </c>
      <c r="O31" s="232">
        <v>0.16824372405456611</v>
      </c>
      <c r="P31" s="232">
        <v>0</v>
      </c>
      <c r="Q31" s="232">
        <v>0.15912214291125529</v>
      </c>
      <c r="R31" s="232">
        <v>0.16203287400516639</v>
      </c>
      <c r="S31" s="232">
        <v>0.16126096204258669</v>
      </c>
      <c r="T31" s="232">
        <v>0</v>
      </c>
      <c r="U31" s="232">
        <v>0</v>
      </c>
      <c r="V31" s="232">
        <v>0</v>
      </c>
      <c r="W31" s="232">
        <v>0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0.3328417680833155</v>
      </c>
      <c r="D32" s="232">
        <v>0.164829039676647</v>
      </c>
      <c r="E32" s="232">
        <v>0.1769372363670805</v>
      </c>
      <c r="F32" s="232">
        <v>0.17892407446381819</v>
      </c>
      <c r="G32" s="232">
        <v>0.17228771150292291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0.14701797108668471</v>
      </c>
      <c r="W32" s="232">
        <v>0.29891971538908269</v>
      </c>
      <c r="DA32" s="71" t="s">
        <v>2470</v>
      </c>
    </row>
    <row r="33" spans="1:105" ht="12" customHeight="1" x14ac:dyDescent="0.25">
      <c r="A33" s="59" t="s">
        <v>162</v>
      </c>
      <c r="B33" s="232">
        <v>6.2590114265156496</v>
      </c>
      <c r="C33" s="232">
        <v>9.4222336148367827</v>
      </c>
      <c r="D33" s="232">
        <v>10.49690968206124</v>
      </c>
      <c r="E33" s="232">
        <v>15.237940026205941</v>
      </c>
      <c r="F33" s="232">
        <v>19.242431789722271</v>
      </c>
      <c r="G33" s="232">
        <v>19.19246168741136</v>
      </c>
      <c r="H33" s="232">
        <v>23.15357316793618</v>
      </c>
      <c r="I33" s="232">
        <v>21.937591755708951</v>
      </c>
      <c r="J33" s="232">
        <v>22.05416009654909</v>
      </c>
      <c r="K33" s="232">
        <v>20.51598518498291</v>
      </c>
      <c r="L33" s="232">
        <v>25.867077948495819</v>
      </c>
      <c r="M33" s="232">
        <v>24.344320476650122</v>
      </c>
      <c r="N33" s="232">
        <v>25.170575821325379</v>
      </c>
      <c r="O33" s="232">
        <v>22.157650034850601</v>
      </c>
      <c r="P33" s="232">
        <v>19.838346828651549</v>
      </c>
      <c r="Q33" s="232">
        <v>18.10018139102932</v>
      </c>
      <c r="R33" s="232">
        <v>21.75107102256532</v>
      </c>
      <c r="S33" s="232">
        <v>22.460932815168391</v>
      </c>
      <c r="T33" s="232">
        <v>20.896097071889191</v>
      </c>
      <c r="U33" s="232">
        <v>26.95240763334137</v>
      </c>
      <c r="V33" s="232">
        <v>25.56551470421757</v>
      </c>
      <c r="W33" s="232">
        <v>27.400200072466799</v>
      </c>
      <c r="DA33" s="71" t="s">
        <v>2471</v>
      </c>
    </row>
    <row r="34" spans="1:105" ht="12" customHeight="1" x14ac:dyDescent="0.25">
      <c r="A34" s="60" t="s">
        <v>2428</v>
      </c>
      <c r="B34" s="331">
        <v>5.1583598689177892</v>
      </c>
      <c r="C34" s="331">
        <v>6.0295963016616261</v>
      </c>
      <c r="D34" s="331">
        <v>7.0748985533841076</v>
      </c>
      <c r="E34" s="331">
        <v>6.3761499171472042</v>
      </c>
      <c r="F34" s="331">
        <v>12.9661166447</v>
      </c>
      <c r="G34" s="331">
        <v>14.365952255732401</v>
      </c>
      <c r="H34" s="331">
        <v>16.552836108195109</v>
      </c>
      <c r="I34" s="331">
        <v>18.41001659538221</v>
      </c>
      <c r="J34" s="331">
        <v>23.517199628313101</v>
      </c>
      <c r="K34" s="331">
        <v>22.905843921236691</v>
      </c>
      <c r="L34" s="331">
        <v>23.85766565215064</v>
      </c>
      <c r="M34" s="331">
        <v>27.294810512308281</v>
      </c>
      <c r="N34" s="331">
        <v>26.20324742520685</v>
      </c>
      <c r="O34" s="331">
        <v>25.936979700788289</v>
      </c>
      <c r="P34" s="331">
        <v>26.741609148553579</v>
      </c>
      <c r="Q34" s="331">
        <v>31.317105999124749</v>
      </c>
      <c r="R34" s="331">
        <v>31.72328633615281</v>
      </c>
      <c r="S34" s="331">
        <v>33.314169243529307</v>
      </c>
      <c r="T34" s="331">
        <v>36.624533341261802</v>
      </c>
      <c r="U34" s="331">
        <v>33.935448259928357</v>
      </c>
      <c r="V34" s="331">
        <v>31.950164131399891</v>
      </c>
      <c r="W34" s="331">
        <v>33.549685827100639</v>
      </c>
      <c r="DA34" s="72" t="s">
        <v>2472</v>
      </c>
    </row>
    <row r="35" spans="1:105" ht="12" customHeight="1" x14ac:dyDescent="0.25">
      <c r="A35" s="57" t="s">
        <v>2430</v>
      </c>
      <c r="B35" s="263">
        <v>45.239241621146718</v>
      </c>
      <c r="C35" s="263">
        <v>48.730189454862668</v>
      </c>
      <c r="D35" s="263">
        <v>47.067234608591797</v>
      </c>
      <c r="E35" s="263">
        <v>60.379061025944416</v>
      </c>
      <c r="F35" s="263">
        <v>62.92901624033658</v>
      </c>
      <c r="G35" s="263">
        <v>57.948599991736067</v>
      </c>
      <c r="H35" s="263">
        <v>63.14113356811356</v>
      </c>
      <c r="I35" s="263">
        <v>66.589448702040485</v>
      </c>
      <c r="J35" s="263">
        <v>62.346178152201269</v>
      </c>
      <c r="K35" s="263">
        <v>51.826516992083683</v>
      </c>
      <c r="L35" s="263">
        <v>66.301909898398122</v>
      </c>
      <c r="M35" s="263">
        <v>63.945111133110018</v>
      </c>
      <c r="N35" s="263">
        <v>61.847590801237089</v>
      </c>
      <c r="O35" s="263">
        <v>58.204679671232228</v>
      </c>
      <c r="P35" s="263">
        <v>53.828072966995038</v>
      </c>
      <c r="Q35" s="263">
        <v>54.428745744857579</v>
      </c>
      <c r="R35" s="263">
        <v>59.892483159554921</v>
      </c>
      <c r="S35" s="263">
        <v>61.934570844662282</v>
      </c>
      <c r="T35" s="263">
        <v>61.217557655236462</v>
      </c>
      <c r="U35" s="263">
        <v>67.837309621529783</v>
      </c>
      <c r="V35" s="263">
        <v>65.04857323523791</v>
      </c>
      <c r="W35" s="263">
        <v>71.541631805718495</v>
      </c>
      <c r="DA35" s="70" t="s">
        <v>2473</v>
      </c>
    </row>
    <row r="36" spans="1:105" ht="12" customHeight="1" x14ac:dyDescent="0.25">
      <c r="A36" s="46" t="s">
        <v>30</v>
      </c>
      <c r="B36" s="231">
        <v>14.65805750863856</v>
      </c>
      <c r="C36" s="231">
        <v>13.40695308221636</v>
      </c>
      <c r="D36" s="231">
        <v>13.307127255130959</v>
      </c>
      <c r="E36" s="231">
        <v>8.6483401168661231</v>
      </c>
      <c r="F36" s="231">
        <v>1.17085700236475</v>
      </c>
      <c r="G36" s="231">
        <v>1.1244372171210339</v>
      </c>
      <c r="H36" s="231">
        <v>1.241839281936719</v>
      </c>
      <c r="I36" s="231">
        <v>0.96501362460428886</v>
      </c>
      <c r="J36" s="231">
        <v>1.1577120932684899</v>
      </c>
      <c r="K36" s="231">
        <v>1.2244796629851671</v>
      </c>
      <c r="L36" s="231">
        <v>1.6598649194877431</v>
      </c>
      <c r="M36" s="231">
        <v>1.56334580926208</v>
      </c>
      <c r="N36" s="231">
        <v>1.6447565492249741</v>
      </c>
      <c r="O36" s="231">
        <v>1.5756862345977929</v>
      </c>
      <c r="P36" s="231">
        <v>1.2573271596187909</v>
      </c>
      <c r="Q36" s="231">
        <v>1.1383541614249011</v>
      </c>
      <c r="R36" s="231">
        <v>1.0782566524561299</v>
      </c>
      <c r="S36" s="231">
        <v>1.1417272489747079</v>
      </c>
      <c r="T36" s="231">
        <v>1.1198431354655569</v>
      </c>
      <c r="U36" s="231">
        <v>0.41375688925292559</v>
      </c>
      <c r="V36" s="231">
        <v>0.57545554967391466</v>
      </c>
      <c r="W36" s="231">
        <v>0.52724218679141754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0.15445077143492439</v>
      </c>
      <c r="C38" s="231">
        <v>0.14928457495070391</v>
      </c>
      <c r="D38" s="231">
        <v>0</v>
      </c>
      <c r="E38" s="231">
        <v>0.12381021624703389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0.176059910429094</v>
      </c>
      <c r="M38" s="231">
        <v>0.193569225165377</v>
      </c>
      <c r="N38" s="231">
        <v>0.19750434604752151</v>
      </c>
      <c r="O38" s="231">
        <v>0.19943270982491559</v>
      </c>
      <c r="P38" s="231">
        <v>0.21111971873481419</v>
      </c>
      <c r="Q38" s="231">
        <v>0.22824061418595609</v>
      </c>
      <c r="R38" s="231">
        <v>0.2194895147286498</v>
      </c>
      <c r="S38" s="231">
        <v>0.221828656525205</v>
      </c>
      <c r="T38" s="231">
        <v>0.235500679801151</v>
      </c>
      <c r="U38" s="231">
        <v>0.21450213518049041</v>
      </c>
      <c r="V38" s="231">
        <v>0.4247292195942961</v>
      </c>
      <c r="W38" s="231">
        <v>0.4082875859607254</v>
      </c>
      <c r="DA38" s="73" t="s">
        <v>2476</v>
      </c>
    </row>
    <row r="39" spans="1:105" ht="12" customHeight="1" x14ac:dyDescent="0.25">
      <c r="A39" s="46" t="s">
        <v>160</v>
      </c>
      <c r="B39" s="231">
        <v>0.62183138046895348</v>
      </c>
      <c r="C39" s="231">
        <v>0.74851958662071982</v>
      </c>
      <c r="D39" s="231">
        <v>0.52903854608259504</v>
      </c>
      <c r="E39" s="231">
        <v>0.1048268684297697</v>
      </c>
      <c r="F39" s="231">
        <v>9.946168711289774E-2</v>
      </c>
      <c r="G39" s="231">
        <v>0.1150328469053277</v>
      </c>
      <c r="H39" s="231">
        <v>0.1273642568289767</v>
      </c>
      <c r="I39" s="231">
        <v>0.1227883630852217</v>
      </c>
      <c r="J39" s="231">
        <v>0.15655989695985631</v>
      </c>
      <c r="K39" s="231">
        <v>0.18272852659359951</v>
      </c>
      <c r="L39" s="231">
        <v>0.16050347164298201</v>
      </c>
      <c r="M39" s="231">
        <v>0.17664247519344289</v>
      </c>
      <c r="N39" s="231">
        <v>0.18027035716375411</v>
      </c>
      <c r="O39" s="231">
        <v>0.18211379097644359</v>
      </c>
      <c r="P39" s="231">
        <v>0</v>
      </c>
      <c r="Q39" s="231">
        <v>0.20904116166691319</v>
      </c>
      <c r="R39" s="231">
        <v>0.20101070198880081</v>
      </c>
      <c r="S39" s="231">
        <v>0.20316474946318261</v>
      </c>
      <c r="T39" s="231">
        <v>0</v>
      </c>
      <c r="U39" s="231">
        <v>0</v>
      </c>
      <c r="V39" s="231">
        <v>0</v>
      </c>
      <c r="W39" s="231">
        <v>0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0.23432552711496679</v>
      </c>
      <c r="D40" s="231">
        <v>0.1236117330971836</v>
      </c>
      <c r="E40" s="231">
        <v>9.8716670460931147E-2</v>
      </c>
      <c r="F40" s="231">
        <v>9.0784423861387437E-2</v>
      </c>
      <c r="G40" s="231">
        <v>0.1040404816449029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0.1686108629128876</v>
      </c>
      <c r="W40" s="231">
        <v>0.32413804029614562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4.4316067046382894</v>
      </c>
      <c r="C42" s="231">
        <v>6.6984189205406004</v>
      </c>
      <c r="D42" s="231">
        <v>7.9492120512996838</v>
      </c>
      <c r="E42" s="231">
        <v>8.584878913202985</v>
      </c>
      <c r="F42" s="231">
        <v>9.8591431603535185</v>
      </c>
      <c r="G42" s="231">
        <v>11.703490010254759</v>
      </c>
      <c r="H42" s="231">
        <v>15.54524088563271</v>
      </c>
      <c r="I42" s="231">
        <v>14.087576821736629</v>
      </c>
      <c r="J42" s="231">
        <v>19.166406135753</v>
      </c>
      <c r="K42" s="231">
        <v>21.841607957841429</v>
      </c>
      <c r="L42" s="231">
        <v>23.113259487077009</v>
      </c>
      <c r="M42" s="231">
        <v>24.740410383121439</v>
      </c>
      <c r="N42" s="231">
        <v>26.314598313782589</v>
      </c>
      <c r="O42" s="231">
        <v>23.480195321922441</v>
      </c>
      <c r="P42" s="231">
        <v>22.781451380772861</v>
      </c>
      <c r="Q42" s="231">
        <v>23.278669957026999</v>
      </c>
      <c r="R42" s="231">
        <v>26.416223841483731</v>
      </c>
      <c r="S42" s="231">
        <v>27.70262631908426</v>
      </c>
      <c r="T42" s="231">
        <v>28.158507189473731</v>
      </c>
      <c r="U42" s="231">
        <v>31.663820424136819</v>
      </c>
      <c r="V42" s="231">
        <v>29.607812473640859</v>
      </c>
      <c r="W42" s="231">
        <v>30.003079357969071</v>
      </c>
      <c r="DA42" s="73" t="s">
        <v>2480</v>
      </c>
    </row>
    <row r="43" spans="1:105" ht="12" customHeight="1" x14ac:dyDescent="0.25">
      <c r="A43" s="46" t="s">
        <v>36</v>
      </c>
      <c r="B43" s="231">
        <v>0.14412516259607169</v>
      </c>
      <c r="C43" s="231">
        <v>0.1729501951147239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1.399641028532848E-2</v>
      </c>
      <c r="F44" s="231">
        <v>2.799282057056279E-2</v>
      </c>
      <c r="G44" s="231">
        <v>4.1938884056342912E-2</v>
      </c>
      <c r="H44" s="231">
        <v>5.5935294341640969E-2</v>
      </c>
      <c r="I44" s="231">
        <v>6.9931704626982477E-2</v>
      </c>
      <c r="J44" s="231">
        <v>0</v>
      </c>
      <c r="K44" s="231">
        <v>0</v>
      </c>
      <c r="L44" s="231">
        <v>0</v>
      </c>
      <c r="M44" s="231">
        <v>0.15385981953977509</v>
      </c>
      <c r="N44" s="231">
        <v>0.23773758765213809</v>
      </c>
      <c r="O44" s="231">
        <v>0.16780588302476709</v>
      </c>
      <c r="P44" s="231">
        <v>0.16780588302499161</v>
      </c>
      <c r="Q44" s="231">
        <v>0.1818022933102845</v>
      </c>
      <c r="R44" s="231">
        <v>0.13986340925412821</v>
      </c>
      <c r="S44" s="231">
        <v>0.1254138777725719</v>
      </c>
      <c r="T44" s="231">
        <v>0.1527018431490561</v>
      </c>
      <c r="U44" s="231">
        <v>0.16408021985585231</v>
      </c>
      <c r="V44" s="231">
        <v>0.1466098803989454</v>
      </c>
      <c r="W44" s="231">
        <v>9.0775279656029301E-2</v>
      </c>
      <c r="DA44" s="73" t="s">
        <v>2482</v>
      </c>
    </row>
    <row r="45" spans="1:105" ht="12" customHeight="1" x14ac:dyDescent="0.25">
      <c r="A45" s="46" t="s">
        <v>79</v>
      </c>
      <c r="B45" s="231">
        <v>25.22917009336992</v>
      </c>
      <c r="C45" s="231">
        <v>27.3197375683046</v>
      </c>
      <c r="D45" s="231">
        <v>25.158245022981379</v>
      </c>
      <c r="E45" s="231">
        <v>42.804491830452243</v>
      </c>
      <c r="F45" s="231">
        <v>51.68077714607346</v>
      </c>
      <c r="G45" s="231">
        <v>44.859660551753713</v>
      </c>
      <c r="H45" s="231">
        <v>46.170753849373519</v>
      </c>
      <c r="I45" s="231">
        <v>51.344138187987348</v>
      </c>
      <c r="J45" s="231">
        <v>41.865500026219927</v>
      </c>
      <c r="K45" s="231">
        <v>28.577700844663479</v>
      </c>
      <c r="L45" s="231">
        <v>41.192222109761303</v>
      </c>
      <c r="M45" s="231">
        <v>37.11728342082791</v>
      </c>
      <c r="N45" s="231">
        <v>33.272723647366107</v>
      </c>
      <c r="O45" s="231">
        <v>32.599445730885868</v>
      </c>
      <c r="P45" s="231">
        <v>29.41036882484358</v>
      </c>
      <c r="Q45" s="231">
        <v>29.39263755724253</v>
      </c>
      <c r="R45" s="231">
        <v>31.837639039643481</v>
      </c>
      <c r="S45" s="231">
        <v>32.539809992842343</v>
      </c>
      <c r="T45" s="231">
        <v>31.55100480734697</v>
      </c>
      <c r="U45" s="231">
        <v>35.38114995310368</v>
      </c>
      <c r="V45" s="231">
        <v>34.125355249016998</v>
      </c>
      <c r="W45" s="231">
        <v>40.188109355045107</v>
      </c>
      <c r="DA45" s="73" t="s">
        <v>2483</v>
      </c>
    </row>
    <row r="46" spans="1:105" ht="12" customHeight="1" x14ac:dyDescent="0.25">
      <c r="A46" s="57" t="s">
        <v>2442</v>
      </c>
      <c r="B46" s="263">
        <v>14.60930158308159</v>
      </c>
      <c r="C46" s="263">
        <v>16.024697419093371</v>
      </c>
      <c r="D46" s="263">
        <v>16.764593618655798</v>
      </c>
      <c r="E46" s="263">
        <v>16.430319543428851</v>
      </c>
      <c r="F46" s="263">
        <v>17.771628778689081</v>
      </c>
      <c r="G46" s="263">
        <v>18.57714872730471</v>
      </c>
      <c r="H46" s="263">
        <v>21.659340368149049</v>
      </c>
      <c r="I46" s="263">
        <v>22.17823878588781</v>
      </c>
      <c r="J46" s="263">
        <v>25.630899104563181</v>
      </c>
      <c r="K46" s="263">
        <v>24.631101115330381</v>
      </c>
      <c r="L46" s="263">
        <v>27.958906662645429</v>
      </c>
      <c r="M46" s="263">
        <v>29.413322655089459</v>
      </c>
      <c r="N46" s="263">
        <v>29.163133044008202</v>
      </c>
      <c r="O46" s="263">
        <v>27.5607091712669</v>
      </c>
      <c r="P46" s="263">
        <v>26.72200198162896</v>
      </c>
      <c r="Q46" s="263">
        <v>28.691268968601321</v>
      </c>
      <c r="R46" s="263">
        <v>30.71950463641025</v>
      </c>
      <c r="S46" s="263">
        <v>32.07662210547354</v>
      </c>
      <c r="T46" s="263">
        <v>33.231577594927387</v>
      </c>
      <c r="U46" s="263">
        <v>34.185025407195042</v>
      </c>
      <c r="V46" s="263">
        <v>32.529424664492034</v>
      </c>
      <c r="W46" s="263">
        <v>34.395194367262299</v>
      </c>
      <c r="DA46" s="70" t="s">
        <v>2484</v>
      </c>
    </row>
    <row r="47" spans="1:105" ht="12" customHeight="1" x14ac:dyDescent="0.25">
      <c r="A47" s="41" t="s">
        <v>2444</v>
      </c>
      <c r="B47" s="352">
        <v>9.1065684255072714</v>
      </c>
      <c r="C47" s="352">
        <v>9.9888418837228237</v>
      </c>
      <c r="D47" s="352">
        <v>10.45004910371005</v>
      </c>
      <c r="E47" s="352">
        <v>10.24168255575319</v>
      </c>
      <c r="F47" s="352">
        <v>11.077774839918749</v>
      </c>
      <c r="G47" s="352">
        <v>11.57988799628443</v>
      </c>
      <c r="H47" s="352">
        <v>13.501142679012061</v>
      </c>
      <c r="I47" s="352">
        <v>13.824593045215581</v>
      </c>
      <c r="J47" s="352">
        <v>15.97677583528561</v>
      </c>
      <c r="K47" s="352">
        <v>15.35356132028258</v>
      </c>
      <c r="L47" s="352">
        <v>17.427917082675911</v>
      </c>
      <c r="M47" s="352">
        <v>18.33451338223356</v>
      </c>
      <c r="N47" s="352">
        <v>18.178560080858709</v>
      </c>
      <c r="O47" s="352">
        <v>17.17970448459365</v>
      </c>
      <c r="P47" s="352">
        <v>16.65690437892345</v>
      </c>
      <c r="Q47" s="352">
        <v>17.884428122134018</v>
      </c>
      <c r="R47" s="352">
        <v>19.148709428596071</v>
      </c>
      <c r="S47" s="352">
        <v>19.994655624120441</v>
      </c>
      <c r="T47" s="352">
        <v>20.714586083034831</v>
      </c>
      <c r="U47" s="352">
        <v>21.308908658497351</v>
      </c>
      <c r="V47" s="352">
        <v>20.27690576889956</v>
      </c>
      <c r="W47" s="352">
        <v>21.43991546980082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1.0000000000000004</v>
      </c>
      <c r="C51" s="234">
        <f t="shared" si="3"/>
        <v>1.0000000000000002</v>
      </c>
      <c r="D51" s="234">
        <f t="shared" si="3"/>
        <v>1.0000000000000004</v>
      </c>
      <c r="E51" s="234">
        <f t="shared" si="3"/>
        <v>0.99999999999999989</v>
      </c>
      <c r="F51" s="234">
        <f t="shared" si="3"/>
        <v>1.0000000000000002</v>
      </c>
      <c r="G51" s="234">
        <f t="shared" si="3"/>
        <v>1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1.0000000000000002</v>
      </c>
      <c r="K51" s="234">
        <f t="shared" si="3"/>
        <v>0.99999999999999989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1</v>
      </c>
      <c r="P51" s="234">
        <f t="shared" si="3"/>
        <v>0.99999999999999978</v>
      </c>
      <c r="Q51" s="234">
        <f t="shared" si="3"/>
        <v>1</v>
      </c>
      <c r="R51" s="234">
        <f t="shared" si="3"/>
        <v>1.0000000000000002</v>
      </c>
      <c r="S51" s="234">
        <f t="shared" si="3"/>
        <v>1</v>
      </c>
      <c r="T51" s="234">
        <f t="shared" si="3"/>
        <v>0.99999999999999978</v>
      </c>
      <c r="U51" s="234">
        <f t="shared" si="3"/>
        <v>1</v>
      </c>
      <c r="V51" s="234">
        <f t="shared" si="3"/>
        <v>0.99999999999999989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1.5028699124003984E-2</v>
      </c>
      <c r="C52" s="301">
        <f t="shared" si="4"/>
        <v>1.5165541859969238E-2</v>
      </c>
      <c r="D52" s="301">
        <f t="shared" si="4"/>
        <v>1.5804068213332842E-2</v>
      </c>
      <c r="E52" s="301">
        <f t="shared" si="4"/>
        <v>1.414353455176902E-2</v>
      </c>
      <c r="F52" s="301">
        <f t="shared" si="4"/>
        <v>1.531819907187488E-2</v>
      </c>
      <c r="G52" s="301">
        <f t="shared" si="4"/>
        <v>1.6100182991180854E-2</v>
      </c>
      <c r="H52" s="301">
        <f t="shared" si="4"/>
        <v>1.6427905604848921E-2</v>
      </c>
      <c r="I52" s="301">
        <f t="shared" si="4"/>
        <v>1.6412316528645832E-2</v>
      </c>
      <c r="J52" s="301">
        <f t="shared" si="4"/>
        <v>1.7702931029598658E-2</v>
      </c>
      <c r="K52" s="301">
        <f t="shared" si="4"/>
        <v>1.847337395107506E-2</v>
      </c>
      <c r="L52" s="301">
        <f t="shared" si="4"/>
        <v>1.7713074809285943E-2</v>
      </c>
      <c r="M52" s="301">
        <f t="shared" si="4"/>
        <v>1.8299384950703899E-2</v>
      </c>
      <c r="N52" s="301">
        <f t="shared" si="4"/>
        <v>1.8367179836561696E-2</v>
      </c>
      <c r="O52" s="301">
        <f t="shared" si="4"/>
        <v>1.8465684814576049E-2</v>
      </c>
      <c r="P52" s="301">
        <f t="shared" si="4"/>
        <v>1.8792099050687249E-2</v>
      </c>
      <c r="Q52" s="301">
        <f t="shared" si="4"/>
        <v>1.9213347128116235E-2</v>
      </c>
      <c r="R52" s="301">
        <f t="shared" si="4"/>
        <v>1.8988390987546788E-2</v>
      </c>
      <c r="S52" s="301">
        <f t="shared" si="4"/>
        <v>1.9043170056430844E-2</v>
      </c>
      <c r="T52" s="301">
        <f t="shared" si="4"/>
        <v>1.9349847203721592E-2</v>
      </c>
      <c r="U52" s="301">
        <f t="shared" si="4"/>
        <v>1.8802682551482246E-2</v>
      </c>
      <c r="V52" s="301">
        <f t="shared" si="4"/>
        <v>1.8744630485406342E-2</v>
      </c>
      <c r="W52" s="301">
        <f t="shared" si="4"/>
        <v>1.8530037357166212E-2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5.2998778379509739E-3</v>
      </c>
      <c r="C53" s="235">
        <f t="shared" si="5"/>
        <v>5.3481354933636429E-3</v>
      </c>
      <c r="D53" s="235">
        <f t="shared" si="5"/>
        <v>5.5733121131905893E-3</v>
      </c>
      <c r="E53" s="235">
        <f t="shared" si="5"/>
        <v>4.9877241338532928E-3</v>
      </c>
      <c r="F53" s="235">
        <f t="shared" si="5"/>
        <v>5.4019701311793563E-3</v>
      </c>
      <c r="G53" s="235">
        <f t="shared" si="5"/>
        <v>5.677737129331859E-3</v>
      </c>
      <c r="H53" s="235">
        <f t="shared" si="5"/>
        <v>5.7933086636904564E-3</v>
      </c>
      <c r="I53" s="235">
        <f t="shared" si="5"/>
        <v>5.7878111686111254E-3</v>
      </c>
      <c r="J53" s="235">
        <f t="shared" si="5"/>
        <v>6.242946981398342E-3</v>
      </c>
      <c r="K53" s="235">
        <f t="shared" si="5"/>
        <v>6.5146440412201835E-3</v>
      </c>
      <c r="L53" s="235">
        <f t="shared" si="5"/>
        <v>6.2465241900917998E-3</v>
      </c>
      <c r="M53" s="235">
        <f t="shared" si="5"/>
        <v>6.453286738135877E-3</v>
      </c>
      <c r="N53" s="235">
        <f t="shared" si="5"/>
        <v>6.4771946366252633E-3</v>
      </c>
      <c r="O53" s="235">
        <f t="shared" si="5"/>
        <v>6.5119324636053917E-3</v>
      </c>
      <c r="P53" s="235">
        <f t="shared" si="5"/>
        <v>6.6270425980011509E-3</v>
      </c>
      <c r="Q53" s="235">
        <f t="shared" si="5"/>
        <v>6.7755959312886214E-3</v>
      </c>
      <c r="R53" s="235">
        <f t="shared" si="5"/>
        <v>6.6962650421625797E-3</v>
      </c>
      <c r="S53" s="235">
        <f t="shared" si="5"/>
        <v>6.7155829066541575E-3</v>
      </c>
      <c r="T53" s="235">
        <f t="shared" si="5"/>
        <v>6.82373274736367E-3</v>
      </c>
      <c r="U53" s="235">
        <f t="shared" si="5"/>
        <v>6.6307748745507347E-3</v>
      </c>
      <c r="V53" s="235">
        <f t="shared" si="5"/>
        <v>6.61030278605496E-3</v>
      </c>
      <c r="W53" s="235">
        <f t="shared" si="5"/>
        <v>6.534626418117041E-3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3.5385205000480986E-2</v>
      </c>
      <c r="C54" s="235">
        <f t="shared" si="6"/>
        <v>3.5707402432541051E-2</v>
      </c>
      <c r="D54" s="235">
        <f t="shared" si="6"/>
        <v>3.7210818378628663E-2</v>
      </c>
      <c r="E54" s="235">
        <f t="shared" si="6"/>
        <v>3.3301077186805472E-2</v>
      </c>
      <c r="F54" s="235">
        <f t="shared" si="6"/>
        <v>3.6066835188065124E-2</v>
      </c>
      <c r="G54" s="235">
        <f t="shared" si="6"/>
        <v>3.7908023241895093E-2</v>
      </c>
      <c r="H54" s="235">
        <f t="shared" si="6"/>
        <v>3.867964903413789E-2</v>
      </c>
      <c r="I54" s="235">
        <f t="shared" si="6"/>
        <v>3.864294441634876E-2</v>
      </c>
      <c r="J54" s="235">
        <f t="shared" si="6"/>
        <v>4.1681707672967999E-2</v>
      </c>
      <c r="K54" s="235">
        <f t="shared" si="6"/>
        <v>4.3495722345340312E-2</v>
      </c>
      <c r="L54" s="235">
        <f t="shared" si="6"/>
        <v>4.1705591291952754E-2</v>
      </c>
      <c r="M54" s="235">
        <f t="shared" si="6"/>
        <v>4.3086063705216969E-2</v>
      </c>
      <c r="N54" s="235">
        <f t="shared" si="6"/>
        <v>4.3245687363543513E-2</v>
      </c>
      <c r="O54" s="235">
        <f t="shared" si="6"/>
        <v>4.3477618205451048E-2</v>
      </c>
      <c r="P54" s="235">
        <f t="shared" si="6"/>
        <v>4.4246163411164989E-2</v>
      </c>
      <c r="Q54" s="235">
        <f t="shared" si="6"/>
        <v>4.523799573496709E-2</v>
      </c>
      <c r="R54" s="235">
        <f t="shared" si="6"/>
        <v>4.470833451249618E-2</v>
      </c>
      <c r="S54" s="235">
        <f t="shared" si="6"/>
        <v>4.4837312314646861E-2</v>
      </c>
      <c r="T54" s="235">
        <f t="shared" si="6"/>
        <v>4.5559386370179249E-2</v>
      </c>
      <c r="U54" s="235">
        <f t="shared" si="6"/>
        <v>4.4271082357386714E-2</v>
      </c>
      <c r="V54" s="235">
        <f t="shared" si="6"/>
        <v>4.4134398254401637E-2</v>
      </c>
      <c r="W54" s="235">
        <f t="shared" si="6"/>
        <v>4.3629136836110048E-2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1.5487171801973967E-2</v>
      </c>
      <c r="C55" s="235">
        <f t="shared" si="7"/>
        <v>1.5628189127842258E-2</v>
      </c>
      <c r="D55" s="235">
        <f t="shared" si="7"/>
        <v>1.6286194671305113E-2</v>
      </c>
      <c r="E55" s="235">
        <f t="shared" si="7"/>
        <v>1.4575003976261887E-2</v>
      </c>
      <c r="F55" s="235">
        <f t="shared" si="7"/>
        <v>1.5785503373611988E-2</v>
      </c>
      <c r="G55" s="235">
        <f t="shared" si="7"/>
        <v>1.659134286808488E-2</v>
      </c>
      <c r="H55" s="235">
        <f t="shared" si="7"/>
        <v>1.6929063144430202E-2</v>
      </c>
      <c r="I55" s="235">
        <f t="shared" si="7"/>
        <v>1.6912998500418157E-2</v>
      </c>
      <c r="J55" s="235">
        <f t="shared" si="7"/>
        <v>1.8242985104145577E-2</v>
      </c>
      <c r="K55" s="235">
        <f t="shared" si="7"/>
        <v>1.9036931525593447E-2</v>
      </c>
      <c r="L55" s="235">
        <f t="shared" si="7"/>
        <v>1.8253438334823902E-2</v>
      </c>
      <c r="M55" s="235">
        <f t="shared" si="7"/>
        <v>1.8857634733624392E-2</v>
      </c>
      <c r="N55" s="235">
        <f t="shared" si="7"/>
        <v>1.8927497802670609E-2</v>
      </c>
      <c r="O55" s="235">
        <f t="shared" si="7"/>
        <v>1.9029007820621613E-2</v>
      </c>
      <c r="P55" s="235">
        <f t="shared" si="7"/>
        <v>1.9365379805419029E-2</v>
      </c>
      <c r="Q55" s="235">
        <f t="shared" si="7"/>
        <v>1.9799478678020305E-2</v>
      </c>
      <c r="R55" s="235">
        <f t="shared" si="7"/>
        <v>1.9567659917915946E-2</v>
      </c>
      <c r="S55" s="235">
        <f t="shared" si="7"/>
        <v>1.9624110103255311E-2</v>
      </c>
      <c r="T55" s="235">
        <f t="shared" si="7"/>
        <v>1.9940142890167982E-2</v>
      </c>
      <c r="U55" s="235">
        <f t="shared" si="7"/>
        <v>1.9376286171547324E-2</v>
      </c>
      <c r="V55" s="235">
        <f t="shared" si="7"/>
        <v>1.9316463141399558E-2</v>
      </c>
      <c r="W55" s="235">
        <f t="shared" si="7"/>
        <v>1.9095323532631304E-2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3.1329386418543534E-2</v>
      </c>
      <c r="C56" s="302">
        <f t="shared" si="8"/>
        <v>3.2387193164688508E-2</v>
      </c>
      <c r="D56" s="302">
        <f t="shared" si="8"/>
        <v>3.3066979864896096E-2</v>
      </c>
      <c r="E56" s="302">
        <f t="shared" si="8"/>
        <v>3.1866481461987707E-2</v>
      </c>
      <c r="F56" s="302">
        <f t="shared" si="8"/>
        <v>3.0727380623009708E-2</v>
      </c>
      <c r="G56" s="302">
        <f t="shared" si="8"/>
        <v>3.1736982944244783E-2</v>
      </c>
      <c r="H56" s="302">
        <f t="shared" si="8"/>
        <v>3.2476100453745819E-2</v>
      </c>
      <c r="I56" s="302">
        <f t="shared" si="8"/>
        <v>3.1750636248127746E-2</v>
      </c>
      <c r="J56" s="302">
        <f t="shared" si="8"/>
        <v>3.326143211159812E-2</v>
      </c>
      <c r="K56" s="302">
        <f t="shared" si="8"/>
        <v>3.4444399343556871E-2</v>
      </c>
      <c r="L56" s="302">
        <f t="shared" si="8"/>
        <v>3.3932160884852965E-2</v>
      </c>
      <c r="M56" s="302">
        <f t="shared" si="8"/>
        <v>3.4563363252475415E-2</v>
      </c>
      <c r="N56" s="302">
        <f t="shared" si="8"/>
        <v>3.5003592259664096E-2</v>
      </c>
      <c r="O56" s="302">
        <f t="shared" si="8"/>
        <v>3.5161859145182821E-2</v>
      </c>
      <c r="P56" s="302">
        <f t="shared" si="8"/>
        <v>3.5531938651065402E-2</v>
      </c>
      <c r="Q56" s="302">
        <f t="shared" si="8"/>
        <v>3.5991685983126791E-2</v>
      </c>
      <c r="R56" s="302">
        <f t="shared" si="8"/>
        <v>3.6200446380646324E-2</v>
      </c>
      <c r="S56" s="302">
        <f t="shared" si="8"/>
        <v>3.6384490585152779E-2</v>
      </c>
      <c r="T56" s="302">
        <f t="shared" si="8"/>
        <v>3.6969326154595278E-2</v>
      </c>
      <c r="U56" s="302">
        <f t="shared" si="8"/>
        <v>3.7071512677986945E-2</v>
      </c>
      <c r="V56" s="302">
        <f t="shared" si="8"/>
        <v>3.7543338204766706E-2</v>
      </c>
      <c r="W56" s="302">
        <f t="shared" si="8"/>
        <v>3.7539169239974142E-2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0.17409142573770936</v>
      </c>
      <c r="C57" s="303">
        <f t="shared" si="9"/>
        <v>0.17299304471179361</v>
      </c>
      <c r="D57" s="303">
        <f t="shared" si="9"/>
        <v>0.17279502028406379</v>
      </c>
      <c r="E57" s="303">
        <f t="shared" si="9"/>
        <v>0.16448430044471035</v>
      </c>
      <c r="F57" s="303">
        <f t="shared" si="9"/>
        <v>0.15254670987678212</v>
      </c>
      <c r="G57" s="303">
        <f t="shared" si="9"/>
        <v>0.15731007318136636</v>
      </c>
      <c r="H57" s="303">
        <f t="shared" si="9"/>
        <v>0.16069386881494355</v>
      </c>
      <c r="I57" s="303">
        <f t="shared" si="9"/>
        <v>0.15788605116013554</v>
      </c>
      <c r="J57" s="303">
        <f t="shared" si="9"/>
        <v>0.16502726312741517</v>
      </c>
      <c r="K57" s="303">
        <f t="shared" si="9"/>
        <v>0.17029005620050786</v>
      </c>
      <c r="L57" s="303">
        <f t="shared" si="9"/>
        <v>0.16705632763258893</v>
      </c>
      <c r="M57" s="303">
        <f t="shared" si="9"/>
        <v>0.16904101146285783</v>
      </c>
      <c r="N57" s="303">
        <f t="shared" si="9"/>
        <v>0.1703782244061319</v>
      </c>
      <c r="O57" s="303">
        <f t="shared" si="9"/>
        <v>0.1698033764822634</v>
      </c>
      <c r="P57" s="303">
        <f t="shared" si="9"/>
        <v>0.17079870990655552</v>
      </c>
      <c r="Q57" s="303">
        <f t="shared" si="9"/>
        <v>0.17208319404349043</v>
      </c>
      <c r="R57" s="303">
        <f t="shared" si="9"/>
        <v>0.17159191123078099</v>
      </c>
      <c r="S57" s="303">
        <f t="shared" si="9"/>
        <v>0.17184665889708398</v>
      </c>
      <c r="T57" s="303">
        <f t="shared" si="9"/>
        <v>0.17292922644875841</v>
      </c>
      <c r="U57" s="303">
        <f t="shared" si="9"/>
        <v>0.17142514416497046</v>
      </c>
      <c r="V57" s="303">
        <f t="shared" si="9"/>
        <v>0.1711274015346736</v>
      </c>
      <c r="W57" s="303">
        <f t="shared" si="9"/>
        <v>0.16976883361250397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0.14716677487022037</v>
      </c>
      <c r="C58" s="304">
        <f t="shared" si="10"/>
        <v>0.14403942685526711</v>
      </c>
      <c r="D58" s="304">
        <f t="shared" si="10"/>
        <v>0.13895406688067519</v>
      </c>
      <c r="E58" s="304">
        <f t="shared" si="10"/>
        <v>0.13663482794687015</v>
      </c>
      <c r="F58" s="304">
        <f t="shared" si="10"/>
        <v>9.5839679027272959E-2</v>
      </c>
      <c r="G58" s="304">
        <f t="shared" si="10"/>
        <v>9.4136901632033573E-2</v>
      </c>
      <c r="H58" s="304">
        <f t="shared" si="10"/>
        <v>9.6991454026884819E-2</v>
      </c>
      <c r="I58" s="304">
        <f t="shared" si="10"/>
        <v>8.8759718492597187E-2</v>
      </c>
      <c r="J58" s="304">
        <f t="shared" si="10"/>
        <v>8.2610899254476441E-2</v>
      </c>
      <c r="K58" s="304">
        <f t="shared" si="10"/>
        <v>8.3122433933285486E-2</v>
      </c>
      <c r="L58" s="304">
        <f t="shared" si="10"/>
        <v>9.0364651697362672E-2</v>
      </c>
      <c r="M58" s="304">
        <f t="shared" si="10"/>
        <v>8.2878371352971505E-2</v>
      </c>
      <c r="N58" s="304">
        <f t="shared" si="10"/>
        <v>8.6642665241775288E-2</v>
      </c>
      <c r="O58" s="304">
        <f t="shared" si="10"/>
        <v>8.1629295830854598E-2</v>
      </c>
      <c r="P58" s="304">
        <f t="shared" si="10"/>
        <v>7.5378504772113414E-2</v>
      </c>
      <c r="Q58" s="304">
        <f t="shared" si="10"/>
        <v>6.5673449005516471E-2</v>
      </c>
      <c r="R58" s="304">
        <f t="shared" si="10"/>
        <v>7.2097511425529337E-2</v>
      </c>
      <c r="S58" s="304">
        <f t="shared" si="10"/>
        <v>7.1494640120068828E-2</v>
      </c>
      <c r="T58" s="304">
        <f t="shared" si="10"/>
        <v>6.4724759798402129E-2</v>
      </c>
      <c r="U58" s="304">
        <f t="shared" si="10"/>
        <v>7.6717724342483876E-2</v>
      </c>
      <c r="V58" s="304">
        <f t="shared" si="10"/>
        <v>7.7711651985587119E-2</v>
      </c>
      <c r="W58" s="304">
        <f t="shared" si="10"/>
        <v>7.8059509572132507E-2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2.6924650867488971E-2</v>
      </c>
      <c r="C59" s="304">
        <f t="shared" si="11"/>
        <v>2.89536178565265E-2</v>
      </c>
      <c r="D59" s="304">
        <f t="shared" si="11"/>
        <v>3.3840953403388607E-2</v>
      </c>
      <c r="E59" s="304">
        <f t="shared" si="11"/>
        <v>2.7849472497840182E-2</v>
      </c>
      <c r="F59" s="304">
        <f t="shared" si="11"/>
        <v>5.6707030849509156E-2</v>
      </c>
      <c r="G59" s="304">
        <f t="shared" si="11"/>
        <v>6.3173171549332788E-2</v>
      </c>
      <c r="H59" s="304">
        <f t="shared" si="11"/>
        <v>6.3702414788058728E-2</v>
      </c>
      <c r="I59" s="304">
        <f t="shared" si="11"/>
        <v>6.912633266753837E-2</v>
      </c>
      <c r="J59" s="304">
        <f t="shared" si="11"/>
        <v>8.2416363872938742E-2</v>
      </c>
      <c r="K59" s="304">
        <f t="shared" si="11"/>
        <v>8.7167622267222356E-2</v>
      </c>
      <c r="L59" s="304">
        <f t="shared" si="11"/>
        <v>7.6691675935226272E-2</v>
      </c>
      <c r="M59" s="304">
        <f t="shared" si="11"/>
        <v>8.6162640109886335E-2</v>
      </c>
      <c r="N59" s="304">
        <f t="shared" si="11"/>
        <v>8.3735559164356627E-2</v>
      </c>
      <c r="O59" s="304">
        <f t="shared" si="11"/>
        <v>8.817408065140879E-2</v>
      </c>
      <c r="P59" s="304">
        <f t="shared" si="11"/>
        <v>9.5420205134442104E-2</v>
      </c>
      <c r="Q59" s="304">
        <f t="shared" si="11"/>
        <v>0.10640974503797396</v>
      </c>
      <c r="R59" s="304">
        <f t="shared" si="11"/>
        <v>9.949439980525164E-2</v>
      </c>
      <c r="S59" s="304">
        <f t="shared" si="11"/>
        <v>0.10035201877701515</v>
      </c>
      <c r="T59" s="304">
        <f t="shared" si="11"/>
        <v>0.10820446665035628</v>
      </c>
      <c r="U59" s="304">
        <f t="shared" si="11"/>
        <v>9.470741982248658E-2</v>
      </c>
      <c r="V59" s="304">
        <f t="shared" si="11"/>
        <v>9.3415749549086477E-2</v>
      </c>
      <c r="W59" s="304">
        <f t="shared" si="11"/>
        <v>9.1709324040371451E-2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6.9487779050982204E-2</v>
      </c>
      <c r="C60" s="303">
        <f t="shared" si="12"/>
        <v>7.1456793976728578E-2</v>
      </c>
      <c r="D60" s="303">
        <f t="shared" si="12"/>
        <v>7.2606588322386978E-2</v>
      </c>
      <c r="E60" s="303">
        <f t="shared" si="12"/>
        <v>6.9659619480833254E-2</v>
      </c>
      <c r="F60" s="303">
        <f t="shared" si="12"/>
        <v>6.586240773255865E-2</v>
      </c>
      <c r="G60" s="303">
        <f t="shared" si="12"/>
        <v>6.7637482593124423E-2</v>
      </c>
      <c r="H60" s="303">
        <f t="shared" si="12"/>
        <v>6.8999292950421051E-2</v>
      </c>
      <c r="I60" s="303">
        <f t="shared" si="12"/>
        <v>6.7584644078751921E-2</v>
      </c>
      <c r="J60" s="303">
        <f t="shared" si="12"/>
        <v>6.9675385766237344E-2</v>
      </c>
      <c r="K60" s="303">
        <f t="shared" si="12"/>
        <v>7.1407859002329016E-2</v>
      </c>
      <c r="L60" s="303">
        <f t="shared" si="12"/>
        <v>7.0906648068354963E-2</v>
      </c>
      <c r="M60" s="303">
        <f t="shared" si="12"/>
        <v>7.0972699345397808E-2</v>
      </c>
      <c r="N60" s="303">
        <f t="shared" si="12"/>
        <v>7.1716431043360715E-2</v>
      </c>
      <c r="O60" s="303">
        <f t="shared" si="12"/>
        <v>7.1096905050548317E-2</v>
      </c>
      <c r="P60" s="303">
        <f t="shared" si="12"/>
        <v>7.0774734228049585E-2</v>
      </c>
      <c r="Q60" s="303">
        <f t="shared" si="12"/>
        <v>6.9946483706610885E-2</v>
      </c>
      <c r="R60" s="303">
        <f t="shared" si="12"/>
        <v>7.0610267032867338E-2</v>
      </c>
      <c r="S60" s="303">
        <f t="shared" si="12"/>
        <v>7.0611193565304653E-2</v>
      </c>
      <c r="T60" s="303">
        <f t="shared" si="12"/>
        <v>7.0054586335207891E-2</v>
      </c>
      <c r="U60" s="303">
        <f t="shared" si="12"/>
        <v>7.1051913067743958E-2</v>
      </c>
      <c r="V60" s="303">
        <f t="shared" si="12"/>
        <v>7.1040545739836036E-2</v>
      </c>
      <c r="W60" s="303">
        <f t="shared" si="12"/>
        <v>7.0668669999655778E-2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5.2017202420865521E-2</v>
      </c>
      <c r="C61" s="304">
        <f t="shared" si="13"/>
        <v>5.3827140271129205E-2</v>
      </c>
      <c r="D61" s="304">
        <f t="shared" si="13"/>
        <v>5.4234659886636803E-2</v>
      </c>
      <c r="E61" s="304">
        <f t="shared" si="13"/>
        <v>5.3218029815050409E-2</v>
      </c>
      <c r="F61" s="304">
        <f t="shared" si="13"/>
        <v>4.8055292924256282E-2</v>
      </c>
      <c r="G61" s="304">
        <f t="shared" si="13"/>
        <v>4.8921326365266755E-2</v>
      </c>
      <c r="H61" s="304">
        <f t="shared" si="13"/>
        <v>4.9902165423033856E-2</v>
      </c>
      <c r="I61" s="304">
        <f t="shared" si="13"/>
        <v>4.8505638555681366E-2</v>
      </c>
      <c r="J61" s="304">
        <f t="shared" si="13"/>
        <v>4.9096065455253933E-2</v>
      </c>
      <c r="K61" s="304">
        <f t="shared" si="13"/>
        <v>4.9932913462061072E-2</v>
      </c>
      <c r="L61" s="304">
        <f t="shared" si="13"/>
        <v>5.0315535806592357E-2</v>
      </c>
      <c r="M61" s="304">
        <f t="shared" si="13"/>
        <v>4.9700012705830514E-2</v>
      </c>
      <c r="N61" s="304">
        <f t="shared" si="13"/>
        <v>5.0364934139595842E-2</v>
      </c>
      <c r="O61" s="304">
        <f t="shared" si="13"/>
        <v>4.9630897985082294E-2</v>
      </c>
      <c r="P61" s="304">
        <f t="shared" si="13"/>
        <v>4.8929276827056278E-2</v>
      </c>
      <c r="Q61" s="304">
        <f t="shared" si="13"/>
        <v>4.7611333434911439E-2</v>
      </c>
      <c r="R61" s="304">
        <f t="shared" si="13"/>
        <v>4.8536623992086955E-2</v>
      </c>
      <c r="S61" s="304">
        <f t="shared" si="13"/>
        <v>4.8473870899776381E-2</v>
      </c>
      <c r="T61" s="304">
        <f t="shared" si="13"/>
        <v>4.7560757324170901E-2</v>
      </c>
      <c r="U61" s="304">
        <f t="shared" si="13"/>
        <v>4.9194152548554713E-2</v>
      </c>
      <c r="V61" s="304">
        <f t="shared" si="13"/>
        <v>4.9250269642322105E-2</v>
      </c>
      <c r="W61" s="304">
        <f t="shared" si="13"/>
        <v>4.9127854328508865E-2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1.7470576630116676E-2</v>
      </c>
      <c r="C62" s="304">
        <f t="shared" si="14"/>
        <v>1.7629653705599369E-2</v>
      </c>
      <c r="D62" s="304">
        <f t="shared" si="14"/>
        <v>1.8371928435750178E-2</v>
      </c>
      <c r="E62" s="304">
        <f t="shared" si="14"/>
        <v>1.6441589665782838E-2</v>
      </c>
      <c r="F62" s="304">
        <f t="shared" si="14"/>
        <v>1.7807114808302372E-2</v>
      </c>
      <c r="G62" s="304">
        <f t="shared" si="14"/>
        <v>1.8716156227857658E-2</v>
      </c>
      <c r="H62" s="304">
        <f t="shared" si="14"/>
        <v>1.9097127527387198E-2</v>
      </c>
      <c r="I62" s="304">
        <f t="shared" si="14"/>
        <v>1.9079005523070548E-2</v>
      </c>
      <c r="J62" s="304">
        <f t="shared" si="14"/>
        <v>2.0579320310983404E-2</v>
      </c>
      <c r="K62" s="304">
        <f t="shared" si="14"/>
        <v>2.147494554026794E-2</v>
      </c>
      <c r="L62" s="304">
        <f t="shared" si="14"/>
        <v>2.0591112261762613E-2</v>
      </c>
      <c r="M62" s="304">
        <f t="shared" si="14"/>
        <v>2.1272686639567294E-2</v>
      </c>
      <c r="N62" s="304">
        <f t="shared" si="14"/>
        <v>2.135149690376488E-2</v>
      </c>
      <c r="O62" s="304">
        <f t="shared" si="14"/>
        <v>2.1466007065466024E-2</v>
      </c>
      <c r="P62" s="304">
        <f t="shared" si="14"/>
        <v>2.1845457400993307E-2</v>
      </c>
      <c r="Q62" s="304">
        <f t="shared" si="14"/>
        <v>2.2335150271699449E-2</v>
      </c>
      <c r="R62" s="304">
        <f t="shared" si="14"/>
        <v>2.2073643040780393E-2</v>
      </c>
      <c r="S62" s="304">
        <f t="shared" si="14"/>
        <v>2.2137322665528265E-2</v>
      </c>
      <c r="T62" s="304">
        <f t="shared" si="14"/>
        <v>2.2493829011036987E-2</v>
      </c>
      <c r="U62" s="304">
        <f t="shared" si="14"/>
        <v>2.1857760519189244E-2</v>
      </c>
      <c r="V62" s="304">
        <f t="shared" si="14"/>
        <v>2.1790276097513935E-2</v>
      </c>
      <c r="W62" s="304">
        <f t="shared" si="14"/>
        <v>2.1540815671146907E-2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0.2131731743727053</v>
      </c>
      <c r="C63" s="303">
        <f t="shared" si="15"/>
        <v>0.21182821801444129</v>
      </c>
      <c r="D63" s="303">
        <f t="shared" si="15"/>
        <v>0.21158573912334344</v>
      </c>
      <c r="E63" s="303">
        <f t="shared" si="15"/>
        <v>0.20140934748331873</v>
      </c>
      <c r="F63" s="303">
        <f t="shared" si="15"/>
        <v>0.18679188964503937</v>
      </c>
      <c r="G63" s="303">
        <f t="shared" si="15"/>
        <v>0.1926245794057547</v>
      </c>
      <c r="H63" s="303">
        <f t="shared" si="15"/>
        <v>0.19676800263054312</v>
      </c>
      <c r="I63" s="303">
        <f t="shared" si="15"/>
        <v>0.19332985856343129</v>
      </c>
      <c r="J63" s="303">
        <f t="shared" si="15"/>
        <v>0.20207419974785529</v>
      </c>
      <c r="K63" s="303">
        <f t="shared" si="15"/>
        <v>0.20851843616388713</v>
      </c>
      <c r="L63" s="303">
        <f t="shared" si="15"/>
        <v>0.20455876852970076</v>
      </c>
      <c r="M63" s="303">
        <f t="shared" si="15"/>
        <v>0.20698899362798928</v>
      </c>
      <c r="N63" s="303">
        <f t="shared" si="15"/>
        <v>0.20862639723199827</v>
      </c>
      <c r="O63" s="303">
        <f t="shared" si="15"/>
        <v>0.20792250181501656</v>
      </c>
      <c r="P63" s="303">
        <f t="shared" si="15"/>
        <v>0.20914127743659858</v>
      </c>
      <c r="Q63" s="303">
        <f t="shared" si="15"/>
        <v>0.2107141151552944</v>
      </c>
      <c r="R63" s="303">
        <f t="shared" si="15"/>
        <v>0.21011254436422161</v>
      </c>
      <c r="S63" s="303">
        <f t="shared" si="15"/>
        <v>0.21042448028214367</v>
      </c>
      <c r="T63" s="303">
        <f t="shared" si="15"/>
        <v>0.21175007320256131</v>
      </c>
      <c r="U63" s="303">
        <f t="shared" si="15"/>
        <v>0.20990833979384138</v>
      </c>
      <c r="V63" s="303">
        <f t="shared" si="15"/>
        <v>0.20954375698123306</v>
      </c>
      <c r="W63" s="303">
        <f t="shared" si="15"/>
        <v>0.20788020442347427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0.18020421412680046</v>
      </c>
      <c r="C64" s="304">
        <f t="shared" si="16"/>
        <v>0.17637480839420472</v>
      </c>
      <c r="D64" s="304">
        <f t="shared" si="16"/>
        <v>0.17014783699674516</v>
      </c>
      <c r="E64" s="304">
        <f t="shared" si="16"/>
        <v>0.16730795258800424</v>
      </c>
      <c r="F64" s="304">
        <f t="shared" si="16"/>
        <v>0.11735470901298732</v>
      </c>
      <c r="G64" s="304">
        <f t="shared" si="16"/>
        <v>0.11526967546779618</v>
      </c>
      <c r="H64" s="304">
        <f t="shared" si="16"/>
        <v>0.11876504574720589</v>
      </c>
      <c r="I64" s="304">
        <f t="shared" si="16"/>
        <v>0.10868536958277202</v>
      </c>
      <c r="J64" s="304">
        <f t="shared" si="16"/>
        <v>0.10115620316874661</v>
      </c>
      <c r="K64" s="304">
        <f t="shared" si="16"/>
        <v>0.10178257216320671</v>
      </c>
      <c r="L64" s="304">
        <f t="shared" si="16"/>
        <v>0.11065059391513797</v>
      </c>
      <c r="M64" s="304">
        <f t="shared" si="16"/>
        <v>0.10148372002404675</v>
      </c>
      <c r="N64" s="304">
        <f t="shared" si="16"/>
        <v>0.10609305947972485</v>
      </c>
      <c r="O64" s="304">
        <f t="shared" si="16"/>
        <v>9.9954239792883232E-2</v>
      </c>
      <c r="P64" s="304">
        <f t="shared" si="16"/>
        <v>9.2300209925036819E-2</v>
      </c>
      <c r="Q64" s="304">
        <f t="shared" si="16"/>
        <v>8.0416468170020128E-2</v>
      </c>
      <c r="R64" s="304">
        <f t="shared" si="16"/>
        <v>8.8282667051668595E-2</v>
      </c>
      <c r="S64" s="304">
        <f t="shared" si="16"/>
        <v>8.7544457289880195E-2</v>
      </c>
      <c r="T64" s="304">
        <f t="shared" si="16"/>
        <v>7.9254807916410722E-2</v>
      </c>
      <c r="U64" s="304">
        <f t="shared" si="16"/>
        <v>9.3940070623449654E-2</v>
      </c>
      <c r="V64" s="304">
        <f t="shared" si="16"/>
        <v>9.5157124880310806E-2</v>
      </c>
      <c r="W64" s="304">
        <f t="shared" si="16"/>
        <v>9.5583072945468389E-2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3.2968960245904858E-2</v>
      </c>
      <c r="C65" s="304">
        <f t="shared" si="17"/>
        <v>3.5453409620236548E-2</v>
      </c>
      <c r="D65" s="304">
        <f t="shared" si="17"/>
        <v>4.14379021265983E-2</v>
      </c>
      <c r="E65" s="304">
        <f t="shared" si="17"/>
        <v>3.410139489531451E-2</v>
      </c>
      <c r="F65" s="304">
        <f t="shared" si="17"/>
        <v>6.9437180632052051E-2</v>
      </c>
      <c r="G65" s="304">
        <f t="shared" si="17"/>
        <v>7.7354903937958519E-2</v>
      </c>
      <c r="H65" s="304">
        <f t="shared" si="17"/>
        <v>7.8002956883337221E-2</v>
      </c>
      <c r="I65" s="304">
        <f t="shared" si="17"/>
        <v>8.4644488980659252E-2</v>
      </c>
      <c r="J65" s="304">
        <f t="shared" si="17"/>
        <v>0.10091799657910866</v>
      </c>
      <c r="K65" s="304">
        <f t="shared" si="17"/>
        <v>0.10673586400068041</v>
      </c>
      <c r="L65" s="304">
        <f t="shared" si="17"/>
        <v>9.3908174614562787E-2</v>
      </c>
      <c r="M65" s="304">
        <f t="shared" si="17"/>
        <v>0.10550527360394252</v>
      </c>
      <c r="N65" s="304">
        <f t="shared" si="17"/>
        <v>0.10253333775227344</v>
      </c>
      <c r="O65" s="304">
        <f t="shared" si="17"/>
        <v>0.10796826202213332</v>
      </c>
      <c r="P65" s="304">
        <f t="shared" si="17"/>
        <v>0.11684106751156176</v>
      </c>
      <c r="Q65" s="304">
        <f t="shared" si="17"/>
        <v>0.13029764698527427</v>
      </c>
      <c r="R65" s="304">
        <f t="shared" si="17"/>
        <v>0.12182987731255303</v>
      </c>
      <c r="S65" s="304">
        <f t="shared" si="17"/>
        <v>0.12288002299226347</v>
      </c>
      <c r="T65" s="304">
        <f t="shared" si="17"/>
        <v>0.13249526528615058</v>
      </c>
      <c r="U65" s="304">
        <f t="shared" si="17"/>
        <v>0.11596826917039171</v>
      </c>
      <c r="V65" s="304">
        <f t="shared" si="17"/>
        <v>0.11438663210092227</v>
      </c>
      <c r="W65" s="304">
        <f t="shared" si="17"/>
        <v>0.11229713147800589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0.28914050133446423</v>
      </c>
      <c r="C66" s="303">
        <f t="shared" si="18"/>
        <v>0.28652853046544335</v>
      </c>
      <c r="D66" s="303">
        <f t="shared" si="18"/>
        <v>0.27567426534300704</v>
      </c>
      <c r="E66" s="303">
        <f t="shared" si="18"/>
        <v>0.32292374398487478</v>
      </c>
      <c r="F66" s="303">
        <f t="shared" si="18"/>
        <v>0.33700248018852286</v>
      </c>
      <c r="G66" s="303">
        <f t="shared" si="18"/>
        <v>0.31203002111546391</v>
      </c>
      <c r="H66" s="303">
        <f t="shared" si="18"/>
        <v>0.2975438823344716</v>
      </c>
      <c r="I66" s="303">
        <f t="shared" si="18"/>
        <v>0.30616104160937191</v>
      </c>
      <c r="J66" s="303">
        <f t="shared" si="18"/>
        <v>0.26754254302920438</v>
      </c>
      <c r="K66" s="303">
        <f t="shared" si="18"/>
        <v>0.24149942208273531</v>
      </c>
      <c r="L66" s="303">
        <f t="shared" si="18"/>
        <v>0.26097655247576634</v>
      </c>
      <c r="M66" s="303">
        <f t="shared" si="18"/>
        <v>0.24717322887041132</v>
      </c>
      <c r="N66" s="303">
        <f t="shared" si="18"/>
        <v>0.242009694977247</v>
      </c>
      <c r="O66" s="303">
        <f t="shared" si="18"/>
        <v>0.2422895101185179</v>
      </c>
      <c r="P66" s="303">
        <f t="shared" si="18"/>
        <v>0.23518889505174456</v>
      </c>
      <c r="Q66" s="303">
        <f t="shared" si="18"/>
        <v>0.22645571078990848</v>
      </c>
      <c r="R66" s="303">
        <f t="shared" si="18"/>
        <v>0.23001065519990571</v>
      </c>
      <c r="S66" s="303">
        <f t="shared" si="18"/>
        <v>0.22844698403776895</v>
      </c>
      <c r="T66" s="303">
        <f t="shared" si="18"/>
        <v>0.22146457037754921</v>
      </c>
      <c r="U66" s="303">
        <f t="shared" si="18"/>
        <v>0.23182176117809672</v>
      </c>
      <c r="V66" s="303">
        <f t="shared" si="18"/>
        <v>0.2328841624959454</v>
      </c>
      <c r="W66" s="303">
        <f t="shared" si="18"/>
        <v>0.23946334622747045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9.337337745962683E-2</v>
      </c>
      <c r="C67" s="303">
        <f t="shared" si="19"/>
        <v>9.4223582013757759E-2</v>
      </c>
      <c r="D67" s="303">
        <f t="shared" si="19"/>
        <v>9.8190749212900774E-2</v>
      </c>
      <c r="E67" s="303">
        <f t="shared" si="19"/>
        <v>8.7873845861101876E-2</v>
      </c>
      <c r="F67" s="303">
        <f t="shared" si="19"/>
        <v>9.5172041980358113E-2</v>
      </c>
      <c r="G67" s="303">
        <f t="shared" si="19"/>
        <v>0.10003051170300314</v>
      </c>
      <c r="H67" s="303">
        <f t="shared" si="19"/>
        <v>0.10206665382386092</v>
      </c>
      <c r="I67" s="303">
        <f t="shared" si="19"/>
        <v>0.10196979882100625</v>
      </c>
      <c r="J67" s="303">
        <f t="shared" si="19"/>
        <v>0.1099883927098052</v>
      </c>
      <c r="K67" s="303">
        <f t="shared" si="19"/>
        <v>0.11477515815933186</v>
      </c>
      <c r="L67" s="303">
        <f t="shared" si="19"/>
        <v>0.11005141606011605</v>
      </c>
      <c r="M67" s="303">
        <f t="shared" si="19"/>
        <v>0.11369416369191773</v>
      </c>
      <c r="N67" s="303">
        <f t="shared" si="19"/>
        <v>0.11411537363263188</v>
      </c>
      <c r="O67" s="303">
        <f t="shared" si="19"/>
        <v>0.11472738551855052</v>
      </c>
      <c r="P67" s="303">
        <f t="shared" si="19"/>
        <v>0.11675539868357077</v>
      </c>
      <c r="Q67" s="303">
        <f t="shared" si="19"/>
        <v>0.11937261494516288</v>
      </c>
      <c r="R67" s="303">
        <f t="shared" si="19"/>
        <v>0.11797496139897518</v>
      </c>
      <c r="S67" s="303">
        <f t="shared" si="19"/>
        <v>0.11831530400837828</v>
      </c>
      <c r="T67" s="303">
        <f t="shared" si="19"/>
        <v>0.12022069054888623</v>
      </c>
      <c r="U67" s="303">
        <f t="shared" si="19"/>
        <v>0.11682115402316609</v>
      </c>
      <c r="V67" s="303">
        <f t="shared" si="19"/>
        <v>0.11646047626700831</v>
      </c>
      <c r="W67" s="303">
        <f t="shared" si="19"/>
        <v>0.1151272081645546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5.8203401861559145E-2</v>
      </c>
      <c r="C68" s="237">
        <f t="shared" si="20"/>
        <v>5.8733368739430802E-2</v>
      </c>
      <c r="D68" s="237">
        <f t="shared" si="20"/>
        <v>6.120626447294495E-2</v>
      </c>
      <c r="E68" s="237">
        <f t="shared" si="20"/>
        <v>5.4775321434483513E-2</v>
      </c>
      <c r="F68" s="237">
        <f t="shared" si="20"/>
        <v>5.9324582188997971E-2</v>
      </c>
      <c r="G68" s="237">
        <f t="shared" si="20"/>
        <v>6.2353062826550072E-2</v>
      </c>
      <c r="H68" s="237">
        <f t="shared" si="20"/>
        <v>6.3622272544906683E-2</v>
      </c>
      <c r="I68" s="237">
        <f t="shared" si="20"/>
        <v>6.3561898905151681E-2</v>
      </c>
      <c r="J68" s="237">
        <f t="shared" si="20"/>
        <v>6.8560212719774125E-2</v>
      </c>
      <c r="K68" s="237">
        <f t="shared" si="20"/>
        <v>7.1543997184422919E-2</v>
      </c>
      <c r="L68" s="237">
        <f t="shared" si="20"/>
        <v>6.8599497722465499E-2</v>
      </c>
      <c r="M68" s="237">
        <f t="shared" si="20"/>
        <v>7.0870169621269491E-2</v>
      </c>
      <c r="N68" s="237">
        <f t="shared" si="20"/>
        <v>7.1132726809565186E-2</v>
      </c>
      <c r="O68" s="237">
        <f t="shared" si="20"/>
        <v>7.1514218565666379E-2</v>
      </c>
      <c r="P68" s="237">
        <f t="shared" si="20"/>
        <v>7.2778361177142981E-2</v>
      </c>
      <c r="Q68" s="237">
        <f t="shared" si="20"/>
        <v>7.4409777904013763E-2</v>
      </c>
      <c r="R68" s="237">
        <f t="shared" si="20"/>
        <v>7.3538563932481385E-2</v>
      </c>
      <c r="S68" s="237">
        <f t="shared" si="20"/>
        <v>7.3750713243180402E-2</v>
      </c>
      <c r="T68" s="237">
        <f t="shared" si="20"/>
        <v>7.4938417721009107E-2</v>
      </c>
      <c r="U68" s="237">
        <f t="shared" si="20"/>
        <v>7.2819349139227441E-2</v>
      </c>
      <c r="V68" s="237">
        <f t="shared" si="20"/>
        <v>7.2594524109274375E-2</v>
      </c>
      <c r="W68" s="237">
        <f t="shared" si="20"/>
        <v>7.1763444188342296E-2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0.51588602362648694</v>
      </c>
      <c r="C72" s="324">
        <f>IF(C$5=0,0,C$5/TRE_fec!C$5)</f>
        <v>0.52131532276004156</v>
      </c>
      <c r="D72" s="324">
        <f>IF(D$5=0,0,D$5/TRE_fec!D$5)</f>
        <v>0.52344846020336944</v>
      </c>
      <c r="E72" s="324">
        <f>IF(E$5=0,0,E$5/TRE_fec!E$5)</f>
        <v>0.538185162204871</v>
      </c>
      <c r="F72" s="324">
        <f>IF(F$5=0,0,F$5/TRE_fec!F$5)</f>
        <v>0.57324771814682929</v>
      </c>
      <c r="G72" s="324">
        <f>IF(G$5=0,0,G$5/TRE_fec!G$5)</f>
        <v>0.57058647611377444</v>
      </c>
      <c r="H72" s="324">
        <f>IF(H$5=0,0,H$5/TRE_fec!H$5)</f>
        <v>0.56797913521363153</v>
      </c>
      <c r="I72" s="324">
        <f>IF(I$5=0,0,I$5/TRE_fec!I$5)</f>
        <v>0.5726203667513946</v>
      </c>
      <c r="J72" s="324">
        <f>IF(J$5=0,0,J$5/TRE_fec!J$5)</f>
        <v>0.56902357361028877</v>
      </c>
      <c r="K72" s="324">
        <f>IF(K$5=0,0,K$5/TRE_fec!K$5)</f>
        <v>0.56476687253415447</v>
      </c>
      <c r="L72" s="324">
        <f>IF(L$5=0,0,L$5/TRE_fec!L$5)</f>
        <v>0.56484123217355886</v>
      </c>
      <c r="M72" s="324">
        <f>IF(M$5=0,0,M$5/TRE_fec!M$5)</f>
        <v>0.56561003289306699</v>
      </c>
      <c r="N72" s="324">
        <f>IF(N$5=0,0,N$5/TRE_fec!N$5)</f>
        <v>0.56341171078423991</v>
      </c>
      <c r="O72" s="324">
        <f>IF(O$5=0,0,O$5/TRE_fec!O$5)</f>
        <v>0.56526611361098855</v>
      </c>
      <c r="P72" s="324">
        <f>IF(P$5=0,0,P$5/TRE_fec!P$5)</f>
        <v>0.56691610497158229</v>
      </c>
      <c r="Q72" s="324">
        <f>IF(Q$5=0,0,Q$5/TRE_fec!Q$5)</f>
        <v>0.56931790435397678</v>
      </c>
      <c r="R72" s="324">
        <f>IF(R$5=0,0,R$5/TRE_fec!R$5)</f>
        <v>0.56781128736172726</v>
      </c>
      <c r="S72" s="324">
        <f>IF(S$5=0,0,S$5/TRE_fec!S$5)</f>
        <v>0.56781921607320129</v>
      </c>
      <c r="T72" s="324">
        <f>IF(T$5=0,0,T$5/TRE_fec!T$5)</f>
        <v>0.56945175482598165</v>
      </c>
      <c r="U72" s="324">
        <f>IF(U$5=0,0,U$5/TRE_fec!U$5)</f>
        <v>0.56762450257115116</v>
      </c>
      <c r="V72" s="324">
        <f>IF(V$5=0,0,V$5/TRE_fec!V$5)</f>
        <v>0.56721659077505426</v>
      </c>
      <c r="W72" s="324">
        <f>IF(W$5=0,0,W$5/TRE_fec!W$5)</f>
        <v>0.5682046739978639</v>
      </c>
      <c r="DA72" s="95"/>
    </row>
    <row r="73" spans="1:105" ht="12" customHeight="1" x14ac:dyDescent="0.25">
      <c r="A73" s="55" t="s">
        <v>92</v>
      </c>
      <c r="B73" s="336">
        <f>IF(B$6=0,0,B$6/TRE_fec!B$6)</f>
        <v>0.47977365664354998</v>
      </c>
      <c r="C73" s="336">
        <f>IF(C$6=0,0,C$6/TRE_fec!C$6)</f>
        <v>0.47977365664354987</v>
      </c>
      <c r="D73" s="336">
        <f>IF(D$6=0,0,D$6/TRE_fec!D$6)</f>
        <v>0.47977365664354993</v>
      </c>
      <c r="E73" s="336">
        <f>IF(E$6=0,0,E$6/TRE_fec!E$6)</f>
        <v>0.47977365664354998</v>
      </c>
      <c r="F73" s="336">
        <f>IF(F$6=0,0,F$6/TRE_fec!F$6)</f>
        <v>0.47977365664354987</v>
      </c>
      <c r="G73" s="336">
        <f>IF(G$6=0,0,G$6/TRE_fec!G$6)</f>
        <v>0.47977365664354998</v>
      </c>
      <c r="H73" s="336">
        <f>IF(H$6=0,0,H$6/TRE_fec!H$6)</f>
        <v>0.47977365664354993</v>
      </c>
      <c r="I73" s="336">
        <f>IF(I$6=0,0,I$6/TRE_fec!I$6)</f>
        <v>0.47977365664354993</v>
      </c>
      <c r="J73" s="336">
        <f>IF(J$6=0,0,J$6/TRE_fec!J$6)</f>
        <v>0.47977365664354993</v>
      </c>
      <c r="K73" s="336">
        <f>IF(K$6=0,0,K$6/TRE_fec!K$6)</f>
        <v>0.47977365664354993</v>
      </c>
      <c r="L73" s="336">
        <f>IF(L$6=0,0,L$6/TRE_fec!L$6)</f>
        <v>0.47977365664354993</v>
      </c>
      <c r="M73" s="336">
        <f>IF(M$6=0,0,M$6/TRE_fec!M$6)</f>
        <v>0.47977365664354998</v>
      </c>
      <c r="N73" s="336">
        <f>IF(N$6=0,0,N$6/TRE_fec!N$6)</f>
        <v>0.47977365664354998</v>
      </c>
      <c r="O73" s="336">
        <f>IF(O$6=0,0,O$6/TRE_fec!O$6)</f>
        <v>0.47977365664354998</v>
      </c>
      <c r="P73" s="336">
        <f>IF(P$6=0,0,P$6/TRE_fec!P$6)</f>
        <v>0.47977365664354993</v>
      </c>
      <c r="Q73" s="336">
        <f>IF(Q$6=0,0,Q$6/TRE_fec!Q$6)</f>
        <v>0.47977365664354993</v>
      </c>
      <c r="R73" s="336">
        <f>IF(R$6=0,0,R$6/TRE_fec!R$6)</f>
        <v>0.47977365664355004</v>
      </c>
      <c r="S73" s="336">
        <f>IF(S$6=0,0,S$6/TRE_fec!S$6)</f>
        <v>0.47977365664354998</v>
      </c>
      <c r="T73" s="336">
        <f>IF(T$6=0,0,T$6/TRE_fec!T$6)</f>
        <v>0.47977365664354998</v>
      </c>
      <c r="U73" s="336">
        <f>IF(U$6=0,0,U$6/TRE_fec!U$6)</f>
        <v>0.47977365664355004</v>
      </c>
      <c r="V73" s="336">
        <f>IF(V$6=0,0,V$6/TRE_fec!V$6)</f>
        <v>0.47977365664355015</v>
      </c>
      <c r="W73" s="336">
        <f>IF(W$6=0,0,W$6/TRE_fec!W$6)</f>
        <v>0.47977365664354998</v>
      </c>
      <c r="DA73" s="67"/>
    </row>
    <row r="74" spans="1:105" ht="12" customHeight="1" x14ac:dyDescent="0.25">
      <c r="A74" s="202" t="s">
        <v>93</v>
      </c>
      <c r="B74" s="337">
        <f>IF(B$7=0,0,B$7/TRE_fec!B$7)</f>
        <v>0.12440618118753008</v>
      </c>
      <c r="C74" s="337">
        <f>IF(C$7=0,0,C$7/TRE_fec!C$7)</f>
        <v>0.12440618118753007</v>
      </c>
      <c r="D74" s="337">
        <f>IF(D$7=0,0,D$7/TRE_fec!D$7)</f>
        <v>0.12440618118753008</v>
      </c>
      <c r="E74" s="337">
        <f>IF(E$7=0,0,E$7/TRE_fec!E$7)</f>
        <v>0.12440618118753008</v>
      </c>
      <c r="F74" s="337">
        <f>IF(F$7=0,0,F$7/TRE_fec!F$7)</f>
        <v>0.12440618118753004</v>
      </c>
      <c r="G74" s="337">
        <f>IF(G$7=0,0,G$7/TRE_fec!G$7)</f>
        <v>0.12440618118753005</v>
      </c>
      <c r="H74" s="337">
        <f>IF(H$7=0,0,H$7/TRE_fec!H$7)</f>
        <v>0.12440618118753011</v>
      </c>
      <c r="I74" s="337">
        <f>IF(I$7=0,0,I$7/TRE_fec!I$7)</f>
        <v>0.12440618118753001</v>
      </c>
      <c r="J74" s="337">
        <f>IF(J$7=0,0,J$7/TRE_fec!J$7)</f>
        <v>0.12440618118753009</v>
      </c>
      <c r="K74" s="337">
        <f>IF(K$7=0,0,K$7/TRE_fec!K$7)</f>
        <v>0.12440618118753004</v>
      </c>
      <c r="L74" s="337">
        <f>IF(L$7=0,0,L$7/TRE_fec!L$7)</f>
        <v>0.12440618118753007</v>
      </c>
      <c r="M74" s="337">
        <f>IF(M$7=0,0,M$7/TRE_fec!M$7)</f>
        <v>0.12440618118753008</v>
      </c>
      <c r="N74" s="337">
        <f>IF(N$7=0,0,N$7/TRE_fec!N$7)</f>
        <v>0.12440618118753007</v>
      </c>
      <c r="O74" s="337">
        <f>IF(O$7=0,0,O$7/TRE_fec!O$7)</f>
        <v>0.12440618118753008</v>
      </c>
      <c r="P74" s="337">
        <f>IF(P$7=0,0,P$7/TRE_fec!P$7)</f>
        <v>0.12440618118753007</v>
      </c>
      <c r="Q74" s="337">
        <f>IF(Q$7=0,0,Q$7/TRE_fec!Q$7)</f>
        <v>0.12440618118753007</v>
      </c>
      <c r="R74" s="337">
        <f>IF(R$7=0,0,R$7/TRE_fec!R$7)</f>
        <v>0.12440618118753007</v>
      </c>
      <c r="S74" s="337">
        <f>IF(S$7=0,0,S$7/TRE_fec!S$7)</f>
        <v>0.12440618118753011</v>
      </c>
      <c r="T74" s="337">
        <f>IF(T$7=0,0,T$7/TRE_fec!T$7)</f>
        <v>0.12440618118753005</v>
      </c>
      <c r="U74" s="337">
        <f>IF(U$7=0,0,U$7/TRE_fec!U$7)</f>
        <v>0.12440618118753012</v>
      </c>
      <c r="V74" s="337">
        <f>IF(V$7=0,0,V$7/TRE_fec!V$7)</f>
        <v>0.12440618118753005</v>
      </c>
      <c r="W74" s="337">
        <f>IF(W$7=0,0,W$7/TRE_fec!W$7)</f>
        <v>0.12440618118753008</v>
      </c>
      <c r="DA74" s="174"/>
    </row>
    <row r="75" spans="1:105" ht="12" customHeight="1" x14ac:dyDescent="0.25">
      <c r="A75" s="202" t="s">
        <v>94</v>
      </c>
      <c r="B75" s="337">
        <f>IF(B$8=0,0,B$8/TRE_fec!B$8)</f>
        <v>0.67239959384516224</v>
      </c>
      <c r="C75" s="337">
        <f>IF(C$8=0,0,C$8/TRE_fec!C$8)</f>
        <v>0.67239959384516212</v>
      </c>
      <c r="D75" s="337">
        <f>IF(D$8=0,0,D$8/TRE_fec!D$8)</f>
        <v>0.67239959384516212</v>
      </c>
      <c r="E75" s="337">
        <f>IF(E$8=0,0,E$8/TRE_fec!E$8)</f>
        <v>0.67239959384516212</v>
      </c>
      <c r="F75" s="337">
        <f>IF(F$8=0,0,F$8/TRE_fec!F$8)</f>
        <v>0.67239959384516235</v>
      </c>
      <c r="G75" s="337">
        <f>IF(G$8=0,0,G$8/TRE_fec!G$8)</f>
        <v>0.67239959384516235</v>
      </c>
      <c r="H75" s="337">
        <f>IF(H$8=0,0,H$8/TRE_fec!H$8)</f>
        <v>0.67239959384516212</v>
      </c>
      <c r="I75" s="337">
        <f>IF(I$8=0,0,I$8/TRE_fec!I$8)</f>
        <v>0.67239959384516201</v>
      </c>
      <c r="J75" s="337">
        <f>IF(J$8=0,0,J$8/TRE_fec!J$8)</f>
        <v>0.67239959384516235</v>
      </c>
      <c r="K75" s="337">
        <f>IF(K$8=0,0,K$8/TRE_fec!K$8)</f>
        <v>0.67239959384516201</v>
      </c>
      <c r="L75" s="337">
        <f>IF(L$8=0,0,L$8/TRE_fec!L$8)</f>
        <v>0.67239959384516179</v>
      </c>
      <c r="M75" s="337">
        <f>IF(M$8=0,0,M$8/TRE_fec!M$8)</f>
        <v>0.67239959384516224</v>
      </c>
      <c r="N75" s="337">
        <f>IF(N$8=0,0,N$8/TRE_fec!N$8)</f>
        <v>0.67239959384516212</v>
      </c>
      <c r="O75" s="337">
        <f>IF(O$8=0,0,O$8/TRE_fec!O$8)</f>
        <v>0.67239959384516212</v>
      </c>
      <c r="P75" s="337">
        <f>IF(P$8=0,0,P$8/TRE_fec!P$8)</f>
        <v>0.67239959384516201</v>
      </c>
      <c r="Q75" s="337">
        <f>IF(Q$8=0,0,Q$8/TRE_fec!Q$8)</f>
        <v>0.67239959384516212</v>
      </c>
      <c r="R75" s="337">
        <f>IF(R$8=0,0,R$8/TRE_fec!R$8)</f>
        <v>0.6723995938451619</v>
      </c>
      <c r="S75" s="337">
        <f>IF(S$8=0,0,S$8/TRE_fec!S$8)</f>
        <v>0.6723995938451619</v>
      </c>
      <c r="T75" s="337">
        <f>IF(T$8=0,0,T$8/TRE_fec!T$8)</f>
        <v>0.67239959384516179</v>
      </c>
      <c r="U75" s="337">
        <f>IF(U$8=0,0,U$8/TRE_fec!U$8)</f>
        <v>0.67239959384516212</v>
      </c>
      <c r="V75" s="337">
        <f>IF(V$8=0,0,V$8/TRE_fec!V$8)</f>
        <v>0.67239959384516224</v>
      </c>
      <c r="W75" s="337">
        <f>IF(W$8=0,0,W$8/TRE_fec!W$8)</f>
        <v>0.6723995938451619</v>
      </c>
      <c r="DA75" s="174"/>
    </row>
    <row r="76" spans="1:105" ht="12" customHeight="1" x14ac:dyDescent="0.25">
      <c r="A76" s="202" t="s">
        <v>95</v>
      </c>
      <c r="B76" s="337">
        <f>IF(B$9=0,0,B$9/TRE_fec!B$9)</f>
        <v>0.47539409721713205</v>
      </c>
      <c r="C76" s="337">
        <f>IF(C$9=0,0,C$9/TRE_fec!C$9)</f>
        <v>0.47539409721713205</v>
      </c>
      <c r="D76" s="337">
        <f>IF(D$9=0,0,D$9/TRE_fec!D$9)</f>
        <v>0.47539409721713205</v>
      </c>
      <c r="E76" s="337">
        <f>IF(E$9=0,0,E$9/TRE_fec!E$9)</f>
        <v>0.47539409721713194</v>
      </c>
      <c r="F76" s="337">
        <f>IF(F$9=0,0,F$9/TRE_fec!F$9)</f>
        <v>0.47539409721713199</v>
      </c>
      <c r="G76" s="337">
        <f>IF(G$9=0,0,G$9/TRE_fec!G$9)</f>
        <v>0.47539409721713211</v>
      </c>
      <c r="H76" s="337">
        <f>IF(H$9=0,0,H$9/TRE_fec!H$9)</f>
        <v>0.47539409721713205</v>
      </c>
      <c r="I76" s="337">
        <f>IF(I$9=0,0,I$9/TRE_fec!I$9)</f>
        <v>0.47539409721713205</v>
      </c>
      <c r="J76" s="337">
        <f>IF(J$9=0,0,J$9/TRE_fec!J$9)</f>
        <v>0.47539409721713205</v>
      </c>
      <c r="K76" s="337">
        <f>IF(K$9=0,0,K$9/TRE_fec!K$9)</f>
        <v>0.47539409721713199</v>
      </c>
      <c r="L76" s="337">
        <f>IF(L$9=0,0,L$9/TRE_fec!L$9)</f>
        <v>0.47539409721713199</v>
      </c>
      <c r="M76" s="337">
        <f>IF(M$9=0,0,M$9/TRE_fec!M$9)</f>
        <v>0.47539409721713177</v>
      </c>
      <c r="N76" s="337">
        <f>IF(N$9=0,0,N$9/TRE_fec!N$9)</f>
        <v>0.47539409721713211</v>
      </c>
      <c r="O76" s="337">
        <f>IF(O$9=0,0,O$9/TRE_fec!O$9)</f>
        <v>0.47539409721713199</v>
      </c>
      <c r="P76" s="337">
        <f>IF(P$9=0,0,P$9/TRE_fec!P$9)</f>
        <v>0.47539409721713199</v>
      </c>
      <c r="Q76" s="337">
        <f>IF(Q$9=0,0,Q$9/TRE_fec!Q$9)</f>
        <v>0.47539409721713216</v>
      </c>
      <c r="R76" s="337">
        <f>IF(R$9=0,0,R$9/TRE_fec!R$9)</f>
        <v>0.47539409721713183</v>
      </c>
      <c r="S76" s="337">
        <f>IF(S$9=0,0,S$9/TRE_fec!S$9)</f>
        <v>0.47539409721713205</v>
      </c>
      <c r="T76" s="337">
        <f>IF(T$9=0,0,T$9/TRE_fec!T$9)</f>
        <v>0.47539409721713194</v>
      </c>
      <c r="U76" s="337">
        <f>IF(U$9=0,0,U$9/TRE_fec!U$9)</f>
        <v>0.47539409721713227</v>
      </c>
      <c r="V76" s="337">
        <f>IF(V$9=0,0,V$9/TRE_fec!V$9)</f>
        <v>0.47539409721713205</v>
      </c>
      <c r="W76" s="337">
        <f>IF(W$9=0,0,W$9/TRE_fec!W$9)</f>
        <v>0.47539409721713188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0.72149008787334123</v>
      </c>
      <c r="C77" s="338">
        <f>IF(C$10=0,0,C$10/TRE_fec!C$10)</f>
        <v>0.7139150565775374</v>
      </c>
      <c r="D77" s="338">
        <f>IF(D$10=0,0,D$10/TRE_fec!D$10)</f>
        <v>0.71953855702843206</v>
      </c>
      <c r="E77" s="338">
        <f>IF(E$10=0,0,E$10/TRE_fec!E$10)</f>
        <v>0.7078711229912632</v>
      </c>
      <c r="F77" s="338">
        <f>IF(F$10=0,0,F$10/TRE_fec!F$10)</f>
        <v>0.72461841426398843</v>
      </c>
      <c r="G77" s="338">
        <f>IF(G$10=0,0,G$10/TRE_fec!G$10)</f>
        <v>0.7288813149430784</v>
      </c>
      <c r="H77" s="338">
        <f>IF(H$10=0,0,H$10/TRE_fec!H$10)</f>
        <v>0.7277487654279583</v>
      </c>
      <c r="I77" s="338">
        <f>IF(I$10=0,0,I$10/TRE_fec!I$10)</f>
        <v>0.73252271437066985</v>
      </c>
      <c r="J77" s="338">
        <f>IF(J$10=0,0,J$10/TRE_fec!J$10)</f>
        <v>0.74260426867752949</v>
      </c>
      <c r="K77" s="338">
        <f>IF(K$10=0,0,K$10/TRE_fec!K$10)</f>
        <v>0.74533068358086052</v>
      </c>
      <c r="L77" s="338">
        <f>IF(L$10=0,0,L$10/TRE_fec!L$10)</f>
        <v>0.73897811744052411</v>
      </c>
      <c r="M77" s="338">
        <f>IF(M$10=0,0,M$10/TRE_fec!M$10)</f>
        <v>0.74847103341632604</v>
      </c>
      <c r="N77" s="338">
        <f>IF(N$10=0,0,N$10/TRE_fec!N$10)</f>
        <v>0.74678292184877437</v>
      </c>
      <c r="O77" s="338">
        <f>IF(O$10=0,0,O$10/TRE_fec!O$10)</f>
        <v>0.75339398367749943</v>
      </c>
      <c r="P77" s="338">
        <f>IF(P$10=0,0,P$10/TRE_fec!P$10)</f>
        <v>0.76080706110693352</v>
      </c>
      <c r="Q77" s="338">
        <f>IF(Q$10=0,0,Q$10/TRE_fec!Q$10)</f>
        <v>0.77130519099502426</v>
      </c>
      <c r="R77" s="338">
        <f>IF(R$10=0,0,R$10/TRE_fec!R$10)</f>
        <v>0.76700722444185088</v>
      </c>
      <c r="S77" s="338">
        <f>IF(S$10=0,0,S$10/TRE_fec!S$10)</f>
        <v>0.76855654235329873</v>
      </c>
      <c r="T77" s="338">
        <f>IF(T$10=0,0,T$10/TRE_fec!T$10)</f>
        <v>0.77775691697409355</v>
      </c>
      <c r="U77" s="338">
        <f>IF(U$10=0,0,U$10/TRE_fec!U$10)</f>
        <v>0.76830442841288105</v>
      </c>
      <c r="V77" s="338">
        <f>IF(V$10=0,0,V$10/TRE_fec!V$10)</f>
        <v>0.77148474667197942</v>
      </c>
      <c r="W77" s="338">
        <f>IF(W$10=0,0,W$10/TRE_fec!W$10)</f>
        <v>0.77263506074091715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0.46791000254186677</v>
      </c>
      <c r="C78" s="351">
        <f>IF(C$16=0,0,C$16/TRE_fec!C$16)</f>
        <v>0.47680930691420892</v>
      </c>
      <c r="D78" s="351">
        <f>IF(D$16=0,0,D$16/TRE_fec!D$16)</f>
        <v>0.48345664506532426</v>
      </c>
      <c r="E78" s="351">
        <f>IF(E$16=0,0,E$16/TRE_fec!E$16)</f>
        <v>0.48887151169131349</v>
      </c>
      <c r="F78" s="351">
        <f>IF(F$16=0,0,F$16/TRE_fec!F$16)</f>
        <v>0.54535335406937624</v>
      </c>
      <c r="G78" s="351">
        <f>IF(G$16=0,0,G$16/TRE_fec!G$16)</f>
        <v>0.55044323242860482</v>
      </c>
      <c r="H78" s="351">
        <f>IF(H$16=0,0,H$16/TRE_fec!H$16)</f>
        <v>0.55121362917059913</v>
      </c>
      <c r="I78" s="351">
        <f>IF(I$16=0,0,I$16/TRE_fec!I$16)</f>
        <v>0.55706168493231711</v>
      </c>
      <c r="J78" s="351">
        <f>IF(J$16=0,0,J$16/TRE_fec!J$16)</f>
        <v>0.56536313451542153</v>
      </c>
      <c r="K78" s="351">
        <f>IF(K$16=0,0,K$16/TRE_fec!K$16)</f>
        <v>0.56720287410038883</v>
      </c>
      <c r="L78" s="351">
        <f>IF(L$16=0,0,L$16/TRE_fec!L$16)</f>
        <v>0.55954048272703172</v>
      </c>
      <c r="M78" s="351">
        <f>IF(M$16=0,0,M$16/TRE_fec!M$16)</f>
        <v>0.56650811179299232</v>
      </c>
      <c r="N78" s="351">
        <f>IF(N$16=0,0,N$16/TRE_fec!N$16)</f>
        <v>0.56420379252327657</v>
      </c>
      <c r="O78" s="351">
        <f>IF(O$16=0,0,O$16/TRE_fec!O$16)</f>
        <v>0.56752397002314336</v>
      </c>
      <c r="P78" s="351">
        <f>IF(P$16=0,0,P$16/TRE_fec!P$16)</f>
        <v>0.57343683164544157</v>
      </c>
      <c r="Q78" s="351">
        <f>IF(Q$16=0,0,Q$16/TRE_fec!Q$16)</f>
        <v>0.5815179850870642</v>
      </c>
      <c r="R78" s="351">
        <f>IF(R$16=0,0,R$16/TRE_fec!R$16)</f>
        <v>0.57680753517589978</v>
      </c>
      <c r="S78" s="351">
        <f>IF(S$16=0,0,S$16/TRE_fec!S$16)</f>
        <v>0.5773388853567164</v>
      </c>
      <c r="T78" s="351">
        <f>IF(T$16=0,0,T$16/TRE_fec!T$16)</f>
        <v>0.5830842134205787</v>
      </c>
      <c r="U78" s="351">
        <f>IF(U$16=0,0,U$16/TRE_fec!U$16)</f>
        <v>0.5749144563658144</v>
      </c>
      <c r="V78" s="351">
        <f>IF(V$16=0,0,V$16/TRE_fec!V$16)</f>
        <v>0.57339963138231043</v>
      </c>
      <c r="W78" s="351">
        <f>IF(W$16=0,0,W$16/TRE_fec!W$16)</f>
        <v>0.57255742295436285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0.46311143503840013</v>
      </c>
      <c r="C79" s="351">
        <f>IF(C$24=0,0,C$24/TRE_fec!C$24)</f>
        <v>0.46266671096662842</v>
      </c>
      <c r="D79" s="351">
        <f>IF(D$24=0,0,D$24/TRE_fec!D$24)</f>
        <v>0.46326434215426787</v>
      </c>
      <c r="E79" s="351">
        <f>IF(E$24=0,0,E$24/TRE_fec!E$24)</f>
        <v>0.4616587362224141</v>
      </c>
      <c r="F79" s="351">
        <f>IF(F$24=0,0,F$24/TRE_fec!F$24)</f>
        <v>0.46491246528834562</v>
      </c>
      <c r="G79" s="351">
        <f>IF(G$24=0,0,G$24/TRE_fec!G$24)</f>
        <v>0.46551860778358617</v>
      </c>
      <c r="H79" s="351">
        <f>IF(H$24=0,0,H$24/TRE_fec!H$24)</f>
        <v>0.46552434913342566</v>
      </c>
      <c r="I79" s="351">
        <f>IF(I$24=0,0,I$24/TRE_fec!I$24)</f>
        <v>0.46605352387657523</v>
      </c>
      <c r="J79" s="351">
        <f>IF(J$24=0,0,J$24/TRE_fec!J$24)</f>
        <v>0.46730934928311596</v>
      </c>
      <c r="K79" s="351">
        <f>IF(K$24=0,0,K$24/TRE_fec!K$24)</f>
        <v>0.46782822795273477</v>
      </c>
      <c r="L79" s="351">
        <f>IF(L$24=0,0,L$24/TRE_fec!L$24)</f>
        <v>0.46683144344971694</v>
      </c>
      <c r="M79" s="351">
        <f>IF(M$24=0,0,M$24/TRE_fec!M$24)</f>
        <v>0.46773106294162542</v>
      </c>
      <c r="N79" s="351">
        <f>IF(N$24=0,0,N$24/TRE_fec!N$24)</f>
        <v>0.4675370805866701</v>
      </c>
      <c r="O79" s="351">
        <f>IF(O$24=0,0,O$24/TRE_fec!O$24)</f>
        <v>0.46794319082778557</v>
      </c>
      <c r="P79" s="351">
        <f>IF(P$24=0,0,P$24/TRE_fec!P$24)</f>
        <v>0.46859520340350908</v>
      </c>
      <c r="Q79" s="351">
        <f>IF(Q$24=0,0,Q$24/TRE_fec!Q$24)</f>
        <v>0.46963039756378389</v>
      </c>
      <c r="R79" s="351">
        <f>IF(R$24=0,0,R$24/TRE_fec!R$24)</f>
        <v>0.46897845838248586</v>
      </c>
      <c r="S79" s="351">
        <f>IF(S$24=0,0,S$24/TRE_fec!S$24)</f>
        <v>0.46906563731294137</v>
      </c>
      <c r="T79" s="351">
        <f>IF(T$24=0,0,T$24/TRE_fec!T$24)</f>
        <v>0.46980301867133079</v>
      </c>
      <c r="U79" s="351">
        <f>IF(U$24=0,0,U$24/TRE_fec!U$24)</f>
        <v>0.4684952905853107</v>
      </c>
      <c r="V79" s="351">
        <f>IF(V$24=0,0,V$24/TRE_fec!V$24)</f>
        <v>0.4684080343933566</v>
      </c>
      <c r="W79" s="351">
        <f>IF(W$24=0,0,W$24/TRE_fec!W$24)</f>
        <v>0.46822254029117377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0.40106571646445716</v>
      </c>
      <c r="C80" s="351">
        <f>IF(C$27=0,0,C$27/TRE_fec!C$27)</f>
        <v>0.40869369164075053</v>
      </c>
      <c r="D80" s="351">
        <f>IF(D$27=0,0,D$27/TRE_fec!D$27)</f>
        <v>0.41439141005599217</v>
      </c>
      <c r="E80" s="351">
        <f>IF(E$27=0,0,E$27/TRE_fec!E$27)</f>
        <v>0.41903272430684008</v>
      </c>
      <c r="F80" s="351">
        <f>IF(F$27=0,0,F$27/TRE_fec!F$27)</f>
        <v>0.46744573205946549</v>
      </c>
      <c r="G80" s="351">
        <f>IF(G$27=0,0,G$27/TRE_fec!G$27)</f>
        <v>0.47180848493880417</v>
      </c>
      <c r="H80" s="351">
        <f>IF(H$27=0,0,H$27/TRE_fec!H$27)</f>
        <v>0.47246882500337067</v>
      </c>
      <c r="I80" s="351">
        <f>IF(I$27=0,0,I$27/TRE_fec!I$27)</f>
        <v>0.47748144422770039</v>
      </c>
      <c r="J80" s="351">
        <f>IF(J$27=0,0,J$27/TRE_fec!J$27)</f>
        <v>0.48459697244178973</v>
      </c>
      <c r="K80" s="351">
        <f>IF(K$27=0,0,K$27/TRE_fec!K$27)</f>
        <v>0.48617389208604755</v>
      </c>
      <c r="L80" s="351">
        <f>IF(L$27=0,0,L$27/TRE_fec!L$27)</f>
        <v>0.47960612805174146</v>
      </c>
      <c r="M80" s="351">
        <f>IF(M$27=0,0,M$27/TRE_fec!M$27)</f>
        <v>0.48557838153685051</v>
      </c>
      <c r="N80" s="351">
        <f>IF(N$27=0,0,N$27/TRE_fec!N$27)</f>
        <v>0.48360325073423704</v>
      </c>
      <c r="O80" s="351">
        <f>IF(O$27=0,0,O$27/TRE_fec!O$27)</f>
        <v>0.4864491171626944</v>
      </c>
      <c r="P80" s="351">
        <f>IF(P$27=0,0,P$27/TRE_fec!P$27)</f>
        <v>0.49151728426752134</v>
      </c>
      <c r="Q80" s="351">
        <f>IF(Q$27=0,0,Q$27/TRE_fec!Q$27)</f>
        <v>0.49844398721748367</v>
      </c>
      <c r="R80" s="351">
        <f>IF(R$27=0,0,R$27/TRE_fec!R$27)</f>
        <v>0.49440645872219985</v>
      </c>
      <c r="S80" s="351">
        <f>IF(S$27=0,0,S$27/TRE_fec!S$27)</f>
        <v>0.49486190173432831</v>
      </c>
      <c r="T80" s="351">
        <f>IF(T$27=0,0,T$27/TRE_fec!T$27)</f>
        <v>0.49978646864621018</v>
      </c>
      <c r="U80" s="351">
        <f>IF(U$27=0,0,U$27/TRE_fec!U$27)</f>
        <v>0.49278381974212648</v>
      </c>
      <c r="V80" s="351">
        <f>IF(V$27=0,0,V$27/TRE_fec!V$27)</f>
        <v>0.49148539832769467</v>
      </c>
      <c r="W80" s="351">
        <f>IF(W$27=0,0,W$27/TRE_fec!W$27)</f>
        <v>0.4907635053894539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0.67232118727515522</v>
      </c>
      <c r="C81" s="351">
        <f>IF(C$35=0,0,C$35/TRE_fec!C$35)</f>
        <v>0.67858070406140159</v>
      </c>
      <c r="D81" s="351">
        <f>IF(D$35=0,0,D$35/TRE_fec!D$35)</f>
        <v>0.67701371250842168</v>
      </c>
      <c r="E81" s="351">
        <f>IF(E$35=0,0,E$35/TRE_fec!E$35)</f>
        <v>0.70507082393937193</v>
      </c>
      <c r="F81" s="351">
        <f>IF(F$35=0,0,F$35/TRE_fec!F$35)</f>
        <v>0.72971435202689705</v>
      </c>
      <c r="G81" s="351">
        <f>IF(G$35=0,0,G$35/TRE_fec!G$35)</f>
        <v>0.72723646121986862</v>
      </c>
      <c r="H81" s="351">
        <f>IF(H$35=0,0,H$35/TRE_fec!H$35)</f>
        <v>0.72537436536429034</v>
      </c>
      <c r="I81" s="351">
        <f>IF(I$35=0,0,I$35/TRE_fec!I$35)</f>
        <v>0.7280737761763727</v>
      </c>
      <c r="J81" s="351">
        <f>IF(J$35=0,0,J$35/TRE_fec!J$35)</f>
        <v>0.72284075881066467</v>
      </c>
      <c r="K81" s="351">
        <f>IF(K$35=0,0,K$35/TRE_fec!K$35)</f>
        <v>0.71642100464507763</v>
      </c>
      <c r="L81" s="351">
        <f>IF(L$35=0,0,L$35/TRE_fec!L$35)</f>
        <v>0.71941856346236099</v>
      </c>
      <c r="M81" s="351">
        <f>IF(M$35=0,0,M$35/TRE_fec!M$35)</f>
        <v>0.71725988010853781</v>
      </c>
      <c r="N81" s="351">
        <f>IF(N$35=0,0,N$35/TRE_fec!N$35)</f>
        <v>0.71476275229026831</v>
      </c>
      <c r="O81" s="351">
        <f>IF(O$35=0,0,O$35/TRE_fec!O$35)</f>
        <v>0.71582148943684498</v>
      </c>
      <c r="P81" s="351">
        <f>IF(P$35=0,0,P$35/TRE_fec!P$35)</f>
        <v>0.71586110128126246</v>
      </c>
      <c r="Q81" s="351">
        <f>IF(Q$35=0,0,Q$35/TRE_fec!Q$35)</f>
        <v>0.71574037186316408</v>
      </c>
      <c r="R81" s="351">
        <f>IF(R$35=0,0,R$35/TRE_fec!R$35)</f>
        <v>0.71597685562551328</v>
      </c>
      <c r="S81" s="351">
        <f>IF(S$35=0,0,S$35/TRE_fec!S$35)</f>
        <v>0.71567360119503598</v>
      </c>
      <c r="T81" s="351">
        <f>IF(T$35=0,0,T$35/TRE_fec!T$35)</f>
        <v>0.71530995732565561</v>
      </c>
      <c r="U81" s="351">
        <f>IF(U$35=0,0,U$35/TRE_fec!U$35)</f>
        <v>0.71751500398112988</v>
      </c>
      <c r="V81" s="351">
        <f>IF(V$35=0,0,V$35/TRE_fec!V$35)</f>
        <v>0.7168383527209401</v>
      </c>
      <c r="W81" s="351">
        <f>IF(W$35=0,0,W$35/TRE_fec!W$35)</f>
        <v>0.71869396772857608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0.62100749105827524</v>
      </c>
      <c r="C82" s="351">
        <f>IF(C$46=0,0,C$46/TRE_fec!C$46)</f>
        <v>0.62100749105827546</v>
      </c>
      <c r="D82" s="351">
        <f>IF(D$46=0,0,D$46/TRE_fec!D$46)</f>
        <v>0.62100749105827502</v>
      </c>
      <c r="E82" s="351">
        <f>IF(E$46=0,0,E$46/TRE_fec!E$46)</f>
        <v>0.62100749105827524</v>
      </c>
      <c r="F82" s="351">
        <f>IF(F$46=0,0,F$46/TRE_fec!F$46)</f>
        <v>0.62100749105827524</v>
      </c>
      <c r="G82" s="351">
        <f>IF(G$46=0,0,G$46/TRE_fec!G$46)</f>
        <v>0.62100749105827535</v>
      </c>
      <c r="H82" s="351">
        <f>IF(H$46=0,0,H$46/TRE_fec!H$46)</f>
        <v>0.62100749105827524</v>
      </c>
      <c r="I82" s="351">
        <f>IF(I$46=0,0,I$46/TRE_fec!I$46)</f>
        <v>0.62100749105827535</v>
      </c>
      <c r="J82" s="351">
        <f>IF(J$46=0,0,J$46/TRE_fec!J$46)</f>
        <v>0.62100749105827546</v>
      </c>
      <c r="K82" s="351">
        <f>IF(K$46=0,0,K$46/TRE_fec!K$46)</f>
        <v>0.62100749105827535</v>
      </c>
      <c r="L82" s="351">
        <f>IF(L$46=0,0,L$46/TRE_fec!L$46)</f>
        <v>0.62100749105827513</v>
      </c>
      <c r="M82" s="351">
        <f>IF(M$46=0,0,M$46/TRE_fec!M$46)</f>
        <v>0.62100749105827513</v>
      </c>
      <c r="N82" s="351">
        <f>IF(N$46=0,0,N$46/TRE_fec!N$46)</f>
        <v>0.62100749105827524</v>
      </c>
      <c r="O82" s="351">
        <f>IF(O$46=0,0,O$46/TRE_fec!O$46)</f>
        <v>0.62100749105827524</v>
      </c>
      <c r="P82" s="351">
        <f>IF(P$46=0,0,P$46/TRE_fec!P$46)</f>
        <v>0.62100749105827513</v>
      </c>
      <c r="Q82" s="351">
        <f>IF(Q$46=0,0,Q$46/TRE_fec!Q$46)</f>
        <v>0.62100749105827535</v>
      </c>
      <c r="R82" s="351">
        <f>IF(R$46=0,0,R$46/TRE_fec!R$46)</f>
        <v>0.62100749105827524</v>
      </c>
      <c r="S82" s="351">
        <f>IF(S$46=0,0,S$46/TRE_fec!S$46)</f>
        <v>0.62100749105827513</v>
      </c>
      <c r="T82" s="351">
        <f>IF(T$46=0,0,T$46/TRE_fec!T$46)</f>
        <v>0.62100749105827546</v>
      </c>
      <c r="U82" s="351">
        <f>IF(U$46=0,0,U$46/TRE_fec!U$46)</f>
        <v>0.62100749105827535</v>
      </c>
      <c r="V82" s="351">
        <f>IF(V$46=0,0,V$46/TRE_fec!V$46)</f>
        <v>0.62100749105827524</v>
      </c>
      <c r="W82" s="351">
        <f>IF(W$46=0,0,W$46/TRE_fec!W$46)</f>
        <v>0.62100749105827524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0.57165448322714785</v>
      </c>
      <c r="C83" s="339">
        <f>IF(C$47=0,0,C$47/TRE_fec!C$47)</f>
        <v>0.57165448322714785</v>
      </c>
      <c r="D83" s="339">
        <f>IF(D$47=0,0,D$47/TRE_fec!D$47)</f>
        <v>0.57165448322714751</v>
      </c>
      <c r="E83" s="339">
        <f>IF(E$47=0,0,E$47/TRE_fec!E$47)</f>
        <v>0.57165448322714785</v>
      </c>
      <c r="F83" s="339">
        <f>IF(F$47=0,0,F$47/TRE_fec!F$47)</f>
        <v>0.57165448322714774</v>
      </c>
      <c r="G83" s="339">
        <f>IF(G$47=0,0,G$47/TRE_fec!G$47)</f>
        <v>0.57165448322714796</v>
      </c>
      <c r="H83" s="339">
        <f>IF(H$47=0,0,H$47/TRE_fec!H$47)</f>
        <v>0.57165448322714785</v>
      </c>
      <c r="I83" s="339">
        <f>IF(I$47=0,0,I$47/TRE_fec!I$47)</f>
        <v>0.57165448322714796</v>
      </c>
      <c r="J83" s="339">
        <f>IF(J$47=0,0,J$47/TRE_fec!J$47)</f>
        <v>0.57165448322714796</v>
      </c>
      <c r="K83" s="339">
        <f>IF(K$47=0,0,K$47/TRE_fec!K$47)</f>
        <v>0.57165448322714785</v>
      </c>
      <c r="L83" s="339">
        <f>IF(L$47=0,0,L$47/TRE_fec!L$47)</f>
        <v>0.57165448322714807</v>
      </c>
      <c r="M83" s="339">
        <f>IF(M$47=0,0,M$47/TRE_fec!M$47)</f>
        <v>0.57165448322714763</v>
      </c>
      <c r="N83" s="339">
        <f>IF(N$47=0,0,N$47/TRE_fec!N$47)</f>
        <v>0.57165448322714796</v>
      </c>
      <c r="O83" s="339">
        <f>IF(O$47=0,0,O$47/TRE_fec!O$47)</f>
        <v>0.57165448322714785</v>
      </c>
      <c r="P83" s="339">
        <f>IF(P$47=0,0,P$47/TRE_fec!P$47)</f>
        <v>0.57165448322714774</v>
      </c>
      <c r="Q83" s="339">
        <f>IF(Q$47=0,0,Q$47/TRE_fec!Q$47)</f>
        <v>0.57165448322714796</v>
      </c>
      <c r="R83" s="339">
        <f>IF(R$47=0,0,R$47/TRE_fec!R$47)</f>
        <v>0.57165448322714796</v>
      </c>
      <c r="S83" s="339">
        <f>IF(S$47=0,0,S$47/TRE_fec!S$47)</f>
        <v>0.57165448322714785</v>
      </c>
      <c r="T83" s="339">
        <f>IF(T$47=0,0,T$47/TRE_fec!T$47)</f>
        <v>0.57165448322714774</v>
      </c>
      <c r="U83" s="339">
        <f>IF(U$47=0,0,U$47/TRE_fec!U$47)</f>
        <v>0.57165448322714807</v>
      </c>
      <c r="V83" s="339">
        <f>IF(V$47=0,0,V$47/TRE_fec!V$47)</f>
        <v>0.57165448322714796</v>
      </c>
      <c r="W83" s="339">
        <f>IF(W$47=0,0,W$47/TRE_fec!W$47)</f>
        <v>0.57165448322714796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CZ: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624.22490138648993</v>
      </c>
      <c r="C5" s="225">
        <v>632.58301689278096</v>
      </c>
      <c r="D5" s="225">
        <v>610.16695511327453</v>
      </c>
      <c r="E5" s="225">
        <v>584.34653895890062</v>
      </c>
      <c r="F5" s="225">
        <v>325.40584801764459</v>
      </c>
      <c r="G5" s="225">
        <v>322.36057305628037</v>
      </c>
      <c r="H5" s="225">
        <v>379.02358401609888</v>
      </c>
      <c r="I5" s="225">
        <v>354.45979441332469</v>
      </c>
      <c r="J5" s="225">
        <v>375.45681357303749</v>
      </c>
      <c r="K5" s="225">
        <v>362.69267835117029</v>
      </c>
      <c r="L5" s="225">
        <v>448.90516684097781</v>
      </c>
      <c r="M5" s="225">
        <v>433.47307147215457</v>
      </c>
      <c r="N5" s="225">
        <v>448.03949199358919</v>
      </c>
      <c r="O5" s="225">
        <v>402.10251069234641</v>
      </c>
      <c r="P5" s="225">
        <v>360.47628179743089</v>
      </c>
      <c r="Q5" s="225">
        <v>344.91285936201689</v>
      </c>
      <c r="R5" s="225">
        <v>396.54625622972497</v>
      </c>
      <c r="S5" s="225">
        <v>411.61621798879332</v>
      </c>
      <c r="T5" s="225">
        <v>392.85508399642379</v>
      </c>
      <c r="U5" s="225">
        <v>455.30058144631789</v>
      </c>
      <c r="V5" s="225">
        <v>441.29842002789701</v>
      </c>
      <c r="W5" s="225">
        <v>467.47863158219462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10.526178518710511</v>
      </c>
      <c r="C10" s="262">
        <v>12.81094776759762</v>
      </c>
      <c r="D10" s="262">
        <v>12.455487491294059</v>
      </c>
      <c r="E10" s="262">
        <v>14.83936600334429</v>
      </c>
      <c r="F10" s="262">
        <v>12.08091768172044</v>
      </c>
      <c r="G10" s="262">
        <v>11.86051916243523</v>
      </c>
      <c r="H10" s="262">
        <v>14.07909256062077</v>
      </c>
      <c r="I10" s="262">
        <v>13.27271467060436</v>
      </c>
      <c r="J10" s="262">
        <v>13.22371365011351</v>
      </c>
      <c r="K10" s="262">
        <v>12.24772099481735</v>
      </c>
      <c r="L10" s="262">
        <v>15.581830685837881</v>
      </c>
      <c r="M10" s="262">
        <v>14.49768389466186</v>
      </c>
      <c r="N10" s="262">
        <v>14.946971035054791</v>
      </c>
      <c r="O10" s="262">
        <v>13.11380992440438</v>
      </c>
      <c r="P10" s="262">
        <v>11.49059490881014</v>
      </c>
      <c r="Q10" s="262">
        <v>10.50805343591732</v>
      </c>
      <c r="R10" s="262">
        <v>12.50076115300106</v>
      </c>
      <c r="S10" s="262">
        <v>12.86934501350691</v>
      </c>
      <c r="T10" s="262">
        <v>11.73861090266062</v>
      </c>
      <c r="U10" s="262">
        <v>14.864245452595821</v>
      </c>
      <c r="V10" s="262">
        <v>14.083171367892451</v>
      </c>
      <c r="W10" s="262">
        <v>15.0288635722265</v>
      </c>
      <c r="DA10" s="68" t="s">
        <v>2491</v>
      </c>
    </row>
    <row r="11" spans="1:105" ht="12" customHeight="1" x14ac:dyDescent="0.25">
      <c r="A11" s="37" t="s">
        <v>160</v>
      </c>
      <c r="B11" s="228">
        <v>1.7285296577564391</v>
      </c>
      <c r="C11" s="228">
        <v>1.733311963044408</v>
      </c>
      <c r="D11" s="228">
        <v>1.061763330694437</v>
      </c>
      <c r="E11" s="228">
        <v>0.2494536756775324</v>
      </c>
      <c r="F11" s="228">
        <v>0.16827651007752939</v>
      </c>
      <c r="G11" s="228">
        <v>0.16101733572890931</v>
      </c>
      <c r="H11" s="228">
        <v>0.15968700867583999</v>
      </c>
      <c r="I11" s="228">
        <v>0.16003360845521469</v>
      </c>
      <c r="J11" s="228">
        <v>0.14953846813475169</v>
      </c>
      <c r="K11" s="228">
        <v>0.1418135992643785</v>
      </c>
      <c r="L11" s="228">
        <v>0.1500507068195378</v>
      </c>
      <c r="M11" s="228">
        <v>0.14350446059822169</v>
      </c>
      <c r="N11" s="228">
        <v>0.14201476209866071</v>
      </c>
      <c r="O11" s="228">
        <v>0.14088919298433369</v>
      </c>
      <c r="P11" s="228">
        <v>0</v>
      </c>
      <c r="Q11" s="228">
        <v>0.13048721081861009</v>
      </c>
      <c r="R11" s="228">
        <v>0.13178950467996131</v>
      </c>
      <c r="S11" s="228">
        <v>0.13081141317947581</v>
      </c>
      <c r="T11" s="228">
        <v>0</v>
      </c>
      <c r="U11" s="228">
        <v>0</v>
      </c>
      <c r="V11" s="228">
        <v>0</v>
      </c>
      <c r="W11" s="228">
        <v>0</v>
      </c>
      <c r="DA11" s="69" t="s">
        <v>2492</v>
      </c>
    </row>
    <row r="12" spans="1:105" ht="12" customHeight="1" x14ac:dyDescent="0.25">
      <c r="A12" s="37" t="s">
        <v>162</v>
      </c>
      <c r="B12" s="228">
        <v>8.7976488609540695</v>
      </c>
      <c r="C12" s="228">
        <v>11.077635804553211</v>
      </c>
      <c r="D12" s="228">
        <v>11.39372416059963</v>
      </c>
      <c r="E12" s="228">
        <v>14.589912327666759</v>
      </c>
      <c r="F12" s="228">
        <v>11.91264117164291</v>
      </c>
      <c r="G12" s="228">
        <v>11.699501826706321</v>
      </c>
      <c r="H12" s="228">
        <v>13.91940555194493</v>
      </c>
      <c r="I12" s="228">
        <v>13.112681062149139</v>
      </c>
      <c r="J12" s="228">
        <v>13.074175181978759</v>
      </c>
      <c r="K12" s="228">
        <v>12.10590739555297</v>
      </c>
      <c r="L12" s="228">
        <v>15.431779979018341</v>
      </c>
      <c r="M12" s="228">
        <v>14.35417943406364</v>
      </c>
      <c r="N12" s="228">
        <v>14.804956272956129</v>
      </c>
      <c r="O12" s="228">
        <v>12.97292073142005</v>
      </c>
      <c r="P12" s="228">
        <v>11.49059490881014</v>
      </c>
      <c r="Q12" s="228">
        <v>10.377566225098709</v>
      </c>
      <c r="R12" s="228">
        <v>12.368971648321089</v>
      </c>
      <c r="S12" s="228">
        <v>12.73853360032744</v>
      </c>
      <c r="T12" s="228">
        <v>11.73861090266062</v>
      </c>
      <c r="U12" s="228">
        <v>14.864245452595821</v>
      </c>
      <c r="V12" s="228">
        <v>14.083171367892451</v>
      </c>
      <c r="W12" s="228">
        <v>15.0288635722265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185.68477635521359</v>
      </c>
      <c r="C16" s="263">
        <f t="shared" si="0"/>
        <v>185.7150666684359</v>
      </c>
      <c r="D16" s="263">
        <f t="shared" si="0"/>
        <v>176.10125730964819</v>
      </c>
      <c r="E16" s="263">
        <f t="shared" si="0"/>
        <v>175.76327258911539</v>
      </c>
      <c r="F16" s="263">
        <f t="shared" si="0"/>
        <v>91.791604696566168</v>
      </c>
      <c r="G16" s="263">
        <f t="shared" si="0"/>
        <v>87.928342299170652</v>
      </c>
      <c r="H16" s="263">
        <f t="shared" si="0"/>
        <v>101.6049653183541</v>
      </c>
      <c r="I16" s="263">
        <f t="shared" si="0"/>
        <v>94.674335777023401</v>
      </c>
      <c r="J16" s="263">
        <f t="shared" si="0"/>
        <v>93.697252892860973</v>
      </c>
      <c r="K16" s="263">
        <f t="shared" si="0"/>
        <v>86.47431900238594</v>
      </c>
      <c r="L16" s="263">
        <f t="shared" si="0"/>
        <v>112.8073807353091</v>
      </c>
      <c r="M16" s="263">
        <f t="shared" si="0"/>
        <v>104.66130394166559</v>
      </c>
      <c r="N16" s="263">
        <f t="shared" si="0"/>
        <v>108.00462323783709</v>
      </c>
      <c r="O16" s="263">
        <f t="shared" si="0"/>
        <v>96.06681209677437</v>
      </c>
      <c r="P16" s="263">
        <f t="shared" si="0"/>
        <v>83.421636168293816</v>
      </c>
      <c r="Q16" s="263">
        <f t="shared" si="0"/>
        <v>76.104804579268404</v>
      </c>
      <c r="R16" s="263">
        <f t="shared" si="0"/>
        <v>89.769247771636259</v>
      </c>
      <c r="S16" s="263">
        <f t="shared" si="0"/>
        <v>92.72678625642331</v>
      </c>
      <c r="T16" s="263">
        <f t="shared" si="0"/>
        <v>85.260278084632517</v>
      </c>
      <c r="U16" s="263">
        <f t="shared" si="0"/>
        <v>104.15952682828519</v>
      </c>
      <c r="V16" s="263">
        <f t="shared" si="0"/>
        <v>101.7891557355042</v>
      </c>
      <c r="W16" s="263">
        <f t="shared" si="0"/>
        <v>109.43314034269039</v>
      </c>
      <c r="DA16" s="70"/>
    </row>
    <row r="17" spans="1:105" ht="12" customHeight="1" x14ac:dyDescent="0.25">
      <c r="A17" s="60" t="s">
        <v>2406</v>
      </c>
      <c r="B17" s="331">
        <v>185.68477635521359</v>
      </c>
      <c r="C17" s="331">
        <v>185.7150666684359</v>
      </c>
      <c r="D17" s="331">
        <v>176.10125730964819</v>
      </c>
      <c r="E17" s="331">
        <v>175.76327258911539</v>
      </c>
      <c r="F17" s="331">
        <v>91.791604696566168</v>
      </c>
      <c r="G17" s="331">
        <v>87.928342299170652</v>
      </c>
      <c r="H17" s="331">
        <v>101.6049653183541</v>
      </c>
      <c r="I17" s="331">
        <v>94.674335777023401</v>
      </c>
      <c r="J17" s="331">
        <v>93.697252892860973</v>
      </c>
      <c r="K17" s="331">
        <v>86.47431900238594</v>
      </c>
      <c r="L17" s="331">
        <v>112.8073807353091</v>
      </c>
      <c r="M17" s="331">
        <v>104.66130394166559</v>
      </c>
      <c r="N17" s="331">
        <v>108.00462323783709</v>
      </c>
      <c r="O17" s="331">
        <v>96.06681209677437</v>
      </c>
      <c r="P17" s="331">
        <v>83.421636168293816</v>
      </c>
      <c r="Q17" s="331">
        <v>76.104804579268404</v>
      </c>
      <c r="R17" s="331">
        <v>89.769247771636259</v>
      </c>
      <c r="S17" s="331">
        <v>92.72678625642331</v>
      </c>
      <c r="T17" s="331">
        <v>85.260278084632517</v>
      </c>
      <c r="U17" s="331">
        <v>104.15952682828519</v>
      </c>
      <c r="V17" s="331">
        <v>101.7891557355042</v>
      </c>
      <c r="W17" s="331">
        <v>109.43314034269039</v>
      </c>
      <c r="DA17" s="72" t="s">
        <v>2497</v>
      </c>
    </row>
    <row r="18" spans="1:105" ht="12" customHeight="1" x14ac:dyDescent="0.25">
      <c r="A18" s="59" t="s">
        <v>30</v>
      </c>
      <c r="B18" s="232">
        <v>156.7855863290149</v>
      </c>
      <c r="C18" s="232">
        <v>142.13980789894339</v>
      </c>
      <c r="D18" s="232">
        <v>132.28184952542921</v>
      </c>
      <c r="E18" s="232">
        <v>115.9005335161457</v>
      </c>
      <c r="F18" s="232">
        <v>17.879979448100588</v>
      </c>
      <c r="G18" s="232">
        <v>14.271591509181549</v>
      </c>
      <c r="H18" s="232">
        <v>14.187634382103809</v>
      </c>
      <c r="I18" s="232">
        <v>11.78803560937355</v>
      </c>
      <c r="J18" s="232">
        <v>10.43364925071438</v>
      </c>
      <c r="K18" s="232">
        <v>8.996772814206123</v>
      </c>
      <c r="L18" s="232">
        <v>14.45969648939468</v>
      </c>
      <c r="M18" s="232">
        <v>12.056494651423259</v>
      </c>
      <c r="N18" s="232">
        <v>12.32958300183374</v>
      </c>
      <c r="O18" s="232">
        <v>11.64431447231739</v>
      </c>
      <c r="P18" s="232">
        <v>8.5735606813663559</v>
      </c>
      <c r="Q18" s="232">
        <v>6.9229351875745433</v>
      </c>
      <c r="R18" s="232">
        <v>6.9299507980431692</v>
      </c>
      <c r="S18" s="232">
        <v>7.2456724887084327</v>
      </c>
      <c r="T18" s="232">
        <v>6.5032958630144524</v>
      </c>
      <c r="U18" s="232">
        <v>2.762109594235481</v>
      </c>
      <c r="V18" s="232">
        <v>3.8907081509903318</v>
      </c>
      <c r="W18" s="232">
        <v>3.7510439903615058</v>
      </c>
      <c r="DA18" s="71" t="s">
        <v>2498</v>
      </c>
    </row>
    <row r="19" spans="1:105" ht="12" customHeight="1" x14ac:dyDescent="0.25">
      <c r="A19" s="59" t="s">
        <v>33</v>
      </c>
      <c r="B19" s="232">
        <v>0.94574135553801952</v>
      </c>
      <c r="C19" s="232">
        <v>0.91040422351258765</v>
      </c>
      <c r="D19" s="232">
        <v>0</v>
      </c>
      <c r="E19" s="232">
        <v>0.95276618052566164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0.85424888027278822</v>
      </c>
      <c r="M19" s="232">
        <v>0.82578090051914732</v>
      </c>
      <c r="N19" s="232">
        <v>0.81905077848027652</v>
      </c>
      <c r="O19" s="232">
        <v>0.81593610054346688</v>
      </c>
      <c r="P19" s="232">
        <v>0.79705933609678414</v>
      </c>
      <c r="Q19" s="232">
        <v>0.7694058010438698</v>
      </c>
      <c r="R19" s="232">
        <v>0.78354050774133721</v>
      </c>
      <c r="S19" s="232">
        <v>0.77976234439427039</v>
      </c>
      <c r="T19" s="232">
        <v>0.75767940042777349</v>
      </c>
      <c r="U19" s="232">
        <v>0.79159608378020208</v>
      </c>
      <c r="V19" s="232">
        <v>1.5900036593089879</v>
      </c>
      <c r="W19" s="232">
        <v>1.616560056039579</v>
      </c>
      <c r="DA19" s="71" t="s">
        <v>2499</v>
      </c>
    </row>
    <row r="20" spans="1:105" ht="12" customHeight="1" x14ac:dyDescent="0.25">
      <c r="A20" s="59" t="s">
        <v>160</v>
      </c>
      <c r="B20" s="232">
        <v>4.5903045419496076</v>
      </c>
      <c r="C20" s="232">
        <v>5.5031210162841289</v>
      </c>
      <c r="D20" s="232">
        <v>3.6513126814578718</v>
      </c>
      <c r="E20" s="232">
        <v>0.9724986993059338</v>
      </c>
      <c r="F20" s="232">
        <v>1.014614198932771</v>
      </c>
      <c r="G20" s="232">
        <v>0.98596498709825586</v>
      </c>
      <c r="H20" s="232">
        <v>0.99149941827076737</v>
      </c>
      <c r="I20" s="232">
        <v>0.99938814602175752</v>
      </c>
      <c r="J20" s="232">
        <v>0.94157451299006723</v>
      </c>
      <c r="K20" s="232">
        <v>0.89709503439596994</v>
      </c>
      <c r="L20" s="232">
        <v>0.93884724984051637</v>
      </c>
      <c r="M20" s="232">
        <v>0.90846924646671601</v>
      </c>
      <c r="N20" s="232">
        <v>0.90124954044870387</v>
      </c>
      <c r="O20" s="232">
        <v>0.89823331657250849</v>
      </c>
      <c r="P20" s="232">
        <v>0</v>
      </c>
      <c r="Q20" s="232">
        <v>0.84953427517418567</v>
      </c>
      <c r="R20" s="232">
        <v>0.865074323748518</v>
      </c>
      <c r="S20" s="232">
        <v>0.8609531772026584</v>
      </c>
      <c r="T20" s="232">
        <v>0</v>
      </c>
      <c r="U20" s="232">
        <v>0</v>
      </c>
      <c r="V20" s="232">
        <v>0</v>
      </c>
      <c r="W20" s="232">
        <v>0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1.9911631381404631</v>
      </c>
      <c r="D21" s="232">
        <v>0.98605866021321387</v>
      </c>
      <c r="E21" s="232">
        <v>1.0584936645643219</v>
      </c>
      <c r="F21" s="232">
        <v>1.070379548966568</v>
      </c>
      <c r="G21" s="232">
        <v>1.0306787584824011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0.87950729969301966</v>
      </c>
      <c r="W21" s="232">
        <v>1.7882308520762109</v>
      </c>
      <c r="DA21" s="71" t="s">
        <v>2501</v>
      </c>
    </row>
    <row r="22" spans="1:105" ht="12" customHeight="1" x14ac:dyDescent="0.25">
      <c r="A22" s="59" t="s">
        <v>162</v>
      </c>
      <c r="B22" s="232">
        <v>23.36314412871107</v>
      </c>
      <c r="C22" s="232">
        <v>35.170570391555351</v>
      </c>
      <c r="D22" s="232">
        <v>39.182036442547819</v>
      </c>
      <c r="E22" s="232">
        <v>56.878980528573813</v>
      </c>
      <c r="F22" s="232">
        <v>71.826631500566236</v>
      </c>
      <c r="G22" s="232">
        <v>71.640107044408452</v>
      </c>
      <c r="H22" s="232">
        <v>86.425831517979489</v>
      </c>
      <c r="I22" s="232">
        <v>81.886912021628092</v>
      </c>
      <c r="J22" s="232">
        <v>82.322029129156533</v>
      </c>
      <c r="K22" s="232">
        <v>76.580451153783841</v>
      </c>
      <c r="L22" s="232">
        <v>96.554588115801124</v>
      </c>
      <c r="M22" s="232">
        <v>90.870559143256514</v>
      </c>
      <c r="N22" s="232">
        <v>93.954739917074392</v>
      </c>
      <c r="O22" s="232">
        <v>82.708328207341012</v>
      </c>
      <c r="P22" s="232">
        <v>74.051016150830677</v>
      </c>
      <c r="Q22" s="232">
        <v>67.562929315475799</v>
      </c>
      <c r="R22" s="232">
        <v>81.190682142103242</v>
      </c>
      <c r="S22" s="232">
        <v>83.840398246117942</v>
      </c>
      <c r="T22" s="232">
        <v>77.999302821190298</v>
      </c>
      <c r="U22" s="232">
        <v>100.60582115026951</v>
      </c>
      <c r="V22" s="232">
        <v>95.428936625511895</v>
      </c>
      <c r="W22" s="232">
        <v>102.2773054442131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43.399115789585238</v>
      </c>
      <c r="C24" s="263">
        <f t="shared" si="1"/>
        <v>48.815645722135002</v>
      </c>
      <c r="D24" s="263">
        <f t="shared" si="1"/>
        <v>49.377248013717299</v>
      </c>
      <c r="E24" s="263">
        <f t="shared" si="1"/>
        <v>53.060662979452736</v>
      </c>
      <c r="F24" s="263">
        <f t="shared" si="1"/>
        <v>47.850510786127238</v>
      </c>
      <c r="G24" s="263">
        <f t="shared" si="1"/>
        <v>48.447602985234383</v>
      </c>
      <c r="H24" s="263">
        <f t="shared" si="1"/>
        <v>56.468759124032907</v>
      </c>
      <c r="I24" s="263">
        <f t="shared" si="1"/>
        <v>56.256825599677349</v>
      </c>
      <c r="J24" s="263">
        <f t="shared" si="1"/>
        <v>61.008616765736747</v>
      </c>
      <c r="K24" s="263">
        <f t="shared" si="1"/>
        <v>57.1413290946237</v>
      </c>
      <c r="L24" s="263">
        <f t="shared" si="1"/>
        <v>68.16385669392524</v>
      </c>
      <c r="M24" s="263">
        <f t="shared" si="1"/>
        <v>68.563016902782877</v>
      </c>
      <c r="N24" s="263">
        <f t="shared" si="1"/>
        <v>68.635025080496959</v>
      </c>
      <c r="O24" s="263">
        <f t="shared" si="1"/>
        <v>63.577424151461578</v>
      </c>
      <c r="P24" s="263">
        <f t="shared" si="1"/>
        <v>59.715671654638612</v>
      </c>
      <c r="Q24" s="263">
        <f t="shared" si="1"/>
        <v>61.021502641759518</v>
      </c>
      <c r="R24" s="263">
        <f t="shared" si="1"/>
        <v>67.394031008099063</v>
      </c>
      <c r="S24" s="263">
        <f t="shared" si="1"/>
        <v>70.078195353048741</v>
      </c>
      <c r="T24" s="263">
        <f t="shared" si="1"/>
        <v>70.104840548872502</v>
      </c>
      <c r="U24" s="263">
        <f t="shared" si="1"/>
        <v>76.76361209427786</v>
      </c>
      <c r="V24" s="263">
        <f t="shared" si="1"/>
        <v>73.355711980541599</v>
      </c>
      <c r="W24" s="263">
        <f t="shared" si="1"/>
        <v>78.266352618671817</v>
      </c>
      <c r="DA24" s="70"/>
    </row>
    <row r="25" spans="1:105" ht="12" customHeight="1" x14ac:dyDescent="0.25">
      <c r="A25" s="60" t="s">
        <v>2416</v>
      </c>
      <c r="B25" s="264">
        <v>43.399115789585238</v>
      </c>
      <c r="C25" s="264">
        <v>48.815645722135002</v>
      </c>
      <c r="D25" s="264">
        <v>49.377248013717299</v>
      </c>
      <c r="E25" s="264">
        <v>53.060662979452736</v>
      </c>
      <c r="F25" s="264">
        <v>47.850510786127238</v>
      </c>
      <c r="G25" s="264">
        <v>48.447602985234383</v>
      </c>
      <c r="H25" s="264">
        <v>56.468759124032907</v>
      </c>
      <c r="I25" s="264">
        <v>56.256825599677349</v>
      </c>
      <c r="J25" s="264">
        <v>61.008616765736747</v>
      </c>
      <c r="K25" s="264">
        <v>57.1413290946237</v>
      </c>
      <c r="L25" s="264">
        <v>68.16385669392524</v>
      </c>
      <c r="M25" s="264">
        <v>68.563016902782877</v>
      </c>
      <c r="N25" s="264">
        <v>68.635025080496959</v>
      </c>
      <c r="O25" s="264">
        <v>63.577424151461578</v>
      </c>
      <c r="P25" s="264">
        <v>59.715671654638612</v>
      </c>
      <c r="Q25" s="264">
        <v>61.021502641759518</v>
      </c>
      <c r="R25" s="264">
        <v>67.394031008099063</v>
      </c>
      <c r="S25" s="264">
        <v>70.078195353048741</v>
      </c>
      <c r="T25" s="264">
        <v>70.104840548872502</v>
      </c>
      <c r="U25" s="264">
        <v>76.76361209427786</v>
      </c>
      <c r="V25" s="264">
        <v>73.355711980541599</v>
      </c>
      <c r="W25" s="264">
        <v>78.266352618671817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265.26396622173371</v>
      </c>
      <c r="C27" s="263">
        <f t="shared" si="2"/>
        <v>265.30723809776572</v>
      </c>
      <c r="D27" s="263">
        <f t="shared" si="2"/>
        <v>251.57322472806891</v>
      </c>
      <c r="E27" s="263">
        <f t="shared" si="2"/>
        <v>251.09038941302211</v>
      </c>
      <c r="F27" s="263">
        <f t="shared" si="2"/>
        <v>131.13086385223741</v>
      </c>
      <c r="G27" s="263">
        <f t="shared" si="2"/>
        <v>125.6119175702438</v>
      </c>
      <c r="H27" s="263">
        <f t="shared" si="2"/>
        <v>145.14995045479159</v>
      </c>
      <c r="I27" s="263">
        <f t="shared" si="2"/>
        <v>135.24905111003341</v>
      </c>
      <c r="J27" s="263">
        <f t="shared" si="2"/>
        <v>133.85321841837279</v>
      </c>
      <c r="K27" s="263">
        <f t="shared" si="2"/>
        <v>123.5347414319799</v>
      </c>
      <c r="L27" s="263">
        <f t="shared" si="2"/>
        <v>161.1534010504416</v>
      </c>
      <c r="M27" s="263">
        <f t="shared" si="2"/>
        <v>149.51614848809379</v>
      </c>
      <c r="N27" s="263">
        <f t="shared" si="2"/>
        <v>154.29231891119579</v>
      </c>
      <c r="O27" s="263">
        <f t="shared" si="2"/>
        <v>137.23830299539199</v>
      </c>
      <c r="P27" s="263">
        <f t="shared" si="2"/>
        <v>119.1737659547054</v>
      </c>
      <c r="Q27" s="263">
        <f t="shared" si="2"/>
        <v>108.72114939895479</v>
      </c>
      <c r="R27" s="263">
        <f t="shared" si="2"/>
        <v>128.24178253090889</v>
      </c>
      <c r="S27" s="263">
        <f t="shared" si="2"/>
        <v>132.4668375091762</v>
      </c>
      <c r="T27" s="263">
        <f t="shared" si="2"/>
        <v>121.8003972637608</v>
      </c>
      <c r="U27" s="263">
        <f t="shared" si="2"/>
        <v>148.79932404040741</v>
      </c>
      <c r="V27" s="263">
        <f t="shared" si="2"/>
        <v>145.41307962214901</v>
      </c>
      <c r="W27" s="263">
        <f t="shared" si="2"/>
        <v>156.33305763241489</v>
      </c>
      <c r="DA27" s="70"/>
    </row>
    <row r="28" spans="1:105" ht="12" customHeight="1" x14ac:dyDescent="0.25">
      <c r="A28" s="60" t="s">
        <v>2421</v>
      </c>
      <c r="B28" s="331">
        <v>265.26396622173371</v>
      </c>
      <c r="C28" s="331">
        <v>265.30723809776572</v>
      </c>
      <c r="D28" s="331">
        <v>251.57322472806891</v>
      </c>
      <c r="E28" s="331">
        <v>251.09038941302211</v>
      </c>
      <c r="F28" s="331">
        <v>131.13086385223741</v>
      </c>
      <c r="G28" s="331">
        <v>125.6119175702438</v>
      </c>
      <c r="H28" s="331">
        <v>145.14995045479159</v>
      </c>
      <c r="I28" s="331">
        <v>135.24905111003341</v>
      </c>
      <c r="J28" s="331">
        <v>133.85321841837279</v>
      </c>
      <c r="K28" s="331">
        <v>123.5347414319799</v>
      </c>
      <c r="L28" s="331">
        <v>161.1534010504416</v>
      </c>
      <c r="M28" s="331">
        <v>149.51614848809379</v>
      </c>
      <c r="N28" s="331">
        <v>154.29231891119579</v>
      </c>
      <c r="O28" s="331">
        <v>137.23830299539199</v>
      </c>
      <c r="P28" s="331">
        <v>119.1737659547054</v>
      </c>
      <c r="Q28" s="331">
        <v>108.72114939895479</v>
      </c>
      <c r="R28" s="331">
        <v>128.24178253090889</v>
      </c>
      <c r="S28" s="331">
        <v>132.4668375091762</v>
      </c>
      <c r="T28" s="331">
        <v>121.8003972637608</v>
      </c>
      <c r="U28" s="331">
        <v>148.79932404040741</v>
      </c>
      <c r="V28" s="331">
        <v>145.41307962214901</v>
      </c>
      <c r="W28" s="331">
        <v>156.33305763241489</v>
      </c>
      <c r="DA28" s="72" t="s">
        <v>2506</v>
      </c>
    </row>
    <row r="29" spans="1:105" ht="12" customHeight="1" x14ac:dyDescent="0.25">
      <c r="A29" s="59" t="s">
        <v>30</v>
      </c>
      <c r="B29" s="232">
        <v>223.97940904144991</v>
      </c>
      <c r="C29" s="232">
        <v>203.056868427062</v>
      </c>
      <c r="D29" s="232">
        <v>188.97407075061321</v>
      </c>
      <c r="E29" s="232">
        <v>165.57219073735101</v>
      </c>
      <c r="F29" s="232">
        <v>25.542827783000838</v>
      </c>
      <c r="G29" s="232">
        <v>20.387987870259352</v>
      </c>
      <c r="H29" s="232">
        <v>20.268049117291149</v>
      </c>
      <c r="I29" s="232">
        <v>16.840050870533631</v>
      </c>
      <c r="J29" s="232">
        <v>14.90521321530626</v>
      </c>
      <c r="K29" s="232">
        <v>12.85253259172304</v>
      </c>
      <c r="L29" s="232">
        <v>20.65670927056383</v>
      </c>
      <c r="M29" s="232">
        <v>17.223563787747519</v>
      </c>
      <c r="N29" s="232">
        <v>17.613690002619631</v>
      </c>
      <c r="O29" s="232">
        <v>16.634734960453411</v>
      </c>
      <c r="P29" s="232">
        <v>12.24794383052337</v>
      </c>
      <c r="Q29" s="232">
        <v>9.8899074108207774</v>
      </c>
      <c r="R29" s="232">
        <v>9.8999297114902411</v>
      </c>
      <c r="S29" s="232">
        <v>10.35096069815491</v>
      </c>
      <c r="T29" s="232">
        <v>9.2904226614492185</v>
      </c>
      <c r="U29" s="232">
        <v>3.94587084890783</v>
      </c>
      <c r="V29" s="232">
        <v>5.5581545014147622</v>
      </c>
      <c r="W29" s="232">
        <v>5.3586342719450082</v>
      </c>
      <c r="DA29" s="71" t="s">
        <v>2507</v>
      </c>
    </row>
    <row r="30" spans="1:105" ht="12" customHeight="1" x14ac:dyDescent="0.25">
      <c r="A30" s="59" t="s">
        <v>33</v>
      </c>
      <c r="B30" s="232">
        <v>1.3510590793400279</v>
      </c>
      <c r="C30" s="232">
        <v>1.3005774621608399</v>
      </c>
      <c r="D30" s="232">
        <v>0</v>
      </c>
      <c r="E30" s="232">
        <v>1.3610945436080879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1.2203555432468409</v>
      </c>
      <c r="M30" s="232">
        <v>1.1796870007416389</v>
      </c>
      <c r="N30" s="232">
        <v>1.170072540686109</v>
      </c>
      <c r="O30" s="232">
        <v>1.165623000776381</v>
      </c>
      <c r="P30" s="232">
        <v>1.138656194423977</v>
      </c>
      <c r="Q30" s="232">
        <v>1.099151144348385</v>
      </c>
      <c r="R30" s="232">
        <v>1.119343582487625</v>
      </c>
      <c r="S30" s="232">
        <v>1.1139462062775289</v>
      </c>
      <c r="T30" s="232">
        <v>1.0823991434682481</v>
      </c>
      <c r="U30" s="232">
        <v>1.1308515482574319</v>
      </c>
      <c r="V30" s="232">
        <v>2.2714337990128408</v>
      </c>
      <c r="W30" s="232">
        <v>2.30937150862797</v>
      </c>
      <c r="DA30" s="71" t="s">
        <v>2508</v>
      </c>
    </row>
    <row r="31" spans="1:105" ht="12" customHeight="1" x14ac:dyDescent="0.25">
      <c r="A31" s="59" t="s">
        <v>160</v>
      </c>
      <c r="B31" s="232">
        <v>6.557577917070871</v>
      </c>
      <c r="C31" s="232">
        <v>7.8616014518344706</v>
      </c>
      <c r="D31" s="232">
        <v>5.2161609735112471</v>
      </c>
      <c r="E31" s="232">
        <v>1.3892838561513341</v>
      </c>
      <c r="F31" s="232">
        <v>1.449448855618245</v>
      </c>
      <c r="G31" s="232">
        <v>1.408521410140366</v>
      </c>
      <c r="H31" s="232">
        <v>1.4164277403868111</v>
      </c>
      <c r="I31" s="232">
        <v>1.4276973514596529</v>
      </c>
      <c r="J31" s="232">
        <v>1.3451064471286669</v>
      </c>
      <c r="K31" s="232">
        <v>1.2815643348513861</v>
      </c>
      <c r="L31" s="232">
        <v>1.341210356915024</v>
      </c>
      <c r="M31" s="232">
        <v>1.297813209238166</v>
      </c>
      <c r="N31" s="232">
        <v>1.2874993434981481</v>
      </c>
      <c r="O31" s="232">
        <v>1.283190452246441</v>
      </c>
      <c r="P31" s="232">
        <v>0</v>
      </c>
      <c r="Q31" s="232">
        <v>1.2136203931059799</v>
      </c>
      <c r="R31" s="232">
        <v>1.235820462497883</v>
      </c>
      <c r="S31" s="232">
        <v>1.229933110289513</v>
      </c>
      <c r="T31" s="232">
        <v>0</v>
      </c>
      <c r="U31" s="232">
        <v>0</v>
      </c>
      <c r="V31" s="232">
        <v>0</v>
      </c>
      <c r="W31" s="232">
        <v>0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2.8445187687720912</v>
      </c>
      <c r="D32" s="232">
        <v>1.4086552288760199</v>
      </c>
      <c r="E32" s="232">
        <v>1.512133806520461</v>
      </c>
      <c r="F32" s="232">
        <v>1.5291136413808111</v>
      </c>
      <c r="G32" s="232">
        <v>1.472398226403429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1.2564389995614571</v>
      </c>
      <c r="W32" s="232">
        <v>2.554615502966016</v>
      </c>
      <c r="DA32" s="71" t="s">
        <v>2510</v>
      </c>
    </row>
    <row r="33" spans="1:105" ht="12" customHeight="1" x14ac:dyDescent="0.25">
      <c r="A33" s="59" t="s">
        <v>162</v>
      </c>
      <c r="B33" s="232">
        <v>33.37592018387295</v>
      </c>
      <c r="C33" s="232">
        <v>50.243671987936231</v>
      </c>
      <c r="D33" s="232">
        <v>55.974337775068328</v>
      </c>
      <c r="E33" s="232">
        <v>81.255686469391165</v>
      </c>
      <c r="F33" s="232">
        <v>102.6094735722375</v>
      </c>
      <c r="G33" s="232">
        <v>102.3430100634406</v>
      </c>
      <c r="H33" s="232">
        <v>123.4654735971136</v>
      </c>
      <c r="I33" s="232">
        <v>116.9813028880401</v>
      </c>
      <c r="J33" s="232">
        <v>117.6028987559379</v>
      </c>
      <c r="K33" s="232">
        <v>109.4006445054055</v>
      </c>
      <c r="L33" s="232">
        <v>137.93512587971591</v>
      </c>
      <c r="M33" s="232">
        <v>129.8150844903665</v>
      </c>
      <c r="N33" s="232">
        <v>134.221057024392</v>
      </c>
      <c r="O33" s="232">
        <v>118.1547545819158</v>
      </c>
      <c r="P33" s="232">
        <v>105.7871659297581</v>
      </c>
      <c r="Q33" s="232">
        <v>96.518470450679686</v>
      </c>
      <c r="R33" s="232">
        <v>115.9866887744332</v>
      </c>
      <c r="S33" s="232">
        <v>119.7719974944542</v>
      </c>
      <c r="T33" s="232">
        <v>111.42757545884329</v>
      </c>
      <c r="U33" s="232">
        <v>143.72260164324209</v>
      </c>
      <c r="V33" s="232">
        <v>136.32705232215989</v>
      </c>
      <c r="W33" s="232">
        <v>146.11043634887591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119.3508645012467</v>
      </c>
      <c r="C35" s="263">
        <v>119.9341186368469</v>
      </c>
      <c r="D35" s="263">
        <v>120.6597375705462</v>
      </c>
      <c r="E35" s="263">
        <v>89.592847973966116</v>
      </c>
      <c r="F35" s="263">
        <v>42.551951000993327</v>
      </c>
      <c r="G35" s="263">
        <v>48.51219103919631</v>
      </c>
      <c r="H35" s="263">
        <v>61.720816558299589</v>
      </c>
      <c r="I35" s="263">
        <v>55.006867255986258</v>
      </c>
      <c r="J35" s="263">
        <v>73.674011845953416</v>
      </c>
      <c r="K35" s="263">
        <v>83.294567827363409</v>
      </c>
      <c r="L35" s="263">
        <v>91.198697675463947</v>
      </c>
      <c r="M35" s="263">
        <v>96.234918244950393</v>
      </c>
      <c r="N35" s="263">
        <v>102.1605537290045</v>
      </c>
      <c r="O35" s="263">
        <v>92.106161524314103</v>
      </c>
      <c r="P35" s="263">
        <v>86.674613110982889</v>
      </c>
      <c r="Q35" s="263">
        <v>88.55734930611689</v>
      </c>
      <c r="R35" s="263">
        <v>98.640433766079681</v>
      </c>
      <c r="S35" s="263">
        <v>103.4750538566381</v>
      </c>
      <c r="T35" s="263">
        <v>103.9509571964974</v>
      </c>
      <c r="U35" s="263">
        <v>110.7138730307517</v>
      </c>
      <c r="V35" s="263">
        <v>106.6573013218098</v>
      </c>
      <c r="W35" s="263">
        <v>108.41721741619099</v>
      </c>
      <c r="DA35" s="70" t="s">
        <v>2513</v>
      </c>
    </row>
    <row r="36" spans="1:105" ht="12" customHeight="1" x14ac:dyDescent="0.25">
      <c r="A36" s="46" t="s">
        <v>30</v>
      </c>
      <c r="B36" s="231">
        <v>100.4381948562595</v>
      </c>
      <c r="C36" s="231">
        <v>91.426366247391982</v>
      </c>
      <c r="D36" s="231">
        <v>90.635884677527002</v>
      </c>
      <c r="E36" s="231">
        <v>59.078661465800749</v>
      </c>
      <c r="F36" s="231">
        <v>8.288644826391252</v>
      </c>
      <c r="G36" s="231">
        <v>7.8739818768688146</v>
      </c>
      <c r="H36" s="231">
        <v>8.6184014368820456</v>
      </c>
      <c r="I36" s="231">
        <v>6.8489829334616372</v>
      </c>
      <c r="J36" s="231">
        <v>8.2039630273111488</v>
      </c>
      <c r="K36" s="231">
        <v>8.6659520658334941</v>
      </c>
      <c r="L36" s="231">
        <v>11.689886601564471</v>
      </c>
      <c r="M36" s="231">
        <v>11.085814273316171</v>
      </c>
      <c r="N36" s="231">
        <v>11.66243618980362</v>
      </c>
      <c r="O36" s="231">
        <v>11.16424170031541</v>
      </c>
      <c r="P36" s="231">
        <v>8.9078815661421711</v>
      </c>
      <c r="Q36" s="231">
        <v>8.0556910042530241</v>
      </c>
      <c r="R36" s="231">
        <v>7.6147831207799443</v>
      </c>
      <c r="S36" s="231">
        <v>8.0855422825001728</v>
      </c>
      <c r="T36" s="231">
        <v>7.9289423525141167</v>
      </c>
      <c r="U36" s="231">
        <v>2.9359182037889702</v>
      </c>
      <c r="V36" s="231">
        <v>4.0767842960962328</v>
      </c>
      <c r="W36" s="231">
        <v>3.7162211608586451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0.60585004511713814</v>
      </c>
      <c r="C38" s="231">
        <v>0.58558507431789697</v>
      </c>
      <c r="D38" s="231">
        <v>0</v>
      </c>
      <c r="E38" s="231">
        <v>0.48565911586160432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0.69061425647671848</v>
      </c>
      <c r="M38" s="231">
        <v>0.75929645873698204</v>
      </c>
      <c r="N38" s="231">
        <v>0.77473240082933426</v>
      </c>
      <c r="O38" s="231">
        <v>0.78229661867481626</v>
      </c>
      <c r="P38" s="231">
        <v>0.82814018947452406</v>
      </c>
      <c r="Q38" s="231">
        <v>0.8952987746026696</v>
      </c>
      <c r="R38" s="231">
        <v>0.86097162976696118</v>
      </c>
      <c r="S38" s="231">
        <v>0.8701471693244015</v>
      </c>
      <c r="T38" s="231">
        <v>0.92377717610014931</v>
      </c>
      <c r="U38" s="231">
        <v>0.84140808795880773</v>
      </c>
      <c r="V38" s="231">
        <v>1.666046821670879</v>
      </c>
      <c r="W38" s="231">
        <v>1.6015527153213021</v>
      </c>
      <c r="DA38" s="73" t="s">
        <v>2516</v>
      </c>
    </row>
    <row r="39" spans="1:105" ht="12" customHeight="1" x14ac:dyDescent="0.25">
      <c r="A39" s="46" t="s">
        <v>160</v>
      </c>
      <c r="B39" s="231">
        <v>2.940588563201278</v>
      </c>
      <c r="C39" s="231">
        <v>3.5396864887858972</v>
      </c>
      <c r="D39" s="231">
        <v>2.5017790143203991</v>
      </c>
      <c r="E39" s="231">
        <v>0.49571748886059369</v>
      </c>
      <c r="F39" s="231">
        <v>0.47034599537308758</v>
      </c>
      <c r="G39" s="231">
        <v>0.54398070703216772</v>
      </c>
      <c r="H39" s="231">
        <v>0.60229491266502311</v>
      </c>
      <c r="I39" s="231">
        <v>0.58065589406296647</v>
      </c>
      <c r="J39" s="231">
        <v>0.74035865174403115</v>
      </c>
      <c r="K39" s="231">
        <v>0.86410791148322685</v>
      </c>
      <c r="L39" s="231">
        <v>0.75900748642102023</v>
      </c>
      <c r="M39" s="231">
        <v>0.83532748369449317</v>
      </c>
      <c r="N39" s="231">
        <v>0.85248343394984305</v>
      </c>
      <c r="O39" s="231">
        <v>0.86120087819095759</v>
      </c>
      <c r="P39" s="231">
        <v>0</v>
      </c>
      <c r="Q39" s="231">
        <v>0.98853816089573354</v>
      </c>
      <c r="R39" s="231">
        <v>0.95056278906921399</v>
      </c>
      <c r="S39" s="231">
        <v>0.96074909932422725</v>
      </c>
      <c r="T39" s="231">
        <v>0</v>
      </c>
      <c r="U39" s="231">
        <v>0</v>
      </c>
      <c r="V39" s="231">
        <v>0</v>
      </c>
      <c r="W39" s="231">
        <v>0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1.280744733068474</v>
      </c>
      <c r="D40" s="231">
        <v>0.6756202709063357</v>
      </c>
      <c r="E40" s="231">
        <v>0.53955220891005662</v>
      </c>
      <c r="F40" s="231">
        <v>0.49619720965390862</v>
      </c>
      <c r="G40" s="231">
        <v>0.56865037511359406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0.92157042074148932</v>
      </c>
      <c r="W40" s="231">
        <v>1.771629804945436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14.966631036670121</v>
      </c>
      <c r="C42" s="231">
        <v>22.62221609328574</v>
      </c>
      <c r="D42" s="231">
        <v>26.84645360779249</v>
      </c>
      <c r="E42" s="231">
        <v>28.99325769453311</v>
      </c>
      <c r="F42" s="231">
        <v>33.296762969575077</v>
      </c>
      <c r="G42" s="231">
        <v>39.525578080181738</v>
      </c>
      <c r="H42" s="231">
        <v>52.50012020875252</v>
      </c>
      <c r="I42" s="231">
        <v>47.577228428461659</v>
      </c>
      <c r="J42" s="231">
        <v>64.729690166898237</v>
      </c>
      <c r="K42" s="231">
        <v>73.764507850046684</v>
      </c>
      <c r="L42" s="231">
        <v>78.059189331001733</v>
      </c>
      <c r="M42" s="231">
        <v>83.55448002920275</v>
      </c>
      <c r="N42" s="231">
        <v>88.870901704421712</v>
      </c>
      <c r="O42" s="231">
        <v>79.298422327132911</v>
      </c>
      <c r="P42" s="231">
        <v>76.938591355366199</v>
      </c>
      <c r="Q42" s="231">
        <v>78.617821366365462</v>
      </c>
      <c r="R42" s="231">
        <v>89.21411622646356</v>
      </c>
      <c r="S42" s="231">
        <v>93.558615305489326</v>
      </c>
      <c r="T42" s="231">
        <v>95.098237667883097</v>
      </c>
      <c r="U42" s="231">
        <v>106.9365467390039</v>
      </c>
      <c r="V42" s="231">
        <v>99.992899783301169</v>
      </c>
      <c r="W42" s="231">
        <v>101.3278137350656</v>
      </c>
      <c r="DA42" s="73" t="s">
        <v>2520</v>
      </c>
    </row>
    <row r="43" spans="1:105" ht="12" customHeight="1" x14ac:dyDescent="0.25">
      <c r="A43" s="46" t="s">
        <v>36</v>
      </c>
      <c r="B43" s="231">
        <v>0.39959999999869339</v>
      </c>
      <c r="C43" s="231">
        <v>0.4795199999968735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0.99999999999999989</v>
      </c>
      <c r="K51" s="234">
        <f t="shared" si="3"/>
        <v>1</v>
      </c>
      <c r="L51" s="234">
        <f t="shared" si="3"/>
        <v>0.99999999999999989</v>
      </c>
      <c r="M51" s="234">
        <f t="shared" si="3"/>
        <v>0.99999999999999989</v>
      </c>
      <c r="N51" s="234">
        <f t="shared" si="3"/>
        <v>0.99999999999999978</v>
      </c>
      <c r="O51" s="234">
        <f t="shared" si="3"/>
        <v>1</v>
      </c>
      <c r="P51" s="234">
        <f t="shared" si="3"/>
        <v>0.99999999999999989</v>
      </c>
      <c r="Q51" s="234">
        <f t="shared" si="3"/>
        <v>1</v>
      </c>
      <c r="R51" s="234">
        <f t="shared" si="3"/>
        <v>1</v>
      </c>
      <c r="S51" s="234">
        <f t="shared" si="3"/>
        <v>0.99999999999999978</v>
      </c>
      <c r="T51" s="234">
        <f t="shared" si="3"/>
        <v>1</v>
      </c>
      <c r="U51" s="234">
        <f t="shared" si="3"/>
        <v>1.0000000000000002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1.686279816029513E-2</v>
      </c>
      <c r="C56" s="302">
        <f t="shared" si="8"/>
        <v>2.0251804783701612E-2</v>
      </c>
      <c r="D56" s="302">
        <f t="shared" si="8"/>
        <v>2.0413244910946971E-2</v>
      </c>
      <c r="E56" s="302">
        <f t="shared" si="8"/>
        <v>2.5394804305306239E-2</v>
      </c>
      <c r="F56" s="302">
        <f t="shared" si="8"/>
        <v>3.7125693208394255E-2</v>
      </c>
      <c r="G56" s="302">
        <f t="shared" si="8"/>
        <v>3.6792710256053934E-2</v>
      </c>
      <c r="H56" s="302">
        <f t="shared" si="8"/>
        <v>3.7145690016014324E-2</v>
      </c>
      <c r="I56" s="302">
        <f t="shared" si="8"/>
        <v>3.7444908787391144E-2</v>
      </c>
      <c r="J56" s="302">
        <f t="shared" si="8"/>
        <v>3.5220332065011531E-2</v>
      </c>
      <c r="K56" s="302">
        <f t="shared" si="8"/>
        <v>3.3768867489954474E-2</v>
      </c>
      <c r="L56" s="302">
        <f t="shared" si="8"/>
        <v>3.4710740345204487E-2</v>
      </c>
      <c r="M56" s="302">
        <f t="shared" si="8"/>
        <v>3.3445408374331187E-2</v>
      </c>
      <c r="N56" s="302">
        <f t="shared" si="8"/>
        <v>3.3360833815222389E-2</v>
      </c>
      <c r="O56" s="302">
        <f t="shared" si="8"/>
        <v>3.2613101325392913E-2</v>
      </c>
      <c r="P56" s="302">
        <f t="shared" si="8"/>
        <v>3.1876146889651014E-2</v>
      </c>
      <c r="Q56" s="302">
        <f t="shared" si="8"/>
        <v>3.0465821005786795E-2</v>
      </c>
      <c r="R56" s="302">
        <f t="shared" si="8"/>
        <v>3.1524093234054362E-2</v>
      </c>
      <c r="S56" s="302">
        <f t="shared" si="8"/>
        <v>3.1265398327568548E-2</v>
      </c>
      <c r="T56" s="302">
        <f t="shared" si="8"/>
        <v>2.9880257074049926E-2</v>
      </c>
      <c r="U56" s="302">
        <f t="shared" si="8"/>
        <v>3.2647104041417498E-2</v>
      </c>
      <c r="V56" s="302">
        <f t="shared" si="8"/>
        <v>3.1913033740302472E-2</v>
      </c>
      <c r="W56" s="302">
        <f t="shared" si="8"/>
        <v>3.2148771209843087E-2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0.29746454513875048</v>
      </c>
      <c r="C57" s="303">
        <f t="shared" si="9"/>
        <v>0.29358212552189572</v>
      </c>
      <c r="D57" s="303">
        <f t="shared" si="9"/>
        <v>0.28861159365301231</v>
      </c>
      <c r="E57" s="303">
        <f t="shared" si="9"/>
        <v>0.30078602485138961</v>
      </c>
      <c r="F57" s="303">
        <f t="shared" si="9"/>
        <v>0.28208345134470025</v>
      </c>
      <c r="G57" s="303">
        <f t="shared" si="9"/>
        <v>0.27276394710906349</v>
      </c>
      <c r="H57" s="303">
        <f t="shared" si="9"/>
        <v>0.26807029853329251</v>
      </c>
      <c r="I57" s="303">
        <f t="shared" si="9"/>
        <v>0.26709470938367291</v>
      </c>
      <c r="J57" s="303">
        <f t="shared" si="9"/>
        <v>0.24955534033645677</v>
      </c>
      <c r="K57" s="303">
        <f t="shared" si="9"/>
        <v>0.23842311732209501</v>
      </c>
      <c r="L57" s="303">
        <f t="shared" si="9"/>
        <v>0.25129445831321984</v>
      </c>
      <c r="M57" s="303">
        <f t="shared" si="9"/>
        <v>0.24144822557538922</v>
      </c>
      <c r="N57" s="303">
        <f t="shared" si="9"/>
        <v>0.2410604983887949</v>
      </c>
      <c r="O57" s="303">
        <f t="shared" si="9"/>
        <v>0.23891124661560811</v>
      </c>
      <c r="P57" s="303">
        <f t="shared" si="9"/>
        <v>0.23142059652948951</v>
      </c>
      <c r="Q57" s="303">
        <f t="shared" si="9"/>
        <v>0.22064936842319818</v>
      </c>
      <c r="R57" s="303">
        <f t="shared" si="9"/>
        <v>0.22637774625624416</v>
      </c>
      <c r="S57" s="303">
        <f t="shared" si="9"/>
        <v>0.22527486091169491</v>
      </c>
      <c r="T57" s="303">
        <f t="shared" si="9"/>
        <v>0.2170272997801109</v>
      </c>
      <c r="U57" s="303">
        <f t="shared" si="9"/>
        <v>0.2287709066775398</v>
      </c>
      <c r="V57" s="303">
        <f t="shared" si="9"/>
        <v>0.23065832805172862</v>
      </c>
      <c r="W57" s="303">
        <f t="shared" si="9"/>
        <v>0.23409228347467101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0.29746454513875048</v>
      </c>
      <c r="C58" s="304">
        <f t="shared" si="10"/>
        <v>0.29358212552189572</v>
      </c>
      <c r="D58" s="304">
        <f t="shared" si="10"/>
        <v>0.28861159365301231</v>
      </c>
      <c r="E58" s="304">
        <f t="shared" si="10"/>
        <v>0.30078602485138961</v>
      </c>
      <c r="F58" s="304">
        <f t="shared" si="10"/>
        <v>0.28208345134470025</v>
      </c>
      <c r="G58" s="304">
        <f t="shared" si="10"/>
        <v>0.27276394710906349</v>
      </c>
      <c r="H58" s="304">
        <f t="shared" si="10"/>
        <v>0.26807029853329251</v>
      </c>
      <c r="I58" s="304">
        <f t="shared" si="10"/>
        <v>0.26709470938367291</v>
      </c>
      <c r="J58" s="304">
        <f t="shared" si="10"/>
        <v>0.24955534033645677</v>
      </c>
      <c r="K58" s="304">
        <f t="shared" si="10"/>
        <v>0.23842311732209501</v>
      </c>
      <c r="L58" s="304">
        <f t="shared" si="10"/>
        <v>0.25129445831321984</v>
      </c>
      <c r="M58" s="304">
        <f t="shared" si="10"/>
        <v>0.24144822557538922</v>
      </c>
      <c r="N58" s="304">
        <f t="shared" si="10"/>
        <v>0.2410604983887949</v>
      </c>
      <c r="O58" s="304">
        <f t="shared" si="10"/>
        <v>0.23891124661560811</v>
      </c>
      <c r="P58" s="304">
        <f t="shared" si="10"/>
        <v>0.23142059652948951</v>
      </c>
      <c r="Q58" s="304">
        <f t="shared" si="10"/>
        <v>0.22064936842319818</v>
      </c>
      <c r="R58" s="304">
        <f t="shared" si="10"/>
        <v>0.22637774625624416</v>
      </c>
      <c r="S58" s="304">
        <f t="shared" si="10"/>
        <v>0.22527486091169491</v>
      </c>
      <c r="T58" s="304">
        <f t="shared" si="10"/>
        <v>0.2170272997801109</v>
      </c>
      <c r="U58" s="304">
        <f t="shared" si="10"/>
        <v>0.2287709066775398</v>
      </c>
      <c r="V58" s="304">
        <f t="shared" si="10"/>
        <v>0.23065832805172862</v>
      </c>
      <c r="W58" s="304">
        <f t="shared" si="10"/>
        <v>0.23409228347467101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6.9524806993745025E-2</v>
      </c>
      <c r="C60" s="303">
        <f t="shared" si="12"/>
        <v>7.7168757963050033E-2</v>
      </c>
      <c r="D60" s="303">
        <f t="shared" si="12"/>
        <v>8.092415952704396E-2</v>
      </c>
      <c r="E60" s="303">
        <f t="shared" si="12"/>
        <v>9.0803417906758069E-2</v>
      </c>
      <c r="F60" s="303">
        <f t="shared" si="12"/>
        <v>0.14704871187051508</v>
      </c>
      <c r="G60" s="303">
        <f t="shared" si="12"/>
        <v>0.1502901006965762</v>
      </c>
      <c r="H60" s="303">
        <f t="shared" si="12"/>
        <v>0.14898481652696952</v>
      </c>
      <c r="I60" s="303">
        <f t="shared" si="12"/>
        <v>0.15871144340302243</v>
      </c>
      <c r="J60" s="303">
        <f t="shared" si="12"/>
        <v>0.16249170226835891</v>
      </c>
      <c r="K60" s="303">
        <f t="shared" si="12"/>
        <v>0.15754751199939496</v>
      </c>
      <c r="L60" s="303">
        <f t="shared" si="12"/>
        <v>0.15184466949580003</v>
      </c>
      <c r="M60" s="303">
        <f t="shared" si="12"/>
        <v>0.15817134077078931</v>
      </c>
      <c r="N60" s="303">
        <f t="shared" si="12"/>
        <v>0.15318967704186001</v>
      </c>
      <c r="O60" s="303">
        <f t="shared" si="12"/>
        <v>0.15811247744261275</v>
      </c>
      <c r="P60" s="303">
        <f t="shared" si="12"/>
        <v>0.16565769974346259</v>
      </c>
      <c r="Q60" s="303">
        <f t="shared" si="12"/>
        <v>0.1769186070784099</v>
      </c>
      <c r="R60" s="303">
        <f t="shared" si="12"/>
        <v>0.16995250856449071</v>
      </c>
      <c r="S60" s="303">
        <f t="shared" si="12"/>
        <v>0.17025129790915258</v>
      </c>
      <c r="T60" s="303">
        <f t="shared" si="12"/>
        <v>0.17844962024090968</v>
      </c>
      <c r="U60" s="303">
        <f t="shared" si="12"/>
        <v>0.16859985517793294</v>
      </c>
      <c r="V60" s="303">
        <f t="shared" si="12"/>
        <v>0.1662269988999833</v>
      </c>
      <c r="W60" s="303">
        <f t="shared" si="12"/>
        <v>0.16742231052096893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6.9524806993745025E-2</v>
      </c>
      <c r="C61" s="304">
        <f t="shared" si="13"/>
        <v>7.7168757963050033E-2</v>
      </c>
      <c r="D61" s="304">
        <f t="shared" si="13"/>
        <v>8.092415952704396E-2</v>
      </c>
      <c r="E61" s="304">
        <f t="shared" si="13"/>
        <v>9.0803417906758069E-2</v>
      </c>
      <c r="F61" s="304">
        <f t="shared" si="13"/>
        <v>0.14704871187051508</v>
      </c>
      <c r="G61" s="304">
        <f t="shared" si="13"/>
        <v>0.1502901006965762</v>
      </c>
      <c r="H61" s="304">
        <f t="shared" si="13"/>
        <v>0.14898481652696952</v>
      </c>
      <c r="I61" s="304">
        <f t="shared" si="13"/>
        <v>0.15871144340302243</v>
      </c>
      <c r="J61" s="304">
        <f t="shared" si="13"/>
        <v>0.16249170226835891</v>
      </c>
      <c r="K61" s="304">
        <f t="shared" si="13"/>
        <v>0.15754751199939496</v>
      </c>
      <c r="L61" s="304">
        <f t="shared" si="13"/>
        <v>0.15184466949580003</v>
      </c>
      <c r="M61" s="304">
        <f t="shared" si="13"/>
        <v>0.15817134077078931</v>
      </c>
      <c r="N61" s="304">
        <f t="shared" si="13"/>
        <v>0.15318967704186001</v>
      </c>
      <c r="O61" s="304">
        <f t="shared" si="13"/>
        <v>0.15811247744261275</v>
      </c>
      <c r="P61" s="304">
        <f t="shared" si="13"/>
        <v>0.16565769974346259</v>
      </c>
      <c r="Q61" s="304">
        <f t="shared" si="13"/>
        <v>0.1769186070784099</v>
      </c>
      <c r="R61" s="304">
        <f t="shared" si="13"/>
        <v>0.16995250856449071</v>
      </c>
      <c r="S61" s="304">
        <f t="shared" si="13"/>
        <v>0.17025129790915258</v>
      </c>
      <c r="T61" s="304">
        <f t="shared" si="13"/>
        <v>0.17844962024090968</v>
      </c>
      <c r="U61" s="304">
        <f t="shared" si="13"/>
        <v>0.16859985517793294</v>
      </c>
      <c r="V61" s="304">
        <f t="shared" si="13"/>
        <v>0.1662269988999833</v>
      </c>
      <c r="W61" s="304">
        <f t="shared" si="13"/>
        <v>0.16742231052096893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0.42494935019821495</v>
      </c>
      <c r="C63" s="303">
        <f t="shared" si="15"/>
        <v>0.41940303645985128</v>
      </c>
      <c r="D63" s="303">
        <f t="shared" si="15"/>
        <v>0.41230227664716057</v>
      </c>
      <c r="E63" s="303">
        <f t="shared" si="15"/>
        <v>0.4296943212162711</v>
      </c>
      <c r="F63" s="303">
        <f t="shared" si="15"/>
        <v>0.40297635906385759</v>
      </c>
      <c r="G63" s="303">
        <f t="shared" si="15"/>
        <v>0.38966278158437645</v>
      </c>
      <c r="H63" s="303">
        <f t="shared" si="15"/>
        <v>0.38295756933327507</v>
      </c>
      <c r="I63" s="303">
        <f t="shared" si="15"/>
        <v>0.38156387054810409</v>
      </c>
      <c r="J63" s="303">
        <f t="shared" si="15"/>
        <v>0.356507629052081</v>
      </c>
      <c r="K63" s="303">
        <f t="shared" si="15"/>
        <v>0.34060445331727851</v>
      </c>
      <c r="L63" s="303">
        <f t="shared" si="15"/>
        <v>0.35899208330459986</v>
      </c>
      <c r="M63" s="303">
        <f t="shared" si="15"/>
        <v>0.34492603653627052</v>
      </c>
      <c r="N63" s="303">
        <f t="shared" si="15"/>
        <v>0.34437214055542115</v>
      </c>
      <c r="O63" s="303">
        <f t="shared" si="15"/>
        <v>0.34130178087944024</v>
      </c>
      <c r="P63" s="303">
        <f t="shared" si="15"/>
        <v>0.33060085218498486</v>
      </c>
      <c r="Q63" s="303">
        <f t="shared" si="15"/>
        <v>0.31521338346171146</v>
      </c>
      <c r="R63" s="303">
        <f t="shared" si="15"/>
        <v>0.32339678036606295</v>
      </c>
      <c r="S63" s="303">
        <f t="shared" si="15"/>
        <v>0.32182122987384998</v>
      </c>
      <c r="T63" s="303">
        <f t="shared" si="15"/>
        <v>0.3100389996858729</v>
      </c>
      <c r="U63" s="303">
        <f t="shared" si="15"/>
        <v>0.32681558096791397</v>
      </c>
      <c r="V63" s="303">
        <f t="shared" si="15"/>
        <v>0.32951189721675556</v>
      </c>
      <c r="W63" s="303">
        <f t="shared" si="15"/>
        <v>0.33441754782095867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0.42494935019821495</v>
      </c>
      <c r="C64" s="304">
        <f t="shared" si="16"/>
        <v>0.41940303645985128</v>
      </c>
      <c r="D64" s="304">
        <f t="shared" si="16"/>
        <v>0.41230227664716057</v>
      </c>
      <c r="E64" s="304">
        <f t="shared" si="16"/>
        <v>0.4296943212162711</v>
      </c>
      <c r="F64" s="304">
        <f t="shared" si="16"/>
        <v>0.40297635906385759</v>
      </c>
      <c r="G64" s="304">
        <f t="shared" si="16"/>
        <v>0.38966278158437645</v>
      </c>
      <c r="H64" s="304">
        <f t="shared" si="16"/>
        <v>0.38295756933327507</v>
      </c>
      <c r="I64" s="304">
        <f t="shared" si="16"/>
        <v>0.38156387054810409</v>
      </c>
      <c r="J64" s="304">
        <f t="shared" si="16"/>
        <v>0.356507629052081</v>
      </c>
      <c r="K64" s="304">
        <f t="shared" si="16"/>
        <v>0.34060445331727851</v>
      </c>
      <c r="L64" s="304">
        <f t="shared" si="16"/>
        <v>0.35899208330459986</v>
      </c>
      <c r="M64" s="304">
        <f t="shared" si="16"/>
        <v>0.34492603653627052</v>
      </c>
      <c r="N64" s="304">
        <f t="shared" si="16"/>
        <v>0.34437214055542115</v>
      </c>
      <c r="O64" s="304">
        <f t="shared" si="16"/>
        <v>0.34130178087944024</v>
      </c>
      <c r="P64" s="304">
        <f t="shared" si="16"/>
        <v>0.33060085218498486</v>
      </c>
      <c r="Q64" s="304">
        <f t="shared" si="16"/>
        <v>0.31521338346171146</v>
      </c>
      <c r="R64" s="304">
        <f t="shared" si="16"/>
        <v>0.32339678036606295</v>
      </c>
      <c r="S64" s="304">
        <f t="shared" si="16"/>
        <v>0.32182122987384998</v>
      </c>
      <c r="T64" s="304">
        <f t="shared" si="16"/>
        <v>0.3100389996858729</v>
      </c>
      <c r="U64" s="304">
        <f t="shared" si="16"/>
        <v>0.32681558096791397</v>
      </c>
      <c r="V64" s="304">
        <f t="shared" si="16"/>
        <v>0.32951189721675556</v>
      </c>
      <c r="W64" s="304">
        <f t="shared" si="16"/>
        <v>0.33441754782095867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0.19119849950899412</v>
      </c>
      <c r="C66" s="303">
        <f t="shared" si="18"/>
        <v>0.18959427527150166</v>
      </c>
      <c r="D66" s="303">
        <f t="shared" si="18"/>
        <v>0.19774872526183643</v>
      </c>
      <c r="E66" s="303">
        <f t="shared" si="18"/>
        <v>0.15332143172027504</v>
      </c>
      <c r="F66" s="303">
        <f t="shared" si="18"/>
        <v>0.13076578451253285</v>
      </c>
      <c r="G66" s="303">
        <f t="shared" si="18"/>
        <v>0.15049046035392999</v>
      </c>
      <c r="H66" s="303">
        <f t="shared" si="18"/>
        <v>0.16284162559044879</v>
      </c>
      <c r="I66" s="303">
        <f t="shared" si="18"/>
        <v>0.1551850678778097</v>
      </c>
      <c r="J66" s="303">
        <f t="shared" si="18"/>
        <v>0.19622499627809162</v>
      </c>
      <c r="K66" s="303">
        <f t="shared" si="18"/>
        <v>0.22965604987127705</v>
      </c>
      <c r="L66" s="303">
        <f t="shared" si="18"/>
        <v>0.2031580485411757</v>
      </c>
      <c r="M66" s="303">
        <f t="shared" si="18"/>
        <v>0.22200898874321962</v>
      </c>
      <c r="N66" s="303">
        <f t="shared" si="18"/>
        <v>0.22801685019870141</v>
      </c>
      <c r="O66" s="303">
        <f t="shared" si="18"/>
        <v>0.22906139373694601</v>
      </c>
      <c r="P66" s="303">
        <f t="shared" si="18"/>
        <v>0.24044470465241194</v>
      </c>
      <c r="Q66" s="303">
        <f t="shared" si="18"/>
        <v>0.25675282003089378</v>
      </c>
      <c r="R66" s="303">
        <f t="shared" si="18"/>
        <v>0.24874887157914777</v>
      </c>
      <c r="S66" s="303">
        <f t="shared" si="18"/>
        <v>0.25138721297773381</v>
      </c>
      <c r="T66" s="303">
        <f t="shared" si="18"/>
        <v>0.26460382321905673</v>
      </c>
      <c r="U66" s="303">
        <f t="shared" si="18"/>
        <v>0.243166553135196</v>
      </c>
      <c r="V66" s="303">
        <f t="shared" si="18"/>
        <v>0.24168974209123018</v>
      </c>
      <c r="W66" s="303">
        <f t="shared" si="18"/>
        <v>0.23191908697355826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2.0582042248465546</v>
      </c>
      <c r="C72" s="322">
        <f>IF(C$5=0,0,C$5/TRE_fec!C$5)</f>
        <v>1.9390445660036146</v>
      </c>
      <c r="D72" s="322">
        <f>IF(D$5=0,0,D$5/TRE_fec!D$5)</f>
        <v>1.8706828028253863</v>
      </c>
      <c r="E72" s="322">
        <f>IF(E$5=0,0,E$5/TRE_fec!E$5)</f>
        <v>1.6819606082030754</v>
      </c>
      <c r="F72" s="322">
        <f>IF(F$5=0,0,F$5/TRE_fec!F$5)</f>
        <v>0.99896401174311789</v>
      </c>
      <c r="G72" s="322">
        <f>IF(G$5=0,0,G$5/TRE_fec!G$5)</f>
        <v>0.99041412486289071</v>
      </c>
      <c r="H72" s="322">
        <f>IF(H$5=0,0,H$5/TRE_fec!H$5)</f>
        <v>1.0144654646314459</v>
      </c>
      <c r="I72" s="322">
        <f>IF(I$5=0,0,I$5/TRE_fec!I$5)</f>
        <v>0.93320762671532675</v>
      </c>
      <c r="J72" s="322">
        <f>IF(J$5=0,0,J$5/TRE_fec!J$5)</f>
        <v>0.91679716877400141</v>
      </c>
      <c r="K72" s="322">
        <f>IF(K$5=0,0,K$5/TRE_fec!K$5)</f>
        <v>0.95449152328169806</v>
      </c>
      <c r="L72" s="322">
        <f>IF(L$5=0,0,L$5/TRE_fec!L$5)</f>
        <v>0.99805953190227203</v>
      </c>
      <c r="M72" s="322">
        <f>IF(M$5=0,0,M$5/TRE_fec!M$5)</f>
        <v>0.94770530554811916</v>
      </c>
      <c r="N72" s="322">
        <f>IF(N$5=0,0,N$5/TRE_fec!N$5)</f>
        <v>0.98776161069037494</v>
      </c>
      <c r="O72" s="322">
        <f>IF(O$5=0,0,O$5/TRE_fec!O$5)</f>
        <v>0.94616405375718327</v>
      </c>
      <c r="P72" s="322">
        <f>IF(P$5=0,0,P$5/TRE_fec!P$5)</f>
        <v>0.89290132761992302</v>
      </c>
      <c r="Q72" s="322">
        <f>IF(Q$5=0,0,Q$5/TRE_fec!Q$5)</f>
        <v>0.81699458713328432</v>
      </c>
      <c r="R72" s="322">
        <f>IF(R$5=0,0,R$5/TRE_fec!R$5)</f>
        <v>0.8647160325712413</v>
      </c>
      <c r="S72" s="322">
        <f>IF(S$5=0,0,S$5/TRE_fec!S$5)</f>
        <v>0.86209447137452111</v>
      </c>
      <c r="T72" s="322">
        <f>IF(T$5=0,0,T$5/TRE_fec!T$5)</f>
        <v>0.80931496820699933</v>
      </c>
      <c r="U72" s="322">
        <f>IF(U$5=0,0,U$5/TRE_fec!U$5)</f>
        <v>0.88317125283453268</v>
      </c>
      <c r="V72" s="322">
        <f>IF(V$5=0,0,V$5/TRE_fec!V$5)</f>
        <v>0.89615571239231462</v>
      </c>
      <c r="W72" s="322">
        <f>IF(W$5=0,0,W$5/TRE_fec!W$5)</f>
        <v>0.88909214045124063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1.5493260552297381</v>
      </c>
      <c r="C77" s="334">
        <f>IF(C$10=0,0,C$10/TRE_fec!C$10)</f>
        <v>1.6604441136482497</v>
      </c>
      <c r="D77" s="334">
        <f>IF(D$10=0,0,D$10/TRE_fec!D$10)</f>
        <v>1.5874418053087336</v>
      </c>
      <c r="E77" s="334">
        <f>IF(E$10=0,0,E$10/TRE_fec!E$10)</f>
        <v>1.7629867700716388</v>
      </c>
      <c r="F77" s="334">
        <f>IF(F$10=0,0,F$10/TRE_fec!F$10)</f>
        <v>1.5256886163652001</v>
      </c>
      <c r="G77" s="334">
        <f>IF(G$10=0,0,G$10/TRE_fec!G$10)</f>
        <v>1.466723703391547</v>
      </c>
      <c r="H77" s="334">
        <f>IF(H$10=0,0,H$10/TRE_fec!H$10)</f>
        <v>1.4867259309311536</v>
      </c>
      <c r="I77" s="334">
        <f>IF(I$10=0,0,I$10/TRE_fec!I$10)</f>
        <v>1.4079036316744289</v>
      </c>
      <c r="J77" s="334">
        <f>IF(J$10=0,0,J$10/TRE_fec!J$10)</f>
        <v>1.2669309563887774</v>
      </c>
      <c r="K77" s="334">
        <f>IF(K$10=0,0,K$10/TRE_fec!K$10)</f>
        <v>1.2349510453557371</v>
      </c>
      <c r="L77" s="334">
        <f>IF(L$10=0,0,L$10/TRE_fec!L$10)</f>
        <v>1.3357155828206955</v>
      </c>
      <c r="M77" s="334">
        <f>IF(M$10=0,0,M$10/TRE_fec!M$10)</f>
        <v>1.213533339673921</v>
      </c>
      <c r="N77" s="334">
        <f>IF(N$10=0,0,N$10/TRE_fec!N$10)</f>
        <v>1.2477998571046822</v>
      </c>
      <c r="O77" s="334">
        <f>IF(O$10=0,0,O$10/TRE_fec!O$10)</f>
        <v>1.1696499615672316</v>
      </c>
      <c r="P77" s="334">
        <f>IF(P$10=0,0,P$10/TRE_fec!P$10)</f>
        <v>1.0749942087375459</v>
      </c>
      <c r="Q77" s="334">
        <f>IF(Q$10=0,0,Q$10/TRE_fec!Q$10)</f>
        <v>0.93691736098657297</v>
      </c>
      <c r="R77" s="334">
        <f>IF(R$10=0,0,R$10/TRE_fec!R$10)</f>
        <v>1.017179553701784</v>
      </c>
      <c r="S77" s="334">
        <f>IF(S$10=0,0,S$10/TRE_fec!S$10)</f>
        <v>1.0026936516332168</v>
      </c>
      <c r="T77" s="334">
        <f>IF(T$10=0,0,T$10/TRE_fec!T$10)</f>
        <v>0.89340281015119016</v>
      </c>
      <c r="U77" s="334">
        <f>IF(U$10=0,0,U$10/TRE_fec!U$10)</f>
        <v>1.0527408665746405</v>
      </c>
      <c r="V77" s="334">
        <f>IF(V$10=0,0,V$10/TRE_fec!V$10)</f>
        <v>1.036089092696834</v>
      </c>
      <c r="W77" s="334">
        <f>IF(W$10=0,0,W$10/TRE_fec!W$10)</f>
        <v>1.0353712507268513</v>
      </c>
      <c r="DA77" s="68"/>
    </row>
    <row r="78" spans="1:105" ht="12" customHeight="1" x14ac:dyDescent="0.25">
      <c r="A78" s="203" t="s">
        <v>2405</v>
      </c>
      <c r="B78" s="350">
        <f>IF(B$16=0,0,B$16/TRE_fec!B$16)</f>
        <v>3.1897368812154188</v>
      </c>
      <c r="C78" s="350">
        <f>IF(C$16=0,0,C$16/TRE_fec!C$16)</f>
        <v>3.0097678068435032</v>
      </c>
      <c r="D78" s="350">
        <f>IF(D$16=0,0,D$16/TRE_fec!D$16)</f>
        <v>2.8858005476246085</v>
      </c>
      <c r="E78" s="350">
        <f>IF(E$16=0,0,E$16/TRE_fec!E$16)</f>
        <v>2.7939075573286232</v>
      </c>
      <c r="F78" s="350">
        <f>IF(F$16=0,0,F$16/TRE_fec!F$16)</f>
        <v>1.7573580700526621</v>
      </c>
      <c r="G78" s="350">
        <f>IF(G$16=0,0,G$16/TRE_fec!G$16)</f>
        <v>1.6566788252881959</v>
      </c>
      <c r="H78" s="350">
        <f>IF(H$16=0,0,H$16/TRE_fec!H$16)</f>
        <v>1.6423821763653319</v>
      </c>
      <c r="I78" s="350">
        <f>IF(I$16=0,0,I$16/TRE_fec!I$16)</f>
        <v>1.535805787391624</v>
      </c>
      <c r="J78" s="350">
        <f>IF(J$16=0,0,J$16/TRE_fec!J$16)</f>
        <v>1.3774684535167421</v>
      </c>
      <c r="K78" s="350">
        <f>IF(K$16=0,0,K$16/TRE_fec!K$16)</f>
        <v>1.3421478418171926</v>
      </c>
      <c r="L78" s="350">
        <f>IF(L$16=0,0,L$16/TRE_fec!L$16)</f>
        <v>1.4872416845197993</v>
      </c>
      <c r="M78" s="350">
        <f>IF(M$16=0,0,M$16/TRE_fec!M$16)</f>
        <v>1.3557957736883723</v>
      </c>
      <c r="N78" s="350">
        <f>IF(N$16=0,0,N$16/TRE_fec!N$16)</f>
        <v>1.3995042989435496</v>
      </c>
      <c r="O78" s="350">
        <f>IF(O$16=0,0,O$16/TRE_fec!O$16)</f>
        <v>1.3365585086103013</v>
      </c>
      <c r="P78" s="350">
        <f>IF(P$16=0,0,P$16/TRE_fec!P$16)</f>
        <v>1.2237358437221333</v>
      </c>
      <c r="Q78" s="350">
        <f>IF(Q$16=0,0,Q$16/TRE_fec!Q$16)</f>
        <v>1.0700195643877135</v>
      </c>
      <c r="R78" s="350">
        <f>IF(R$16=0,0,R$16/TRE_fec!R$16)</f>
        <v>1.1588769778919621</v>
      </c>
      <c r="S78" s="350">
        <f>IF(S$16=0,0,S$16/TRE_fec!S$16)</f>
        <v>1.1490719440396189</v>
      </c>
      <c r="T78" s="350">
        <f>IF(T$16=0,0,T$16/TRE_fec!T$16)</f>
        <v>1.0400108944549871</v>
      </c>
      <c r="U78" s="350">
        <f>IF(U$16=0,0,U$16/TRE_fec!U$16)</f>
        <v>1.1937497380592672</v>
      </c>
      <c r="V78" s="350">
        <f>IF(V$16=0,0,V$16/TRE_fec!V$16)</f>
        <v>1.2210727668353338</v>
      </c>
      <c r="W78" s="350">
        <f>IF(W$16=0,0,W$16/TRE_fec!W$16)</f>
        <v>1.2353503763519795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1.8486366915753827</v>
      </c>
      <c r="C79" s="350">
        <f>IF(C$24=0,0,C$24/TRE_fec!C$24)</f>
        <v>1.8584613644519996</v>
      </c>
      <c r="D79" s="350">
        <f>IF(D$24=0,0,D$24/TRE_fec!D$24)</f>
        <v>1.8452587264746334</v>
      </c>
      <c r="E79" s="350">
        <f>IF(E$24=0,0,E$24/TRE_fec!E$24)</f>
        <v>1.8807291542083433</v>
      </c>
      <c r="F79" s="350">
        <f>IF(F$24=0,0,F$24/TRE_fec!F$24)</f>
        <v>1.8088490250879008</v>
      </c>
      <c r="G79" s="350">
        <f>IF(G$24=0,0,G$24/TRE_fec!G$24)</f>
        <v>1.7954583585817472</v>
      </c>
      <c r="H79" s="350">
        <f>IF(H$24=0,0,H$24/TRE_fec!H$24)</f>
        <v>1.7953315228927853</v>
      </c>
      <c r="I79" s="350">
        <f>IF(I$24=0,0,I$24/TRE_fec!I$24)</f>
        <v>1.7836411983162415</v>
      </c>
      <c r="J79" s="350">
        <f>IF(J$24=0,0,J$24/TRE_fec!J$24)</f>
        <v>1.7558979872050136</v>
      </c>
      <c r="K79" s="350">
        <f>IF(K$24=0,0,K$24/TRE_fec!K$24)</f>
        <v>1.7444351195186538</v>
      </c>
      <c r="L79" s="350">
        <f>IF(L$24=0,0,L$24/TRE_fec!L$24)</f>
        <v>1.7664556987771871</v>
      </c>
      <c r="M79" s="350">
        <f>IF(M$24=0,0,M$24/TRE_fec!M$24)</f>
        <v>1.7465816515140939</v>
      </c>
      <c r="N79" s="350">
        <f>IF(N$24=0,0,N$24/TRE_fec!N$24)</f>
        <v>1.7508670349737283</v>
      </c>
      <c r="O79" s="350">
        <f>IF(O$24=0,0,O$24/TRE_fec!O$24)</f>
        <v>1.7418954039691148</v>
      </c>
      <c r="P79" s="350">
        <f>IF(P$24=0,0,P$24/TRE_fec!P$24)</f>
        <v>1.7274913933150373</v>
      </c>
      <c r="Q79" s="350">
        <f>IF(Q$24=0,0,Q$24/TRE_fec!Q$24)</f>
        <v>1.7046222827045701</v>
      </c>
      <c r="R79" s="350">
        <f>IF(R$24=0,0,R$24/TRE_fec!R$24)</f>
        <v>1.7190246719572708</v>
      </c>
      <c r="S79" s="350">
        <f>IF(S$24=0,0,S$24/TRE_fec!S$24)</f>
        <v>1.7170987486087885</v>
      </c>
      <c r="T79" s="350">
        <f>IF(T$24=0,0,T$24/TRE_fec!T$24)</f>
        <v>1.7008088036938864</v>
      </c>
      <c r="U79" s="350">
        <f>IF(U$24=0,0,U$24/TRE_fec!U$24)</f>
        <v>1.7296986288061833</v>
      </c>
      <c r="V79" s="350">
        <f>IF(V$24=0,0,V$24/TRE_fec!V$24)</f>
        <v>1.7316262589859321</v>
      </c>
      <c r="W79" s="350">
        <f>IF(W$24=0,0,W$24/TRE_fec!W$24)</f>
        <v>1.7357241232351703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3.1897368812154183</v>
      </c>
      <c r="C80" s="350">
        <f>IF(C$27=0,0,C$27/TRE_fec!C$27)</f>
        <v>3.0097678068435036</v>
      </c>
      <c r="D80" s="350">
        <f>IF(D$27=0,0,D$27/TRE_fec!D$27)</f>
        <v>2.8858005476246089</v>
      </c>
      <c r="E80" s="350">
        <f>IF(E$27=0,0,E$27/TRE_fec!E$27)</f>
        <v>2.7939075573286245</v>
      </c>
      <c r="F80" s="350">
        <f>IF(F$27=0,0,F$27/TRE_fec!F$27)</f>
        <v>1.7573580700526628</v>
      </c>
      <c r="G80" s="350">
        <f>IF(G$27=0,0,G$27/TRE_fec!G$27)</f>
        <v>1.6566788252881965</v>
      </c>
      <c r="H80" s="350">
        <f>IF(H$27=0,0,H$27/TRE_fec!H$27)</f>
        <v>1.6423821763653319</v>
      </c>
      <c r="I80" s="350">
        <f>IF(I$27=0,0,I$27/TRE_fec!I$27)</f>
        <v>1.535805787391624</v>
      </c>
      <c r="J80" s="350">
        <f>IF(J$27=0,0,J$27/TRE_fec!J$27)</f>
        <v>1.3774684535167416</v>
      </c>
      <c r="K80" s="350">
        <f>IF(K$27=0,0,K$27/TRE_fec!K$27)</f>
        <v>1.3421478418171926</v>
      </c>
      <c r="L80" s="350">
        <f>IF(L$27=0,0,L$27/TRE_fec!L$27)</f>
        <v>1.4872416845197991</v>
      </c>
      <c r="M80" s="350">
        <f>IF(M$27=0,0,M$27/TRE_fec!M$27)</f>
        <v>1.3557957736883726</v>
      </c>
      <c r="N80" s="350">
        <f>IF(N$27=0,0,N$27/TRE_fec!N$27)</f>
        <v>1.3995042989435489</v>
      </c>
      <c r="O80" s="350">
        <f>IF(O$27=0,0,O$27/TRE_fec!O$27)</f>
        <v>1.3365585086103009</v>
      </c>
      <c r="P80" s="350">
        <f>IF(P$27=0,0,P$27/TRE_fec!P$27)</f>
        <v>1.2237358437221331</v>
      </c>
      <c r="Q80" s="350">
        <f>IF(Q$27=0,0,Q$27/TRE_fec!Q$27)</f>
        <v>1.0700195643877131</v>
      </c>
      <c r="R80" s="350">
        <f>IF(R$27=0,0,R$27/TRE_fec!R$27)</f>
        <v>1.1588769778919619</v>
      </c>
      <c r="S80" s="350">
        <f>IF(S$27=0,0,S$27/TRE_fec!S$27)</f>
        <v>1.1490719440396191</v>
      </c>
      <c r="T80" s="350">
        <f>IF(T$27=0,0,T$27/TRE_fec!T$27)</f>
        <v>1.0400108944549875</v>
      </c>
      <c r="U80" s="350">
        <f>IF(U$27=0,0,U$27/TRE_fec!U$27)</f>
        <v>1.1937497380592668</v>
      </c>
      <c r="V80" s="350">
        <f>IF(V$27=0,0,V$27/TRE_fec!V$27)</f>
        <v>1.2210727668353347</v>
      </c>
      <c r="W80" s="350">
        <f>IF(W$27=0,0,W$27/TRE_fec!W$27)</f>
        <v>1.2353503763519795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1.7737281185165985</v>
      </c>
      <c r="C81" s="350">
        <f>IF(C$35=0,0,C$35/TRE_fec!C$35)</f>
        <v>1.6701141443531577</v>
      </c>
      <c r="D81" s="350">
        <f>IF(D$35=0,0,D$35/TRE_fec!D$35)</f>
        <v>1.7355661016042725</v>
      </c>
      <c r="E81" s="350">
        <f>IF(E$35=0,0,E$35/TRE_fec!E$35)</f>
        <v>1.0462120819158782</v>
      </c>
      <c r="F81" s="350">
        <f>IF(F$35=0,0,F$35/TRE_fec!F$35)</f>
        <v>0.49342531009196089</v>
      </c>
      <c r="G81" s="350">
        <f>IF(G$35=0,0,G$35/TRE_fec!G$35)</f>
        <v>0.60881253632354415</v>
      </c>
      <c r="H81" s="350">
        <f>IF(H$35=0,0,H$35/TRE_fec!H$35)</f>
        <v>0.7090575605907663</v>
      </c>
      <c r="I81" s="350">
        <f>IF(I$35=0,0,I$35/TRE_fec!I$35)</f>
        <v>0.60143248426490081</v>
      </c>
      <c r="J81" s="350">
        <f>IF(J$35=0,0,J$35/TRE_fec!J$35)</f>
        <v>0.85417551172660922</v>
      </c>
      <c r="K81" s="350">
        <f>IF(K$35=0,0,K$35/TRE_fec!K$35)</f>
        <v>1.1514178730836233</v>
      </c>
      <c r="L81" s="350">
        <f>IF(L$35=0,0,L$35/TRE_fec!L$35)</f>
        <v>0.98956479793511343</v>
      </c>
      <c r="M81" s="350">
        <f>IF(M$35=0,0,M$35/TRE_fec!M$35)</f>
        <v>1.0794483690698833</v>
      </c>
      <c r="N81" s="350">
        <f>IF(N$35=0,0,N$35/TRE_fec!N$35)</f>
        <v>1.1806532415063857</v>
      </c>
      <c r="O81" s="350">
        <f>IF(O$35=0,0,O$35/TRE_fec!O$35)</f>
        <v>1.1327537596814907</v>
      </c>
      <c r="P81" s="350">
        <f>IF(P$35=0,0,P$35/TRE_fec!P$35)</f>
        <v>1.1526881899116097</v>
      </c>
      <c r="Q81" s="350">
        <f>IF(Q$35=0,0,Q$35/TRE_fec!Q$35)</f>
        <v>1.1645329918256426</v>
      </c>
      <c r="R81" s="350">
        <f>IF(R$35=0,0,R$35/TRE_fec!R$35)</f>
        <v>1.1791841626808126</v>
      </c>
      <c r="S81" s="350">
        <f>IF(S$35=0,0,S$35/TRE_fec!S$35)</f>
        <v>1.1956870519562617</v>
      </c>
      <c r="T81" s="350">
        <f>IF(T$35=0,0,T$35/TRE_fec!T$35)</f>
        <v>1.214637721663945</v>
      </c>
      <c r="U81" s="350">
        <f>IF(U$35=0,0,U$35/TRE_fec!U$35)</f>
        <v>1.1710202761816824</v>
      </c>
      <c r="V81" s="350">
        <f>IF(V$35=0,0,V$35/TRE_fec!V$35)</f>
        <v>1.1753685036056956</v>
      </c>
      <c r="W81" s="350">
        <f>IF(W$35=0,0,W$35/TRE_fec!W$35)</f>
        <v>1.0891392632269501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CZ: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6618.2138348062999</v>
      </c>
      <c r="C3" s="205">
        <v>7114.4941133742941</v>
      </c>
      <c r="D3" s="205">
        <v>6907.165558315306</v>
      </c>
      <c r="E3" s="205">
        <v>7136.8552299894291</v>
      </c>
      <c r="F3" s="205">
        <v>8006.7456291748476</v>
      </c>
      <c r="G3" s="205">
        <v>8750.4005916430433</v>
      </c>
      <c r="H3" s="205">
        <v>10259.60709375218</v>
      </c>
      <c r="I3" s="205">
        <v>11333.230341418201</v>
      </c>
      <c r="J3" s="205">
        <v>11100.43445927434</v>
      </c>
      <c r="K3" s="205">
        <v>9576.012646120078</v>
      </c>
      <c r="L3" s="205">
        <v>10558.67128952098</v>
      </c>
      <c r="M3" s="205">
        <v>11804.49184345562</v>
      </c>
      <c r="N3" s="205">
        <v>12090.46881053855</v>
      </c>
      <c r="O3" s="205">
        <v>12213.85467553186</v>
      </c>
      <c r="P3" s="205">
        <v>13157.438210502691</v>
      </c>
      <c r="Q3" s="205">
        <v>13923.4</v>
      </c>
      <c r="R3" s="205">
        <v>13983.094890224649</v>
      </c>
      <c r="S3" s="205">
        <v>14565.771343362459</v>
      </c>
      <c r="T3" s="205">
        <v>14574.8672439577</v>
      </c>
      <c r="U3" s="205">
        <v>14739.20112870895</v>
      </c>
      <c r="V3" s="205">
        <v>13600.937219806799</v>
      </c>
      <c r="W3" s="205">
        <v>14381.68181277035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20207.59081614696</v>
      </c>
      <c r="C5" s="205">
        <v>19095.792926289429</v>
      </c>
      <c r="D5" s="205">
        <v>18172.14397715919</v>
      </c>
      <c r="E5" s="205">
        <v>18643.489265798951</v>
      </c>
      <c r="F5" s="205">
        <v>17415.853413317811</v>
      </c>
      <c r="G5" s="205">
        <v>21011.992432698371</v>
      </c>
      <c r="H5" s="205">
        <v>22840.184274278261</v>
      </c>
      <c r="I5" s="205">
        <v>25197.04276455308</v>
      </c>
      <c r="J5" s="205">
        <v>23080.309840821021</v>
      </c>
      <c r="K5" s="205">
        <v>18662.901390751431</v>
      </c>
      <c r="L5" s="205">
        <v>20388.045633287769</v>
      </c>
      <c r="M5" s="205">
        <v>20991.34237824953</v>
      </c>
      <c r="N5" s="205">
        <v>21477.041894659938</v>
      </c>
      <c r="O5" s="205">
        <v>20163.110935841491</v>
      </c>
      <c r="P5" s="205">
        <v>20223.078197873801</v>
      </c>
      <c r="Q5" s="205">
        <v>22780.866090778349</v>
      </c>
      <c r="R5" s="205">
        <v>22643.769608515049</v>
      </c>
      <c r="S5" s="205">
        <v>24220.36483809086</v>
      </c>
      <c r="T5" s="205">
        <v>23346.686719867521</v>
      </c>
      <c r="U5" s="205">
        <v>23656.22106423755</v>
      </c>
      <c r="V5" s="205">
        <v>22451.452315950501</v>
      </c>
      <c r="W5" s="205">
        <v>24476.661911072981</v>
      </c>
      <c r="DA5" s="112" t="s">
        <v>2527</v>
      </c>
    </row>
    <row r="6" spans="1:105" ht="12" customHeight="1" x14ac:dyDescent="0.25">
      <c r="A6" s="154" t="s">
        <v>2114</v>
      </c>
      <c r="B6" s="340">
        <v>25259.488520183699</v>
      </c>
      <c r="C6" s="340">
        <v>23996.514094174509</v>
      </c>
      <c r="D6" s="340">
        <v>22733.539668165329</v>
      </c>
      <c r="E6" s="340">
        <v>22733.539668165329</v>
      </c>
      <c r="F6" s="340">
        <v>21470.56524215615</v>
      </c>
      <c r="G6" s="340">
        <v>22733.539668165329</v>
      </c>
      <c r="H6" s="340">
        <v>25259.488520183699</v>
      </c>
      <c r="I6" s="340">
        <v>27785.437372202068</v>
      </c>
      <c r="J6" s="340">
        <v>26522.462946192889</v>
      </c>
      <c r="K6" s="340">
        <v>26522.462946192889</v>
      </c>
      <c r="L6" s="340">
        <v>25259.488520183699</v>
      </c>
      <c r="M6" s="340">
        <v>25259.488520183699</v>
      </c>
      <c r="N6" s="340">
        <v>23996.514094174519</v>
      </c>
      <c r="O6" s="340">
        <v>22733.53966816534</v>
      </c>
      <c r="P6" s="340">
        <v>21470.56524215615</v>
      </c>
      <c r="Q6" s="340">
        <v>23996.514094174519</v>
      </c>
      <c r="R6" s="340">
        <v>23996.514094174519</v>
      </c>
      <c r="S6" s="340">
        <v>26522.462946192889</v>
      </c>
      <c r="T6" s="340">
        <v>25259.48852018371</v>
      </c>
      <c r="U6" s="340">
        <v>25259.48852018371</v>
      </c>
      <c r="V6" s="340">
        <v>23996.51409417453</v>
      </c>
      <c r="W6" s="340">
        <v>26522.4629461929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2525.94885201837</v>
      </c>
      <c r="H7" s="342">
        <v>2525.94885201837</v>
      </c>
      <c r="I7" s="342">
        <v>3788.9232780275538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2525.94885201837</v>
      </c>
      <c r="R7" s="342">
        <v>1262.974426009185</v>
      </c>
      <c r="S7" s="342">
        <v>2525.94885201837</v>
      </c>
      <c r="T7" s="342">
        <v>0</v>
      </c>
      <c r="U7" s="342">
        <v>1262.974426009185</v>
      </c>
      <c r="V7" s="342">
        <v>0</v>
      </c>
      <c r="W7" s="342">
        <v>2525.94885201837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1262.9744260091902</v>
      </c>
      <c r="D8" s="344">
        <f t="shared" si="0"/>
        <v>1262.9744260091793</v>
      </c>
      <c r="E8" s="344">
        <f t="shared" si="0"/>
        <v>0</v>
      </c>
      <c r="F8" s="344">
        <f t="shared" si="0"/>
        <v>1262.9744260091793</v>
      </c>
      <c r="G8" s="344">
        <f t="shared" si="0"/>
        <v>1262.9744260091902</v>
      </c>
      <c r="H8" s="344">
        <f t="shared" si="0"/>
        <v>0</v>
      </c>
      <c r="I8" s="344">
        <f t="shared" si="0"/>
        <v>1262.9744260091829</v>
      </c>
      <c r="J8" s="344">
        <f t="shared" si="0"/>
        <v>1262.9744260091793</v>
      </c>
      <c r="K8" s="344">
        <f t="shared" si="0"/>
        <v>0</v>
      </c>
      <c r="L8" s="344">
        <f t="shared" si="0"/>
        <v>1262.9744260091902</v>
      </c>
      <c r="M8" s="344">
        <f t="shared" si="0"/>
        <v>0</v>
      </c>
      <c r="N8" s="344">
        <f t="shared" si="0"/>
        <v>1262.9744260091793</v>
      </c>
      <c r="O8" s="344">
        <f t="shared" si="0"/>
        <v>1262.9744260091793</v>
      </c>
      <c r="P8" s="344">
        <f t="shared" si="0"/>
        <v>1262.9744260091902</v>
      </c>
      <c r="Q8" s="344">
        <f t="shared" si="0"/>
        <v>0</v>
      </c>
      <c r="R8" s="344">
        <f t="shared" si="0"/>
        <v>1262.9744260091866</v>
      </c>
      <c r="S8" s="344">
        <f t="shared" si="0"/>
        <v>0</v>
      </c>
      <c r="T8" s="344">
        <f t="shared" si="0"/>
        <v>1262.9744260091793</v>
      </c>
      <c r="U8" s="344">
        <f t="shared" si="0"/>
        <v>1262.9744260091866</v>
      </c>
      <c r="V8" s="344">
        <f t="shared" si="0"/>
        <v>1262.9744260091793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5051.897704036739</v>
      </c>
      <c r="C9" s="345">
        <f t="shared" si="1"/>
        <v>4900.7211678850799</v>
      </c>
      <c r="D9" s="345">
        <f t="shared" si="1"/>
        <v>4561.3956910061388</v>
      </c>
      <c r="E9" s="345">
        <f t="shared" si="1"/>
        <v>4090.050402366378</v>
      </c>
      <c r="F9" s="345">
        <f t="shared" si="1"/>
        <v>4054.711828838339</v>
      </c>
      <c r="G9" s="345">
        <f t="shared" si="1"/>
        <v>1721.5472354669582</v>
      </c>
      <c r="H9" s="345">
        <f t="shared" si="1"/>
        <v>2419.3042459054377</v>
      </c>
      <c r="I9" s="345">
        <f t="shared" si="1"/>
        <v>2588.3946076489883</v>
      </c>
      <c r="J9" s="345">
        <f t="shared" si="1"/>
        <v>3442.1531053718682</v>
      </c>
      <c r="K9" s="345">
        <f t="shared" si="1"/>
        <v>7859.561555441458</v>
      </c>
      <c r="L9" s="345">
        <f t="shared" si="1"/>
        <v>4871.4428868959294</v>
      </c>
      <c r="M9" s="345">
        <f t="shared" si="1"/>
        <v>4268.1461419341686</v>
      </c>
      <c r="N9" s="345">
        <f t="shared" si="1"/>
        <v>2519.472199514581</v>
      </c>
      <c r="O9" s="345">
        <f t="shared" si="1"/>
        <v>2570.4287323238495</v>
      </c>
      <c r="P9" s="345">
        <f t="shared" si="1"/>
        <v>1247.4870442823485</v>
      </c>
      <c r="Q9" s="345">
        <f t="shared" si="1"/>
        <v>1215.6480033961707</v>
      </c>
      <c r="R9" s="345">
        <f t="shared" si="1"/>
        <v>1352.7444856594702</v>
      </c>
      <c r="S9" s="345">
        <f t="shared" si="1"/>
        <v>2302.0981081020291</v>
      </c>
      <c r="T9" s="345">
        <f t="shared" si="1"/>
        <v>1912.8018003161887</v>
      </c>
      <c r="U9" s="345">
        <f t="shared" si="1"/>
        <v>1603.2674559461593</v>
      </c>
      <c r="V9" s="345">
        <f t="shared" si="1"/>
        <v>1545.0617782240297</v>
      </c>
      <c r="W9" s="345">
        <f t="shared" si="1"/>
        <v>2045.8010351199191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646.91949154370548</v>
      </c>
      <c r="C12" s="212">
        <v>639.35181435394645</v>
      </c>
      <c r="D12" s="212">
        <v>616.00532821138393</v>
      </c>
      <c r="E12" s="212">
        <v>702.03144939150798</v>
      </c>
      <c r="F12" s="212">
        <v>642.59578876251544</v>
      </c>
      <c r="G12" s="212">
        <v>758.64073997168248</v>
      </c>
      <c r="H12" s="212">
        <v>775.39326684415278</v>
      </c>
      <c r="I12" s="212">
        <v>812.64299984816364</v>
      </c>
      <c r="J12" s="212">
        <v>786.93894153418751</v>
      </c>
      <c r="K12" s="212">
        <v>670.74667784024246</v>
      </c>
      <c r="L12" s="212">
        <v>723.9101203917171</v>
      </c>
      <c r="M12" s="212">
        <v>690.12326918685972</v>
      </c>
      <c r="N12" s="212">
        <v>702.52563241405142</v>
      </c>
      <c r="O12" s="212">
        <v>677.38759631562334</v>
      </c>
      <c r="P12" s="212">
        <v>638.13864729672684</v>
      </c>
      <c r="Q12" s="212">
        <v>695.53338501469011</v>
      </c>
      <c r="R12" s="212">
        <v>686.76048875961988</v>
      </c>
      <c r="S12" s="212">
        <v>729.65600378411978</v>
      </c>
      <c r="T12" s="212">
        <v>685.9451753480389</v>
      </c>
      <c r="U12" s="212">
        <v>687.90037447589964</v>
      </c>
      <c r="V12" s="212">
        <v>655.99600785938333</v>
      </c>
      <c r="W12" s="212">
        <v>722.53285716111736</v>
      </c>
      <c r="DA12" s="109" t="s">
        <v>2530</v>
      </c>
    </row>
    <row r="13" spans="1:105" ht="12" customHeight="1" x14ac:dyDescent="0.25">
      <c r="A13" s="24" t="s">
        <v>30</v>
      </c>
      <c r="B13" s="215">
        <v>114.6785898538263</v>
      </c>
      <c r="C13" s="215">
        <v>82.888478073946686</v>
      </c>
      <c r="D13" s="215">
        <v>78.906018916595016</v>
      </c>
      <c r="E13" s="215">
        <v>131.36328460877041</v>
      </c>
      <c r="F13" s="215">
        <v>38.397334479793628</v>
      </c>
      <c r="G13" s="215">
        <v>33.568873602751509</v>
      </c>
      <c r="H13" s="215">
        <v>28.771453138435081</v>
      </c>
      <c r="I13" s="215">
        <v>23.675580395528801</v>
      </c>
      <c r="J13" s="215">
        <v>22.680137575236451</v>
      </c>
      <c r="K13" s="215">
        <v>14.35133276010318</v>
      </c>
      <c r="L13" s="215">
        <v>13.552278589853829</v>
      </c>
      <c r="M13" s="215">
        <v>11.91092003439381</v>
      </c>
      <c r="N13" s="215">
        <v>13.66491831470335</v>
      </c>
      <c r="O13" s="215">
        <v>14.49088564058469</v>
      </c>
      <c r="P13" s="215">
        <v>11.197678417884781</v>
      </c>
      <c r="Q13" s="215">
        <v>13.34325021496131</v>
      </c>
      <c r="R13" s="215">
        <v>11.392261392949271</v>
      </c>
      <c r="S13" s="215">
        <v>10.59810834049871</v>
      </c>
      <c r="T13" s="215">
        <v>10.58469475494411</v>
      </c>
      <c r="U13" s="215">
        <v>7.2182287188306091</v>
      </c>
      <c r="V13" s="215">
        <v>5.9982803095442812</v>
      </c>
      <c r="W13" s="215">
        <v>4.7564058469475494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31.908598452278586</v>
      </c>
      <c r="C14" s="206">
        <f t="shared" si="2"/>
        <v>28.037059329320719</v>
      </c>
      <c r="D14" s="206">
        <f t="shared" si="2"/>
        <v>17.212209802235598</v>
      </c>
      <c r="E14" s="206">
        <f t="shared" si="2"/>
        <v>29.54488392089424</v>
      </c>
      <c r="F14" s="206">
        <f t="shared" si="2"/>
        <v>14.164402407566639</v>
      </c>
      <c r="G14" s="206">
        <f t="shared" si="2"/>
        <v>12.009974204643164</v>
      </c>
      <c r="H14" s="206">
        <f t="shared" si="2"/>
        <v>10.988736027515046</v>
      </c>
      <c r="I14" s="206">
        <f t="shared" si="2"/>
        <v>12.297936371453138</v>
      </c>
      <c r="J14" s="206">
        <f t="shared" si="2"/>
        <v>8.040498710232157</v>
      </c>
      <c r="K14" s="206">
        <f t="shared" si="2"/>
        <v>5.0942390369733435</v>
      </c>
      <c r="L14" s="206">
        <f t="shared" si="2"/>
        <v>4.0484092863284609</v>
      </c>
      <c r="M14" s="206">
        <f t="shared" si="2"/>
        <v>4.0429062768701636</v>
      </c>
      <c r="N14" s="206">
        <f t="shared" si="2"/>
        <v>6.1342218400687871</v>
      </c>
      <c r="O14" s="206">
        <f t="shared" si="2"/>
        <v>5.1073946689595875</v>
      </c>
      <c r="P14" s="206">
        <f t="shared" si="2"/>
        <v>5.1086844368013757</v>
      </c>
      <c r="Q14" s="206">
        <f t="shared" si="2"/>
        <v>5.1075666380051601</v>
      </c>
      <c r="R14" s="206">
        <f t="shared" si="2"/>
        <v>8.1234737747205479</v>
      </c>
      <c r="S14" s="206">
        <f t="shared" si="2"/>
        <v>5.1076526225279455</v>
      </c>
      <c r="T14" s="206">
        <f t="shared" si="2"/>
        <v>6.1534823731728281</v>
      </c>
      <c r="U14" s="206">
        <f t="shared" si="2"/>
        <v>5.2106620808254505</v>
      </c>
      <c r="V14" s="206">
        <f t="shared" si="2"/>
        <v>7.1176268271711081</v>
      </c>
      <c r="W14" s="206">
        <f t="shared" si="2"/>
        <v>10.994067067927773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8.7895098882201186</v>
      </c>
      <c r="C16" s="206">
        <v>7.4101461736887364</v>
      </c>
      <c r="D16" s="206">
        <v>8.4723129836629401</v>
      </c>
      <c r="E16" s="206">
        <v>7.4179707652622522</v>
      </c>
      <c r="F16" s="206">
        <v>7.4128116938950983</v>
      </c>
      <c r="G16" s="206">
        <v>5.2948409286328459</v>
      </c>
      <c r="H16" s="206">
        <v>3.2819432502149608</v>
      </c>
      <c r="I16" s="206">
        <v>5.4699054170249353</v>
      </c>
      <c r="J16" s="206">
        <v>3.1403267411865858</v>
      </c>
      <c r="K16" s="206">
        <v>2.0931212381771278</v>
      </c>
      <c r="L16" s="206">
        <v>1.0466895958727429</v>
      </c>
      <c r="M16" s="206">
        <v>1.046517626827171</v>
      </c>
      <c r="N16" s="206">
        <v>3.1384350816852971</v>
      </c>
      <c r="O16" s="206">
        <v>3.1384350816852971</v>
      </c>
      <c r="P16" s="206">
        <v>3.1384350816852971</v>
      </c>
      <c r="Q16" s="206">
        <v>3.1384350816852971</v>
      </c>
      <c r="R16" s="206">
        <v>4.184608770421324</v>
      </c>
      <c r="S16" s="206">
        <v>3.1384350816852971</v>
      </c>
      <c r="T16" s="206">
        <v>4.184608770421324</v>
      </c>
      <c r="U16" s="206">
        <v>4.184608770421324</v>
      </c>
      <c r="V16" s="206">
        <v>5.2306964746345654</v>
      </c>
      <c r="W16" s="206">
        <v>6.2768701633705932</v>
      </c>
      <c r="DA16" s="71" t="s">
        <v>2533</v>
      </c>
    </row>
    <row r="17" spans="1:105" ht="12" customHeight="1" x14ac:dyDescent="0.25">
      <c r="A17" s="18" t="s">
        <v>69</v>
      </c>
      <c r="B17" s="206">
        <v>18.353826311263969</v>
      </c>
      <c r="C17" s="206">
        <v>12.014875322441959</v>
      </c>
      <c r="D17" s="206">
        <v>3.0051590713671539</v>
      </c>
      <c r="E17" s="206">
        <v>1.00146173688736</v>
      </c>
      <c r="F17" s="206">
        <v>1.0000859845227861</v>
      </c>
      <c r="G17" s="206">
        <v>0.99905417024935506</v>
      </c>
      <c r="H17" s="206">
        <v>2.043508168529665</v>
      </c>
      <c r="I17" s="206">
        <v>2.0420464316423041</v>
      </c>
      <c r="J17" s="206">
        <v>2.0478933791917449</v>
      </c>
      <c r="K17" s="206">
        <v>2.0529664660361129</v>
      </c>
      <c r="L17" s="206">
        <v>2.0558039552880478</v>
      </c>
      <c r="M17" s="206">
        <v>2.053396388650043</v>
      </c>
      <c r="N17" s="206">
        <v>2.0521066208082539</v>
      </c>
      <c r="O17" s="206">
        <v>1.026139294926913</v>
      </c>
      <c r="P17" s="206">
        <v>1.0268271711092001</v>
      </c>
      <c r="Q17" s="206">
        <v>1.025709372312984</v>
      </c>
      <c r="R17" s="206">
        <v>2.052020636285468</v>
      </c>
      <c r="S17" s="206">
        <v>1.0257953568357689</v>
      </c>
      <c r="T17" s="206">
        <v>1.025451418744626</v>
      </c>
      <c r="U17" s="206">
        <v>1.026053310404127</v>
      </c>
      <c r="V17" s="206">
        <v>0</v>
      </c>
      <c r="W17" s="206">
        <v>0</v>
      </c>
      <c r="DA17" s="71" t="s">
        <v>2534</v>
      </c>
    </row>
    <row r="18" spans="1:105" ht="12" customHeight="1" x14ac:dyDescent="0.25">
      <c r="A18" s="18" t="s">
        <v>70</v>
      </c>
      <c r="B18" s="206">
        <v>1.942218400687876</v>
      </c>
      <c r="C18" s="206">
        <v>4.718486672398968</v>
      </c>
      <c r="D18" s="206">
        <v>3.7900257953568359</v>
      </c>
      <c r="E18" s="206">
        <v>20.154342218400689</v>
      </c>
      <c r="F18" s="206">
        <v>4.7765262252794498</v>
      </c>
      <c r="G18" s="206">
        <v>4.7393809114359424</v>
      </c>
      <c r="H18" s="206">
        <v>3.7859845227858981</v>
      </c>
      <c r="I18" s="206">
        <v>2.908684436801376</v>
      </c>
      <c r="J18" s="206">
        <v>1.8969045571797081</v>
      </c>
      <c r="K18" s="206">
        <v>0.9481513327601031</v>
      </c>
      <c r="L18" s="206">
        <v>0.94591573516766969</v>
      </c>
      <c r="M18" s="206">
        <v>0.94299226139294923</v>
      </c>
      <c r="N18" s="206">
        <v>0.94368013757523639</v>
      </c>
      <c r="O18" s="206">
        <v>0.94282029234737741</v>
      </c>
      <c r="P18" s="206">
        <v>0.94342218400687861</v>
      </c>
      <c r="Q18" s="206">
        <v>0.94342218400687861</v>
      </c>
      <c r="R18" s="206">
        <v>1.886844368013757</v>
      </c>
      <c r="S18" s="206">
        <v>0.94342218400687861</v>
      </c>
      <c r="T18" s="206">
        <v>0.94342218400687861</v>
      </c>
      <c r="U18" s="206">
        <v>0</v>
      </c>
      <c r="V18" s="206">
        <v>1.8869303525365431</v>
      </c>
      <c r="W18" s="206">
        <v>4.7171969045571789</v>
      </c>
      <c r="DA18" s="71" t="s">
        <v>2535</v>
      </c>
    </row>
    <row r="19" spans="1:105" ht="12" customHeight="1" x14ac:dyDescent="0.25">
      <c r="A19" s="18" t="s">
        <v>34</v>
      </c>
      <c r="B19" s="206">
        <v>2.823043852106621</v>
      </c>
      <c r="C19" s="206">
        <v>3.8935511607910569</v>
      </c>
      <c r="D19" s="206">
        <v>1.9447119518486671</v>
      </c>
      <c r="E19" s="206">
        <v>0.97110920034393811</v>
      </c>
      <c r="F19" s="206">
        <v>0.97497850386930351</v>
      </c>
      <c r="G19" s="206">
        <v>0.97669819432502147</v>
      </c>
      <c r="H19" s="206">
        <v>1.877300085984523</v>
      </c>
      <c r="I19" s="206">
        <v>1.877300085984523</v>
      </c>
      <c r="J19" s="206">
        <v>0.95537403267411869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170.59570077386073</v>
      </c>
      <c r="C20" s="206">
        <f t="shared" si="3"/>
        <v>173.68873602751509</v>
      </c>
      <c r="D20" s="206">
        <f t="shared" si="3"/>
        <v>168.8521066208082</v>
      </c>
      <c r="E20" s="206">
        <f t="shared" si="3"/>
        <v>178.09544282029236</v>
      </c>
      <c r="F20" s="206">
        <f t="shared" si="3"/>
        <v>202.40997420464319</v>
      </c>
      <c r="G20" s="206">
        <f t="shared" si="3"/>
        <v>310.66208082545143</v>
      </c>
      <c r="H20" s="206">
        <f t="shared" si="3"/>
        <v>315.51539122957865</v>
      </c>
      <c r="I20" s="206">
        <f t="shared" si="3"/>
        <v>323.98727429062768</v>
      </c>
      <c r="J20" s="206">
        <f t="shared" si="3"/>
        <v>303.13361994840932</v>
      </c>
      <c r="K20" s="206">
        <f t="shared" si="3"/>
        <v>285.3491831470335</v>
      </c>
      <c r="L20" s="206">
        <f t="shared" si="3"/>
        <v>308.60326741186577</v>
      </c>
      <c r="M20" s="206">
        <f t="shared" si="3"/>
        <v>263.52106620808257</v>
      </c>
      <c r="N20" s="206">
        <f t="shared" si="3"/>
        <v>261.45743766122092</v>
      </c>
      <c r="O20" s="206">
        <f t="shared" si="3"/>
        <v>246.79707652622523</v>
      </c>
      <c r="P20" s="206">
        <f t="shared" si="3"/>
        <v>225.58039552880479</v>
      </c>
      <c r="Q20" s="206">
        <f t="shared" si="3"/>
        <v>263.07205503009453</v>
      </c>
      <c r="R20" s="206">
        <f t="shared" si="3"/>
        <v>243.36044711951843</v>
      </c>
      <c r="S20" s="206">
        <f t="shared" si="3"/>
        <v>255.99742046431641</v>
      </c>
      <c r="T20" s="206">
        <f t="shared" si="3"/>
        <v>229.27970765262251</v>
      </c>
      <c r="U20" s="206">
        <f t="shared" si="3"/>
        <v>233.80885640584691</v>
      </c>
      <c r="V20" s="206">
        <f t="shared" si="3"/>
        <v>222.8404127257094</v>
      </c>
      <c r="W20" s="206">
        <f t="shared" si="3"/>
        <v>248.58761822871881</v>
      </c>
      <c r="DA20" s="71"/>
    </row>
    <row r="21" spans="1:105" ht="12" customHeight="1" x14ac:dyDescent="0.25">
      <c r="A21" s="18" t="s">
        <v>72</v>
      </c>
      <c r="B21" s="206">
        <v>166.38005159071369</v>
      </c>
      <c r="C21" s="206">
        <v>169.17454858125541</v>
      </c>
      <c r="D21" s="206">
        <v>164.4453998280309</v>
      </c>
      <c r="E21" s="206">
        <v>167.45485812553741</v>
      </c>
      <c r="F21" s="206">
        <v>183.14703353396391</v>
      </c>
      <c r="G21" s="206">
        <v>285.51160791057612</v>
      </c>
      <c r="H21" s="206">
        <v>280.0945829750645</v>
      </c>
      <c r="I21" s="206">
        <v>285.46861564918311</v>
      </c>
      <c r="J21" s="206">
        <v>273.5597592433362</v>
      </c>
      <c r="K21" s="206">
        <v>270.98022355975922</v>
      </c>
      <c r="L21" s="206">
        <v>296.36715391229569</v>
      </c>
      <c r="M21" s="206">
        <v>259.67325881341361</v>
      </c>
      <c r="N21" s="206">
        <v>260.12467755803948</v>
      </c>
      <c r="O21" s="206">
        <v>245.89423903697329</v>
      </c>
      <c r="P21" s="206">
        <v>224.7205503009458</v>
      </c>
      <c r="Q21" s="206">
        <v>262.27429062768698</v>
      </c>
      <c r="R21" s="206">
        <v>242.73499570077379</v>
      </c>
      <c r="S21" s="206">
        <v>255.99742046431641</v>
      </c>
      <c r="T21" s="206">
        <v>229.27970765262251</v>
      </c>
      <c r="U21" s="206">
        <v>233.80885640584691</v>
      </c>
      <c r="V21" s="206">
        <v>222.8404127257094</v>
      </c>
      <c r="W21" s="206">
        <v>248.58761822871881</v>
      </c>
      <c r="DA21" s="71" t="s">
        <v>2537</v>
      </c>
    </row>
    <row r="22" spans="1:105" ht="12" customHeight="1" x14ac:dyDescent="0.25">
      <c r="A22" s="18" t="s">
        <v>36</v>
      </c>
      <c r="B22" s="206">
        <v>4.2156491831470344</v>
      </c>
      <c r="C22" s="206">
        <v>4.5141874462596734</v>
      </c>
      <c r="D22" s="206">
        <v>4.4067067927772996</v>
      </c>
      <c r="E22" s="206">
        <v>10.64058469475494</v>
      </c>
      <c r="F22" s="206">
        <v>19.262940670679281</v>
      </c>
      <c r="G22" s="206">
        <v>25.150472914875319</v>
      </c>
      <c r="H22" s="206">
        <v>35.420808254514178</v>
      </c>
      <c r="I22" s="206">
        <v>38.518658641444553</v>
      </c>
      <c r="J22" s="206">
        <v>29.573860705073091</v>
      </c>
      <c r="K22" s="206">
        <v>14.36895958727429</v>
      </c>
      <c r="L22" s="206">
        <v>12.236113499570081</v>
      </c>
      <c r="M22" s="206">
        <v>3.8478073946689602</v>
      </c>
      <c r="N22" s="206">
        <v>1.3327601031814269</v>
      </c>
      <c r="O22" s="206">
        <v>0.90283748925193463</v>
      </c>
      <c r="P22" s="206">
        <v>0.85984522785898532</v>
      </c>
      <c r="Q22" s="206">
        <v>0.79776440240756663</v>
      </c>
      <c r="R22" s="206">
        <v>0.62545141874462595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1.0129567199737868</v>
      </c>
      <c r="C23" s="206">
        <f t="shared" si="4"/>
        <v>1.4987619033875397</v>
      </c>
      <c r="D23" s="206">
        <f t="shared" si="4"/>
        <v>1.7563170333960516</v>
      </c>
      <c r="E23" s="206">
        <f t="shared" si="4"/>
        <v>2.0457228222904456</v>
      </c>
      <c r="F23" s="206">
        <f t="shared" si="4"/>
        <v>2.4420484357742538</v>
      </c>
      <c r="G23" s="206">
        <f t="shared" si="4"/>
        <v>3.2214794385783883</v>
      </c>
      <c r="H23" s="206">
        <f t="shared" si="4"/>
        <v>4.8219856747634307</v>
      </c>
      <c r="I23" s="206">
        <f t="shared" si="4"/>
        <v>4.7219336400811276</v>
      </c>
      <c r="J23" s="206">
        <f t="shared" si="4"/>
        <v>2.7789243372829171</v>
      </c>
      <c r="K23" s="206">
        <f t="shared" si="4"/>
        <v>1.7214843750661877</v>
      </c>
      <c r="L23" s="206">
        <f t="shared" si="4"/>
        <v>2.5356577949845351</v>
      </c>
      <c r="M23" s="206">
        <f t="shared" si="4"/>
        <v>3.4638538816146665</v>
      </c>
      <c r="N23" s="206">
        <f t="shared" si="4"/>
        <v>6.0497940649543578</v>
      </c>
      <c r="O23" s="206">
        <f t="shared" si="4"/>
        <v>8.9334260662684208</v>
      </c>
      <c r="P23" s="206">
        <f t="shared" si="4"/>
        <v>3.7039095495213759</v>
      </c>
      <c r="Q23" s="206">
        <f t="shared" si="4"/>
        <v>4.8053540602619504</v>
      </c>
      <c r="R23" s="206">
        <f t="shared" si="4"/>
        <v>3.9119934887687515</v>
      </c>
      <c r="S23" s="206">
        <f t="shared" si="4"/>
        <v>10.463570422124999</v>
      </c>
      <c r="T23" s="206">
        <f t="shared" si="4"/>
        <v>4.8885115475230938</v>
      </c>
      <c r="U23" s="206">
        <f t="shared" si="4"/>
        <v>5.1161956280923153</v>
      </c>
      <c r="V23" s="206">
        <f t="shared" si="4"/>
        <v>5.2266183494950598</v>
      </c>
      <c r="W23" s="206">
        <f t="shared" si="4"/>
        <v>8.3248606004982957</v>
      </c>
      <c r="DA23" s="71"/>
    </row>
    <row r="24" spans="1:105" ht="12" customHeight="1" x14ac:dyDescent="0.25">
      <c r="A24" s="18" t="s">
        <v>73</v>
      </c>
      <c r="B24" s="206">
        <v>1.0031814273430779</v>
      </c>
      <c r="C24" s="206">
        <v>1.4809114359415301</v>
      </c>
      <c r="D24" s="206">
        <v>1.7196904557179711</v>
      </c>
      <c r="E24" s="206">
        <v>1.9824591573516761</v>
      </c>
      <c r="F24" s="206">
        <v>2.36457437661221</v>
      </c>
      <c r="G24" s="206">
        <v>3.1049871023215818</v>
      </c>
      <c r="H24" s="206">
        <v>4.65743766122098</v>
      </c>
      <c r="I24" s="206">
        <v>4.6814273430782452</v>
      </c>
      <c r="J24" s="206">
        <v>2.698968185726569</v>
      </c>
      <c r="K24" s="206">
        <v>1.5763542562338779</v>
      </c>
      <c r="L24" s="206">
        <v>2.2690455717970761</v>
      </c>
      <c r="M24" s="206">
        <v>3.0572656921754078</v>
      </c>
      <c r="N24" s="206">
        <v>5.5173688736027513</v>
      </c>
      <c r="O24" s="206">
        <v>8.2401547721410147</v>
      </c>
      <c r="P24" s="206">
        <v>2.937833190025795</v>
      </c>
      <c r="Q24" s="206">
        <v>3.8214961306964752</v>
      </c>
      <c r="R24" s="206">
        <v>2.7228718830610492</v>
      </c>
      <c r="S24" s="206">
        <v>9.1046431642304384</v>
      </c>
      <c r="T24" s="206">
        <v>3.245313843508169</v>
      </c>
      <c r="U24" s="206">
        <v>3.149269131556319</v>
      </c>
      <c r="V24" s="206">
        <v>3.0349097162510752</v>
      </c>
      <c r="W24" s="206">
        <v>5.7885640584694746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0.1096302665520206</v>
      </c>
      <c r="U25" s="206">
        <v>0.13568357695614791</v>
      </c>
      <c r="V25" s="206">
        <v>0.11298366294067071</v>
      </c>
      <c r="W25" s="206">
        <v>5.4944110060189157E-2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9.7752926307089413E-3</v>
      </c>
      <c r="C29" s="206">
        <v>1.7850467446009561E-2</v>
      </c>
      <c r="D29" s="206">
        <v>3.6626577678080433E-2</v>
      </c>
      <c r="E29" s="206">
        <v>6.3263664938769601E-2</v>
      </c>
      <c r="F29" s="206">
        <v>7.7474059162043904E-2</v>
      </c>
      <c r="G29" s="206">
        <v>0.11649233625680649</v>
      </c>
      <c r="H29" s="206">
        <v>0.16454801354245049</v>
      </c>
      <c r="I29" s="206">
        <v>4.0506297002882691E-2</v>
      </c>
      <c r="J29" s="206">
        <v>7.9956151556348207E-2</v>
      </c>
      <c r="K29" s="206">
        <v>0.1451301188323097</v>
      </c>
      <c r="L29" s="206">
        <v>0.26661222318745909</v>
      </c>
      <c r="M29" s="206">
        <v>0.40658818943925867</v>
      </c>
      <c r="N29" s="206">
        <v>0.53242519135160649</v>
      </c>
      <c r="O29" s="206">
        <v>0.69327129412740673</v>
      </c>
      <c r="P29" s="206">
        <v>0.76607635949558084</v>
      </c>
      <c r="Q29" s="206">
        <v>0.98385792956547513</v>
      </c>
      <c r="R29" s="206">
        <v>1.1891216057077021</v>
      </c>
      <c r="S29" s="206">
        <v>1.3589272578945599</v>
      </c>
      <c r="T29" s="206">
        <v>1.533567437462904</v>
      </c>
      <c r="U29" s="206">
        <v>1.8312429195798481</v>
      </c>
      <c r="V29" s="206">
        <v>2.0787249703033139</v>
      </c>
      <c r="W29" s="206">
        <v>2.4813524319686322</v>
      </c>
      <c r="DA29" s="71" t="s">
        <v>2544</v>
      </c>
    </row>
    <row r="30" spans="1:105" ht="12" customHeight="1" x14ac:dyDescent="0.25">
      <c r="A30" s="14" t="s">
        <v>79</v>
      </c>
      <c r="B30" s="206">
        <v>128.80963026655201</v>
      </c>
      <c r="C30" s="206">
        <v>136.64376612209799</v>
      </c>
      <c r="D30" s="206">
        <v>128.21246775580391</v>
      </c>
      <c r="E30" s="206">
        <v>127.8780739466896</v>
      </c>
      <c r="F30" s="206">
        <v>113.2129836629407</v>
      </c>
      <c r="G30" s="206">
        <v>106.57300085984519</v>
      </c>
      <c r="H30" s="206">
        <v>112.5441960447119</v>
      </c>
      <c r="I30" s="206">
        <v>114.1683576956148</v>
      </c>
      <c r="J30" s="206">
        <v>106.02373172828889</v>
      </c>
      <c r="K30" s="206">
        <v>97.592433361994836</v>
      </c>
      <c r="L30" s="206">
        <v>90.355374032674121</v>
      </c>
      <c r="M30" s="206">
        <v>78.723645743766127</v>
      </c>
      <c r="N30" s="206">
        <v>82.975064488392078</v>
      </c>
      <c r="O30" s="206">
        <v>81.852450558899392</v>
      </c>
      <c r="P30" s="206">
        <v>64.3450558899398</v>
      </c>
      <c r="Q30" s="206">
        <v>65.611006018916598</v>
      </c>
      <c r="R30" s="206">
        <v>70.101289767841791</v>
      </c>
      <c r="S30" s="206">
        <v>74.056921754084257</v>
      </c>
      <c r="T30" s="206">
        <v>68.513413585554602</v>
      </c>
      <c r="U30" s="206">
        <v>61.767239896818573</v>
      </c>
      <c r="V30" s="206">
        <v>59.782631126397249</v>
      </c>
      <c r="W30" s="206">
        <v>63.293637145313838</v>
      </c>
      <c r="DA30" s="71" t="s">
        <v>2545</v>
      </c>
    </row>
    <row r="31" spans="1:105" ht="12" customHeight="1" x14ac:dyDescent="0.25">
      <c r="A31" s="21" t="s">
        <v>38</v>
      </c>
      <c r="B31" s="209">
        <v>199.91401547721409</v>
      </c>
      <c r="C31" s="209">
        <v>216.5950128976784</v>
      </c>
      <c r="D31" s="209">
        <v>221.0662080825451</v>
      </c>
      <c r="E31" s="209">
        <v>233.1040412725709</v>
      </c>
      <c r="F31" s="209">
        <v>271.96904557179698</v>
      </c>
      <c r="G31" s="209">
        <v>292.60533104041269</v>
      </c>
      <c r="H31" s="209">
        <v>302.75150472914868</v>
      </c>
      <c r="I31" s="209">
        <v>333.79191745485809</v>
      </c>
      <c r="J31" s="209">
        <v>344.28202923473771</v>
      </c>
      <c r="K31" s="209">
        <v>266.63800515907133</v>
      </c>
      <c r="L31" s="209">
        <v>304.81513327601027</v>
      </c>
      <c r="M31" s="209">
        <v>328.46087704213238</v>
      </c>
      <c r="N31" s="209">
        <v>332.24419604471188</v>
      </c>
      <c r="O31" s="209">
        <v>320.20636285468612</v>
      </c>
      <c r="P31" s="209">
        <v>328.20292347377472</v>
      </c>
      <c r="Q31" s="209">
        <v>343.59415305245051</v>
      </c>
      <c r="R31" s="209">
        <v>349.87102321582108</v>
      </c>
      <c r="S31" s="209">
        <v>373.43233018056748</v>
      </c>
      <c r="T31" s="209">
        <v>366.52536543422178</v>
      </c>
      <c r="U31" s="209">
        <v>374.77919174548578</v>
      </c>
      <c r="V31" s="209">
        <v>355.03043852106617</v>
      </c>
      <c r="W31" s="209">
        <v>386.57626827171111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970.17266991145607</v>
      </c>
      <c r="C33" s="205">
        <f>MAE_emi!C5</f>
        <v>835.57543154693644</v>
      </c>
      <c r="D33" s="205">
        <f>MAE_emi!D5</f>
        <v>769.8129134350047</v>
      </c>
      <c r="E33" s="205">
        <f>MAE_emi!E5</f>
        <v>1043.298684525384</v>
      </c>
      <c r="F33" s="205">
        <f>MAE_emi!F5</f>
        <v>665.98478039996814</v>
      </c>
      <c r="G33" s="205">
        <f>MAE_emi!G5</f>
        <v>954.44698398748744</v>
      </c>
      <c r="H33" s="205">
        <f>MAE_emi!H5</f>
        <v>1005.858853763052</v>
      </c>
      <c r="I33" s="205">
        <f>MAE_emi!I5</f>
        <v>1026.270860342471</v>
      </c>
      <c r="J33" s="205">
        <f>MAE_emi!J5</f>
        <v>880.45564813837086</v>
      </c>
      <c r="K33" s="205">
        <f>MAE_emi!K5</f>
        <v>779.13746438108092</v>
      </c>
      <c r="L33" s="205">
        <f>MAE_emi!L5</f>
        <v>814.54734629108486</v>
      </c>
      <c r="M33" s="205">
        <f>MAE_emi!M5</f>
        <v>684.56012236217759</v>
      </c>
      <c r="N33" s="205">
        <f>MAE_emi!N5</f>
        <v>688.63688735231176</v>
      </c>
      <c r="O33" s="205">
        <f>MAE_emi!O5</f>
        <v>655.12493141926052</v>
      </c>
      <c r="P33" s="205">
        <f>MAE_emi!P5</f>
        <v>592.03963257698001</v>
      </c>
      <c r="Q33" s="205">
        <f>MAE_emi!Q5</f>
        <v>688.91071995226366</v>
      </c>
      <c r="R33" s="205">
        <f>MAE_emi!R5</f>
        <v>643.33652045314921</v>
      </c>
      <c r="S33" s="205">
        <f>MAE_emi!S5</f>
        <v>661.01577522703644</v>
      </c>
      <c r="T33" s="205">
        <f>MAE_emi!T5</f>
        <v>600.3746089081892</v>
      </c>
      <c r="U33" s="205">
        <f>MAE_emi!U5</f>
        <v>593.96395766504156</v>
      </c>
      <c r="V33" s="205">
        <f>MAE_emi!V5</f>
        <v>568.51572882130768</v>
      </c>
      <c r="W33" s="205">
        <f>MAE_emi!W5</f>
        <v>635.43269621663103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97.748351396784287</v>
      </c>
      <c r="C35" s="286">
        <f t="shared" si="5"/>
        <v>89.866096473683342</v>
      </c>
      <c r="D35" s="286">
        <f t="shared" si="5"/>
        <v>89.183518624335804</v>
      </c>
      <c r="E35" s="286">
        <f t="shared" si="5"/>
        <v>98.367057586026974</v>
      </c>
      <c r="F35" s="286">
        <f t="shared" si="5"/>
        <v>80.256800768221666</v>
      </c>
      <c r="G35" s="286">
        <f t="shared" si="5"/>
        <v>86.697829662359979</v>
      </c>
      <c r="H35" s="286">
        <f t="shared" si="5"/>
        <v>75.577286708800585</v>
      </c>
      <c r="I35" s="286">
        <f t="shared" si="5"/>
        <v>71.704445719972227</v>
      </c>
      <c r="J35" s="286">
        <f t="shared" si="5"/>
        <v>70.892625367172471</v>
      </c>
      <c r="K35" s="286">
        <f t="shared" si="5"/>
        <v>70.044464499742446</v>
      </c>
      <c r="L35" s="286">
        <f t="shared" si="5"/>
        <v>68.560721376956423</v>
      </c>
      <c r="M35" s="286">
        <f t="shared" si="5"/>
        <v>58.462768100387336</v>
      </c>
      <c r="N35" s="286">
        <f t="shared" si="5"/>
        <v>58.105739605539625</v>
      </c>
      <c r="O35" s="286">
        <f t="shared" si="5"/>
        <v>55.460590805345085</v>
      </c>
      <c r="P35" s="286">
        <f t="shared" si="5"/>
        <v>48.500219958269994</v>
      </c>
      <c r="Q35" s="286">
        <f t="shared" si="5"/>
        <v>49.954277332741292</v>
      </c>
      <c r="R35" s="286">
        <f t="shared" si="5"/>
        <v>49.11362571384128</v>
      </c>
      <c r="S35" s="286">
        <f t="shared" si="5"/>
        <v>50.093880137464872</v>
      </c>
      <c r="T35" s="286">
        <f t="shared" si="5"/>
        <v>47.063562491961015</v>
      </c>
      <c r="U35" s="286">
        <f t="shared" si="5"/>
        <v>46.671482970404035</v>
      </c>
      <c r="V35" s="286">
        <f t="shared" si="5"/>
        <v>48.231676777690602</v>
      </c>
      <c r="W35" s="286">
        <f t="shared" si="5"/>
        <v>50.239802727351226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33.48129176001602</v>
      </c>
      <c r="D36" s="346">
        <f t="shared" si="6"/>
        <v>33.898329717486789</v>
      </c>
      <c r="E36" s="346">
        <f t="shared" si="6"/>
        <v>37.655582567334562</v>
      </c>
      <c r="F36" s="346">
        <f t="shared" si="6"/>
        <v>36.897174862021167</v>
      </c>
      <c r="G36" s="346">
        <f t="shared" si="6"/>
        <v>36.105131029416491</v>
      </c>
      <c r="H36" s="346">
        <f t="shared" si="6"/>
        <v>33.948643212890836</v>
      </c>
      <c r="I36" s="346">
        <f t="shared" si="6"/>
        <v>32.251522825185688</v>
      </c>
      <c r="J36" s="346">
        <f t="shared" si="6"/>
        <v>34.095683591836668</v>
      </c>
      <c r="K36" s="346">
        <f t="shared" si="6"/>
        <v>35.940107263956129</v>
      </c>
      <c r="L36" s="346">
        <f t="shared" si="6"/>
        <v>35.506597023197834</v>
      </c>
      <c r="M36" s="346">
        <f t="shared" si="6"/>
        <v>32.876566765065036</v>
      </c>
      <c r="N36" s="346">
        <f t="shared" si="6"/>
        <v>32.710539740983968</v>
      </c>
      <c r="O36" s="346">
        <f t="shared" si="6"/>
        <v>33.595391032219851</v>
      </c>
      <c r="P36" s="346">
        <f t="shared" si="6"/>
        <v>31.554971060924789</v>
      </c>
      <c r="Q36" s="346">
        <f t="shared" si="6"/>
        <v>30.531472431429666</v>
      </c>
      <c r="R36" s="346">
        <f t="shared" si="6"/>
        <v>30.328894023960032</v>
      </c>
      <c r="S36" s="346">
        <f t="shared" si="6"/>
        <v>30.125723070719609</v>
      </c>
      <c r="T36" s="346">
        <f t="shared" si="6"/>
        <v>29.380836072311475</v>
      </c>
      <c r="U36" s="346">
        <f t="shared" si="6"/>
        <v>29.079047435680149</v>
      </c>
      <c r="V36" s="346">
        <f t="shared" si="6"/>
        <v>29.218421981251289</v>
      </c>
      <c r="W36" s="346">
        <f t="shared" si="6"/>
        <v>29.519256334306402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17.441434298084662</v>
      </c>
      <c r="C37" s="346">
        <f>IF(MAE_ued!C$5=0,"",MAE_ued!C$5/C$5*1000)</f>
        <v>18.561077236061514</v>
      </c>
      <c r="D37" s="346">
        <f>IF(MAE_ued!D$5=0,"",MAE_ued!D$5/D$5*1000)</f>
        <v>18.830187137125115</v>
      </c>
      <c r="E37" s="346">
        <f>IF(MAE_ued!E$5=0,"",MAE_ued!E$5/E$5*1000)</f>
        <v>20.436900224695826</v>
      </c>
      <c r="F37" s="346">
        <f>IF(MAE_ued!F$5=0,"",MAE_ued!F$5/F$5*1000)</f>
        <v>20.772481979380373</v>
      </c>
      <c r="G37" s="346">
        <f>IF(MAE_ued!G$5=0,"",MAE_ued!G$5/G$5*1000)</f>
        <v>20.028468211862389</v>
      </c>
      <c r="H37" s="346">
        <f>IF(MAE_ued!H$5=0,"",MAE_ued!H$5/H$5*1000)</f>
        <v>18.949758903151761</v>
      </c>
      <c r="I37" s="346">
        <f>IF(MAE_ued!I$5=0,"",MAE_ued!I$5/I$5*1000)</f>
        <v>18.055938890242469</v>
      </c>
      <c r="J37" s="346">
        <f>IF(MAE_ued!J$5=0,"",MAE_ued!J$5/J$5*1000)</f>
        <v>19.093231548824217</v>
      </c>
      <c r="K37" s="346">
        <f>IF(MAE_ued!K$5=0,"",MAE_ued!K$5/K$5*1000)</f>
        <v>20.040439140599158</v>
      </c>
      <c r="L37" s="346">
        <f>IF(MAE_ued!L$5=0,"",MAE_ued!L$5/L$5*1000)</f>
        <v>19.733190282297937</v>
      </c>
      <c r="M37" s="346">
        <f>IF(MAE_ued!M$5=0,"",MAE_ued!M$5/M$5*1000)</f>
        <v>18.33378022902733</v>
      </c>
      <c r="N37" s="346">
        <f>IF(MAE_ued!N$5=0,"",MAE_ued!N$5/N$5*1000)</f>
        <v>18.239688770374094</v>
      </c>
      <c r="O37" s="346">
        <f>IF(MAE_ued!O$5=0,"",MAE_ued!O$5/O$5*1000)</f>
        <v>18.746505254381052</v>
      </c>
      <c r="P37" s="346">
        <f>IF(MAE_ued!P$5=0,"",MAE_ued!P$5/P$5*1000)</f>
        <v>17.622553477336478</v>
      </c>
      <c r="Q37" s="346">
        <f>IF(MAE_ued!Q$5=0,"",MAE_ued!Q$5/Q$5*1000)</f>
        <v>16.965831712505768</v>
      </c>
      <c r="R37" s="346">
        <f>IF(MAE_ued!R$5=0,"",MAE_ued!R$5/R$5*1000)</f>
        <v>16.933983233346531</v>
      </c>
      <c r="S37" s="346">
        <f>IF(MAE_ued!S$5=0,"",MAE_ued!S$5/S$5*1000)</f>
        <v>16.833681000577652</v>
      </c>
      <c r="T37" s="346">
        <f>IF(MAE_ued!T$5=0,"",MAE_ued!T$5/T$5*1000)</f>
        <v>16.46475725285714</v>
      </c>
      <c r="U37" s="346">
        <f>IF(MAE_ued!U$5=0,"",MAE_ued!U$5/U$5*1000)</f>
        <v>16.293564860829413</v>
      </c>
      <c r="V37" s="346">
        <f>IF(MAE_ued!V$5=0,"",MAE_ued!V$5/V$5*1000)</f>
        <v>16.372435655410758</v>
      </c>
      <c r="W37" s="346">
        <f>IF(MAE_ued!W$5=0,"",MAE_ued!W$5/W$5*1000)</f>
        <v>16.510296235002556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1.4996806907091187</v>
      </c>
      <c r="C38" s="347">
        <f t="shared" si="7"/>
        <v>1.306910237505575</v>
      </c>
      <c r="D38" s="347">
        <f t="shared" si="7"/>
        <v>1.2496854786470959</v>
      </c>
      <c r="E38" s="347">
        <f t="shared" si="7"/>
        <v>1.4861138848262032</v>
      </c>
      <c r="F38" s="347">
        <f t="shared" si="7"/>
        <v>1.0363976733842191</v>
      </c>
      <c r="G38" s="347">
        <f t="shared" si="7"/>
        <v>1.2581014091374974</v>
      </c>
      <c r="H38" s="347">
        <f t="shared" si="7"/>
        <v>1.2972241271282805</v>
      </c>
      <c r="I38" s="347">
        <f t="shared" si="7"/>
        <v>1.2628803306423881</v>
      </c>
      <c r="J38" s="347">
        <f t="shared" si="7"/>
        <v>1.1188360388188017</v>
      </c>
      <c r="K38" s="347">
        <f t="shared" si="7"/>
        <v>1.1615972022252115</v>
      </c>
      <c r="L38" s="347">
        <f t="shared" si="7"/>
        <v>1.1252050818827104</v>
      </c>
      <c r="M38" s="347">
        <f t="shared" si="7"/>
        <v>0.99193890849204824</v>
      </c>
      <c r="N38" s="347">
        <f t="shared" si="7"/>
        <v>0.98023026574273953</v>
      </c>
      <c r="O38" s="347">
        <f t="shared" si="7"/>
        <v>0.96713452531836774</v>
      </c>
      <c r="P38" s="347">
        <f t="shared" si="7"/>
        <v>0.92776018986621356</v>
      </c>
      <c r="Q38" s="347">
        <f t="shared" si="7"/>
        <v>0.99047829305521173</v>
      </c>
      <c r="R38" s="347">
        <f t="shared" si="7"/>
        <v>0.93676985059973372</v>
      </c>
      <c r="S38" s="347">
        <f t="shared" si="7"/>
        <v>0.90592796029758749</v>
      </c>
      <c r="T38" s="347">
        <f t="shared" si="7"/>
        <v>0.87525159514908402</v>
      </c>
      <c r="U38" s="347">
        <f t="shared" si="7"/>
        <v>0.86344473662712173</v>
      </c>
      <c r="V38" s="347">
        <f t="shared" si="7"/>
        <v>0.86664510455858201</v>
      </c>
      <c r="W38" s="347">
        <f t="shared" si="7"/>
        <v>0.87945162620464212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CZ: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646.91949154370593</v>
      </c>
      <c r="C5" s="225">
        <v>639.35181435394645</v>
      </c>
      <c r="D5" s="225">
        <v>616.00532821138381</v>
      </c>
      <c r="E5" s="225">
        <v>702.03144939150798</v>
      </c>
      <c r="F5" s="225">
        <v>642.59578876251533</v>
      </c>
      <c r="G5" s="225">
        <v>758.64073997168259</v>
      </c>
      <c r="H5" s="225">
        <v>775.393266844153</v>
      </c>
      <c r="I5" s="225">
        <v>812.64299984816387</v>
      </c>
      <c r="J5" s="225">
        <v>786.93894153418773</v>
      </c>
      <c r="K5" s="225">
        <v>670.74667784024246</v>
      </c>
      <c r="L5" s="225">
        <v>723.91012039171721</v>
      </c>
      <c r="M5" s="225">
        <v>690.1232691868596</v>
      </c>
      <c r="N5" s="225">
        <v>702.52563241405142</v>
      </c>
      <c r="O5" s="225">
        <v>677.38759631562323</v>
      </c>
      <c r="P5" s="225">
        <v>638.13864729672696</v>
      </c>
      <c r="Q5" s="225">
        <v>695.53338501469</v>
      </c>
      <c r="R5" s="225">
        <v>686.76048875961988</v>
      </c>
      <c r="S5" s="225">
        <v>729.65600378411955</v>
      </c>
      <c r="T5" s="225">
        <v>685.94517534803902</v>
      </c>
      <c r="U5" s="225">
        <v>687.90037447589975</v>
      </c>
      <c r="V5" s="225">
        <v>655.99600785938344</v>
      </c>
      <c r="W5" s="225">
        <v>722.53285716111725</v>
      </c>
      <c r="DA5" s="89" t="s">
        <v>2530</v>
      </c>
    </row>
    <row r="6" spans="1:105" ht="12" customHeight="1" x14ac:dyDescent="0.25">
      <c r="A6" s="55" t="s">
        <v>92</v>
      </c>
      <c r="B6" s="261">
        <v>10.51066739125671</v>
      </c>
      <c r="C6" s="261">
        <v>10.81441240599735</v>
      </c>
      <c r="D6" s="261">
        <v>10.76573152899836</v>
      </c>
      <c r="E6" s="261">
        <v>11.89975883257218</v>
      </c>
      <c r="F6" s="261">
        <v>12.18640973938526</v>
      </c>
      <c r="G6" s="261">
        <v>14.06213584307319</v>
      </c>
      <c r="H6" s="261">
        <v>14.299399145217651</v>
      </c>
      <c r="I6" s="261">
        <v>15.362456694552449</v>
      </c>
      <c r="J6" s="261">
        <v>15.457033642960109</v>
      </c>
      <c r="K6" s="261">
        <v>12.67957529401837</v>
      </c>
      <c r="L6" s="261">
        <v>14.22645521514975</v>
      </c>
      <c r="M6" s="261">
        <v>14.45303640599179</v>
      </c>
      <c r="N6" s="261">
        <v>14.644044671684121</v>
      </c>
      <c r="O6" s="261">
        <v>14.068768382819339</v>
      </c>
      <c r="P6" s="261">
        <v>13.91269658268325</v>
      </c>
      <c r="Q6" s="261">
        <v>14.961067102457861</v>
      </c>
      <c r="R6" s="261">
        <v>14.91335285215213</v>
      </c>
      <c r="S6" s="261">
        <v>15.81763144876059</v>
      </c>
      <c r="T6" s="261">
        <v>15.19628225754475</v>
      </c>
      <c r="U6" s="261">
        <v>15.435263804520799</v>
      </c>
      <c r="V6" s="261">
        <v>14.669204755663211</v>
      </c>
      <c r="W6" s="261">
        <v>16.08496312674923</v>
      </c>
      <c r="DA6" s="67" t="s">
        <v>2547</v>
      </c>
    </row>
    <row r="7" spans="1:105" ht="12" customHeight="1" x14ac:dyDescent="0.25">
      <c r="A7" s="202" t="s">
        <v>93</v>
      </c>
      <c r="B7" s="226">
        <v>14.29450765210912</v>
      </c>
      <c r="C7" s="226">
        <v>14.707600872156389</v>
      </c>
      <c r="D7" s="226">
        <v>14.64139487943776</v>
      </c>
      <c r="E7" s="226">
        <v>16.18367201229816</v>
      </c>
      <c r="F7" s="226">
        <v>16.573517245563959</v>
      </c>
      <c r="G7" s="226">
        <v>19.124504746579539</v>
      </c>
      <c r="H7" s="226">
        <v>19.447182837496008</v>
      </c>
      <c r="I7" s="226">
        <v>20.89294110459133</v>
      </c>
      <c r="J7" s="226">
        <v>21.021565754425751</v>
      </c>
      <c r="K7" s="226">
        <v>17.244222399864981</v>
      </c>
      <c r="L7" s="226">
        <v>19.347979092603669</v>
      </c>
      <c r="M7" s="226">
        <v>19.656129512148841</v>
      </c>
      <c r="N7" s="226">
        <v>19.915900753490401</v>
      </c>
      <c r="O7" s="226">
        <v>19.133525000634311</v>
      </c>
      <c r="P7" s="226">
        <v>18.92126735244922</v>
      </c>
      <c r="Q7" s="226">
        <v>20.347051259342699</v>
      </c>
      <c r="R7" s="226">
        <v>20.282159878926901</v>
      </c>
      <c r="S7" s="226">
        <v>21.511978770314411</v>
      </c>
      <c r="T7" s="226">
        <v>20.666943870260859</v>
      </c>
      <c r="U7" s="226">
        <v>20.991958774148291</v>
      </c>
      <c r="V7" s="226">
        <v>19.950118467701959</v>
      </c>
      <c r="W7" s="226">
        <v>21.87554985237896</v>
      </c>
      <c r="DA7" s="174" t="s">
        <v>2548</v>
      </c>
    </row>
    <row r="8" spans="1:105" ht="12" customHeight="1" x14ac:dyDescent="0.25">
      <c r="A8" s="202" t="s">
        <v>94</v>
      </c>
      <c r="B8" s="226">
        <v>17.657921217311269</v>
      </c>
      <c r="C8" s="226">
        <v>18.16821284207554</v>
      </c>
      <c r="D8" s="226">
        <v>18.086428968717239</v>
      </c>
      <c r="E8" s="226">
        <v>19.991594838721259</v>
      </c>
      <c r="F8" s="226">
        <v>20.47316836216724</v>
      </c>
      <c r="G8" s="226">
        <v>23.624388216362949</v>
      </c>
      <c r="H8" s="226">
        <v>24.02299056396566</v>
      </c>
      <c r="I8" s="226">
        <v>25.808927246848121</v>
      </c>
      <c r="J8" s="226">
        <v>25.967816520172981</v>
      </c>
      <c r="K8" s="226">
        <v>21.301686493950861</v>
      </c>
      <c r="L8" s="226">
        <v>23.900444761451581</v>
      </c>
      <c r="M8" s="226">
        <v>24.281101162066211</v>
      </c>
      <c r="N8" s="226">
        <v>24.60199504842932</v>
      </c>
      <c r="O8" s="226">
        <v>23.635530883136489</v>
      </c>
      <c r="P8" s="226">
        <v>23.373330258907849</v>
      </c>
      <c r="Q8" s="226">
        <v>25.134592732129221</v>
      </c>
      <c r="R8" s="226">
        <v>25.054432791615579</v>
      </c>
      <c r="S8" s="226">
        <v>26.573620833917801</v>
      </c>
      <c r="T8" s="226">
        <v>25.529754192675181</v>
      </c>
      <c r="U8" s="226">
        <v>25.931243191594941</v>
      </c>
      <c r="V8" s="226">
        <v>24.64426398951419</v>
      </c>
      <c r="W8" s="226">
        <v>27.02273805293871</v>
      </c>
      <c r="DA8" s="174" t="s">
        <v>2549</v>
      </c>
    </row>
    <row r="9" spans="1:105" ht="12" customHeight="1" x14ac:dyDescent="0.25">
      <c r="A9" s="202" t="s">
        <v>95</v>
      </c>
      <c r="B9" s="226">
        <v>10.931094086906979</v>
      </c>
      <c r="C9" s="226">
        <v>11.24698890223724</v>
      </c>
      <c r="D9" s="226">
        <v>11.196360790158289</v>
      </c>
      <c r="E9" s="226">
        <v>12.375749185875071</v>
      </c>
      <c r="F9" s="226">
        <v>12.67386612896067</v>
      </c>
      <c r="G9" s="226">
        <v>14.624621276796111</v>
      </c>
      <c r="H9" s="226">
        <v>14.87137511102636</v>
      </c>
      <c r="I9" s="226">
        <v>15.976954962334551</v>
      </c>
      <c r="J9" s="226">
        <v>16.07531498867851</v>
      </c>
      <c r="K9" s="226">
        <v>13.186758305779099</v>
      </c>
      <c r="L9" s="226">
        <v>14.79551342375574</v>
      </c>
      <c r="M9" s="226">
        <v>15.03115786223146</v>
      </c>
      <c r="N9" s="226">
        <v>15.229806458551479</v>
      </c>
      <c r="O9" s="226">
        <v>14.631519118132109</v>
      </c>
      <c r="P9" s="226">
        <v>14.46920444599057</v>
      </c>
      <c r="Q9" s="226">
        <v>15.55950978655618</v>
      </c>
      <c r="R9" s="226">
        <v>15.50988696623822</v>
      </c>
      <c r="S9" s="226">
        <v>16.45033670671102</v>
      </c>
      <c r="T9" s="226">
        <v>15.80413354784654</v>
      </c>
      <c r="U9" s="226">
        <v>16.05267435670163</v>
      </c>
      <c r="V9" s="226">
        <v>15.255972945889731</v>
      </c>
      <c r="W9" s="226">
        <v>16.72836165181921</v>
      </c>
      <c r="DA9" s="174" t="s">
        <v>2550</v>
      </c>
    </row>
    <row r="10" spans="1:105" ht="12" customHeight="1" x14ac:dyDescent="0.25">
      <c r="A10" s="56" t="s">
        <v>96</v>
      </c>
      <c r="B10" s="262">
        <v>15.178451269531029</v>
      </c>
      <c r="C10" s="262">
        <v>14.79168617691623</v>
      </c>
      <c r="D10" s="262">
        <v>14.231363958004961</v>
      </c>
      <c r="E10" s="262">
        <v>15.99325124510494</v>
      </c>
      <c r="F10" s="262">
        <v>15.199408335425399</v>
      </c>
      <c r="G10" s="262">
        <v>19.061156749283491</v>
      </c>
      <c r="H10" s="262">
        <v>19.155165379453361</v>
      </c>
      <c r="I10" s="262">
        <v>19.967541737940259</v>
      </c>
      <c r="J10" s="262">
        <v>19.56278690529788</v>
      </c>
      <c r="K10" s="262">
        <v>17.155135773105261</v>
      </c>
      <c r="L10" s="262">
        <v>18.812921876142902</v>
      </c>
      <c r="M10" s="262">
        <v>17.984023873909951</v>
      </c>
      <c r="N10" s="262">
        <v>18.29700544799984</v>
      </c>
      <c r="O10" s="262">
        <v>17.629502824024222</v>
      </c>
      <c r="P10" s="262">
        <v>16.850982268546591</v>
      </c>
      <c r="Q10" s="262">
        <v>18.581608418327988</v>
      </c>
      <c r="R10" s="262">
        <v>18.319026224438009</v>
      </c>
      <c r="S10" s="262">
        <v>19.43918955895208</v>
      </c>
      <c r="T10" s="262">
        <v>18.428524860046512</v>
      </c>
      <c r="U10" s="262">
        <v>18.745183346435791</v>
      </c>
      <c r="V10" s="262">
        <v>18.019287275421021</v>
      </c>
      <c r="W10" s="262">
        <v>19.95276370881864</v>
      </c>
      <c r="DA10" s="68" t="s">
        <v>2551</v>
      </c>
    </row>
    <row r="11" spans="1:105" ht="12" customHeight="1" x14ac:dyDescent="0.25">
      <c r="A11" s="37" t="s">
        <v>160</v>
      </c>
      <c r="B11" s="228">
        <v>1.364116594629128</v>
      </c>
      <c r="C11" s="228">
        <v>0.82313264650606599</v>
      </c>
      <c r="D11" s="228">
        <v>0.2031929523128356</v>
      </c>
      <c r="E11" s="228">
        <v>7.9219640172314254E-2</v>
      </c>
      <c r="F11" s="228">
        <v>5.7376669366054643E-2</v>
      </c>
      <c r="G11" s="228">
        <v>5.3972851722397991E-2</v>
      </c>
      <c r="H11" s="228">
        <v>0.1100582082766645</v>
      </c>
      <c r="I11" s="228">
        <v>0.1081908872677125</v>
      </c>
      <c r="J11" s="228">
        <v>0.1048985049374565</v>
      </c>
      <c r="K11" s="228">
        <v>0.1039376331072529</v>
      </c>
      <c r="L11" s="228">
        <v>0.10000878289864409</v>
      </c>
      <c r="M11" s="228">
        <v>9.4909505239745007E-2</v>
      </c>
      <c r="N11" s="228">
        <v>9.5792122850669501E-2</v>
      </c>
      <c r="O11" s="228">
        <v>4.8144858603754052E-2</v>
      </c>
      <c r="P11" s="228">
        <v>4.5214087340061188E-2</v>
      </c>
      <c r="Q11" s="228">
        <v>4.5335078050740149E-2</v>
      </c>
      <c r="R11" s="228">
        <v>8.9929303140812961E-2</v>
      </c>
      <c r="S11" s="228">
        <v>4.4799763280202472E-2</v>
      </c>
      <c r="T11" s="228">
        <v>4.3451830068309633E-2</v>
      </c>
      <c r="U11" s="228">
        <v>4.1857195862380757E-2</v>
      </c>
      <c r="V11" s="228">
        <v>0</v>
      </c>
      <c r="W11" s="228">
        <v>0</v>
      </c>
      <c r="DA11" s="69" t="s">
        <v>2552</v>
      </c>
    </row>
    <row r="12" spans="1:105" ht="12" customHeight="1" x14ac:dyDescent="0.25">
      <c r="A12" s="37" t="s">
        <v>162</v>
      </c>
      <c r="B12" s="228">
        <v>9.3924173555351462</v>
      </c>
      <c r="C12" s="228">
        <v>8.9293950965731206</v>
      </c>
      <c r="D12" s="228">
        <v>8.5869920310499879</v>
      </c>
      <c r="E12" s="228">
        <v>9.8567557457184609</v>
      </c>
      <c r="F12" s="228">
        <v>8.2702902511949805</v>
      </c>
      <c r="G12" s="228">
        <v>12.778032689556371</v>
      </c>
      <c r="H12" s="228">
        <v>12.43756950889914</v>
      </c>
      <c r="I12" s="228">
        <v>12.41276112975558</v>
      </c>
      <c r="J12" s="228">
        <v>11.467266691823831</v>
      </c>
      <c r="K12" s="228">
        <v>11.506751317148289</v>
      </c>
      <c r="L12" s="228">
        <v>12.108471733188599</v>
      </c>
      <c r="M12" s="228">
        <v>9.9476978336151305</v>
      </c>
      <c r="N12" s="228">
        <v>10.034579369353001</v>
      </c>
      <c r="O12" s="228">
        <v>9.5032844517337125</v>
      </c>
      <c r="P12" s="228">
        <v>8.112554633572115</v>
      </c>
      <c r="Q12" s="228">
        <v>9.6106202740745008</v>
      </c>
      <c r="R12" s="228">
        <v>8.7248497065645232</v>
      </c>
      <c r="S12" s="228">
        <v>9.1623782899499453</v>
      </c>
      <c r="T12" s="228">
        <v>7.9001132957528704</v>
      </c>
      <c r="U12" s="228">
        <v>7.787450032655026</v>
      </c>
      <c r="V12" s="228">
        <v>7.41518129988778</v>
      </c>
      <c r="W12" s="228">
        <v>8.3028067909169643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9.7752926307243422E-3</v>
      </c>
      <c r="C14" s="228">
        <v>1.7850467446038281E-2</v>
      </c>
      <c r="D14" s="228">
        <v>3.6626577678126347E-2</v>
      </c>
      <c r="E14" s="228">
        <v>6.3263664938846151E-2</v>
      </c>
      <c r="F14" s="228">
        <v>7.7474059162135386E-2</v>
      </c>
      <c r="G14" s="228">
        <v>0.11649233625689941</v>
      </c>
      <c r="H14" s="228">
        <v>0.16454801354262491</v>
      </c>
      <c r="I14" s="228">
        <v>4.0506297002924463E-2</v>
      </c>
      <c r="J14" s="228">
        <v>7.9956151556433236E-2</v>
      </c>
      <c r="K14" s="228">
        <v>0.14513011883237231</v>
      </c>
      <c r="L14" s="228">
        <v>0.26661222318752709</v>
      </c>
      <c r="M14" s="228">
        <v>0.40658818943936997</v>
      </c>
      <c r="N14" s="228">
        <v>0.53242519135180233</v>
      </c>
      <c r="O14" s="228">
        <v>0.69327129412783117</v>
      </c>
      <c r="P14" s="228">
        <v>0.76607635949584885</v>
      </c>
      <c r="Q14" s="228">
        <v>0.9838579295659603</v>
      </c>
      <c r="R14" s="228">
        <v>1.1891216057081071</v>
      </c>
      <c r="S14" s="228">
        <v>1.358927257895377</v>
      </c>
      <c r="T14" s="228">
        <v>1.53356743746352</v>
      </c>
      <c r="U14" s="228">
        <v>1.8312429195809561</v>
      </c>
      <c r="V14" s="228">
        <v>2.0787249703047141</v>
      </c>
      <c r="W14" s="228">
        <v>2.4813524319701719</v>
      </c>
      <c r="DA14" s="69" t="s">
        <v>2555</v>
      </c>
    </row>
    <row r="15" spans="1:105" ht="12" customHeight="1" x14ac:dyDescent="0.25">
      <c r="A15" s="37" t="s">
        <v>38</v>
      </c>
      <c r="B15" s="228">
        <v>4.4121420267360261</v>
      </c>
      <c r="C15" s="228">
        <v>5.0213079663910056</v>
      </c>
      <c r="D15" s="228">
        <v>5.4045523969640126</v>
      </c>
      <c r="E15" s="228">
        <v>5.9940121942753164</v>
      </c>
      <c r="F15" s="228">
        <v>6.7942673557022299</v>
      </c>
      <c r="G15" s="228">
        <v>6.1126588717478212</v>
      </c>
      <c r="H15" s="228">
        <v>6.4429896487349296</v>
      </c>
      <c r="I15" s="228">
        <v>7.4060834239140414</v>
      </c>
      <c r="J15" s="228">
        <v>7.9106655569801561</v>
      </c>
      <c r="K15" s="228">
        <v>5.3993167040173429</v>
      </c>
      <c r="L15" s="228">
        <v>6.3378291368681259</v>
      </c>
      <c r="M15" s="228">
        <v>7.5348283456157112</v>
      </c>
      <c r="N15" s="228">
        <v>7.6342087644443692</v>
      </c>
      <c r="O15" s="228">
        <v>7.3848022195589236</v>
      </c>
      <c r="P15" s="228">
        <v>7.9271371881385626</v>
      </c>
      <c r="Q15" s="228">
        <v>7.9417951366367863</v>
      </c>
      <c r="R15" s="228">
        <v>8.315125609024566</v>
      </c>
      <c r="S15" s="228">
        <v>8.8730842478265526</v>
      </c>
      <c r="T15" s="228">
        <v>8.95139229676181</v>
      </c>
      <c r="U15" s="228">
        <v>9.0846331983374338</v>
      </c>
      <c r="V15" s="228">
        <v>8.5253810052285317</v>
      </c>
      <c r="W15" s="228">
        <v>9.1686044859315086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110.16471282522905</v>
      </c>
      <c r="C16" s="263">
        <f t="shared" si="0"/>
        <v>104.47968969041999</v>
      </c>
      <c r="D16" s="263">
        <f t="shared" si="0"/>
        <v>100.37832475175995</v>
      </c>
      <c r="E16" s="263">
        <f t="shared" si="0"/>
        <v>119.33907889242414</v>
      </c>
      <c r="F16" s="263">
        <f t="shared" si="0"/>
        <v>102.28949967550361</v>
      </c>
      <c r="G16" s="263">
        <f t="shared" si="0"/>
        <v>126.35400861544943</v>
      </c>
      <c r="H16" s="263">
        <f t="shared" si="0"/>
        <v>126.29647532586044</v>
      </c>
      <c r="I16" s="263">
        <f t="shared" si="0"/>
        <v>131.63164854680684</v>
      </c>
      <c r="J16" s="263">
        <f t="shared" si="0"/>
        <v>128.47360844211022</v>
      </c>
      <c r="K16" s="263">
        <f t="shared" si="0"/>
        <v>111.92395926742157</v>
      </c>
      <c r="L16" s="263">
        <f t="shared" si="0"/>
        <v>122.09986051616715</v>
      </c>
      <c r="M16" s="263">
        <f t="shared" si="0"/>
        <v>116.10641779670286</v>
      </c>
      <c r="N16" s="263">
        <f t="shared" si="0"/>
        <v>117.98275705744597</v>
      </c>
      <c r="O16" s="263">
        <f t="shared" si="0"/>
        <v>113.21075965896961</v>
      </c>
      <c r="P16" s="263">
        <f t="shared" si="0"/>
        <v>107.6185294251423</v>
      </c>
      <c r="Q16" s="263">
        <f t="shared" si="0"/>
        <v>118.26912683574739</v>
      </c>
      <c r="R16" s="263">
        <f t="shared" si="0"/>
        <v>115.89590702861473</v>
      </c>
      <c r="S16" s="263">
        <f t="shared" si="0"/>
        <v>122.4590746831806</v>
      </c>
      <c r="T16" s="263">
        <f t="shared" si="0"/>
        <v>115.33749072805409</v>
      </c>
      <c r="U16" s="263">
        <f t="shared" si="0"/>
        <v>116.1469500986787</v>
      </c>
      <c r="V16" s="263">
        <f t="shared" si="0"/>
        <v>110.70484988016599</v>
      </c>
      <c r="W16" s="263">
        <f t="shared" si="0"/>
        <v>122.05354626217178</v>
      </c>
      <c r="DA16" s="70"/>
    </row>
    <row r="17" spans="1:105" ht="12" customHeight="1" x14ac:dyDescent="0.25">
      <c r="A17" s="60" t="s">
        <v>2558</v>
      </c>
      <c r="B17" s="331">
        <v>90.905538761436631</v>
      </c>
      <c r="C17" s="331">
        <v>80.372507491803646</v>
      </c>
      <c r="D17" s="331">
        <v>74.304224054197391</v>
      </c>
      <c r="E17" s="331">
        <v>95.158480979085425</v>
      </c>
      <c r="F17" s="331">
        <v>64.105385595373406</v>
      </c>
      <c r="G17" s="331">
        <v>90.321069390045395</v>
      </c>
      <c r="H17" s="331">
        <v>87.604160009233169</v>
      </c>
      <c r="I17" s="331">
        <v>86.748580392122463</v>
      </c>
      <c r="J17" s="331">
        <v>80.029914941243504</v>
      </c>
      <c r="K17" s="331">
        <v>78.234073147955584</v>
      </c>
      <c r="L17" s="331">
        <v>82.089498317269872</v>
      </c>
      <c r="M17" s="331">
        <v>68.172655941261411</v>
      </c>
      <c r="N17" s="331">
        <v>69.645010669328627</v>
      </c>
      <c r="O17" s="331">
        <v>66.375158664152011</v>
      </c>
      <c r="P17" s="331">
        <v>56.804171327702853</v>
      </c>
      <c r="Q17" s="331">
        <v>67.231689150753155</v>
      </c>
      <c r="R17" s="331">
        <v>62.149587560518569</v>
      </c>
      <c r="S17" s="331">
        <v>64.509670208383852</v>
      </c>
      <c r="T17" s="331">
        <v>56.644013415932037</v>
      </c>
      <c r="U17" s="331">
        <v>55.502155450598991</v>
      </c>
      <c r="V17" s="331">
        <v>53.498084423067738</v>
      </c>
      <c r="W17" s="331">
        <v>60.371255174363</v>
      </c>
      <c r="DA17" s="72" t="s">
        <v>2559</v>
      </c>
    </row>
    <row r="18" spans="1:105" ht="12" customHeight="1" x14ac:dyDescent="0.25">
      <c r="A18" s="59" t="s">
        <v>30</v>
      </c>
      <c r="B18" s="232">
        <v>40.191670005362241</v>
      </c>
      <c r="C18" s="232">
        <v>29.268190160181931</v>
      </c>
      <c r="D18" s="232">
        <v>27.606128167702821</v>
      </c>
      <c r="E18" s="232">
        <v>45.52095194976895</v>
      </c>
      <c r="F18" s="232">
        <v>13.13405103116739</v>
      </c>
      <c r="G18" s="232">
        <v>11.300885762567971</v>
      </c>
      <c r="H18" s="232">
        <v>9.8353220134867527</v>
      </c>
      <c r="I18" s="232">
        <v>8.0271471480668488</v>
      </c>
      <c r="J18" s="232">
        <v>7.498381834030563</v>
      </c>
      <c r="K18" s="232">
        <v>4.7753755762588446</v>
      </c>
      <c r="L18" s="232">
        <v>4.3748085180842056</v>
      </c>
      <c r="M18" s="232">
        <v>3.6719985589339719</v>
      </c>
      <c r="N18" s="232">
        <v>4.2366299408020112</v>
      </c>
      <c r="O18" s="232">
        <v>4.5242405662118701</v>
      </c>
      <c r="P18" s="232">
        <v>3.3062180388220499</v>
      </c>
      <c r="Q18" s="232">
        <v>3.965283703260905</v>
      </c>
      <c r="R18" s="232">
        <v>3.3749851402418929</v>
      </c>
      <c r="S18" s="232">
        <v>3.160904608050418</v>
      </c>
      <c r="T18" s="232">
        <v>3.070961376358289</v>
      </c>
      <c r="U18" s="232">
        <v>2.0492986603846042</v>
      </c>
      <c r="V18" s="232">
        <v>1.7108432018523549</v>
      </c>
      <c r="W18" s="232">
        <v>1.363059134607473</v>
      </c>
      <c r="DA18" s="71" t="s">
        <v>2560</v>
      </c>
    </row>
    <row r="19" spans="1:105" ht="12" customHeight="1" x14ac:dyDescent="0.25">
      <c r="A19" s="59" t="s">
        <v>33</v>
      </c>
      <c r="B19" s="232">
        <v>3.0804798121994401</v>
      </c>
      <c r="C19" s="232">
        <v>2.616546622231156</v>
      </c>
      <c r="D19" s="232">
        <v>2.9641307636001151</v>
      </c>
      <c r="E19" s="232">
        <v>2.570528681404098</v>
      </c>
      <c r="F19" s="232">
        <v>2.53559910840394</v>
      </c>
      <c r="G19" s="232">
        <v>1.782496284312159</v>
      </c>
      <c r="H19" s="232">
        <v>1.121909572677537</v>
      </c>
      <c r="I19" s="232">
        <v>1.854557942611587</v>
      </c>
      <c r="J19" s="232">
        <v>1.038237484711924</v>
      </c>
      <c r="K19" s="232">
        <v>0.69648165825595842</v>
      </c>
      <c r="L19" s="232">
        <v>0.33788167277216358</v>
      </c>
      <c r="M19" s="232">
        <v>0.32262925168768869</v>
      </c>
      <c r="N19" s="232">
        <v>0.97303091962317256</v>
      </c>
      <c r="O19" s="232">
        <v>0.97985973136215887</v>
      </c>
      <c r="P19" s="232">
        <v>0.92665196244311843</v>
      </c>
      <c r="Q19" s="232">
        <v>0.93266522643749328</v>
      </c>
      <c r="R19" s="232">
        <v>1.239700523957312</v>
      </c>
      <c r="S19" s="232">
        <v>0.93604382905367933</v>
      </c>
      <c r="T19" s="232">
        <v>1.214089986216319</v>
      </c>
      <c r="U19" s="232">
        <v>1.18803566380304</v>
      </c>
      <c r="V19" s="232">
        <v>1.491911188335497</v>
      </c>
      <c r="W19" s="232">
        <v>1.7987836799961221</v>
      </c>
      <c r="DA19" s="71" t="s">
        <v>2561</v>
      </c>
    </row>
    <row r="20" spans="1:105" ht="12" customHeight="1" x14ac:dyDescent="0.25">
      <c r="A20" s="59" t="s">
        <v>160</v>
      </c>
      <c r="B20" s="232">
        <v>5.95442276791466</v>
      </c>
      <c r="C20" s="232">
        <v>3.951840599255886</v>
      </c>
      <c r="D20" s="232">
        <v>0.98029829493670451</v>
      </c>
      <c r="E20" s="232">
        <v>0.3195819767726884</v>
      </c>
      <c r="F20" s="232">
        <v>0.32245968165686079</v>
      </c>
      <c r="G20" s="232">
        <v>0.31815949928493642</v>
      </c>
      <c r="H20" s="232">
        <v>0.6609364798001609</v>
      </c>
      <c r="I20" s="232">
        <v>0.65566895334622044</v>
      </c>
      <c r="J20" s="232">
        <v>0.6423822351338534</v>
      </c>
      <c r="K20" s="232">
        <v>0.64853521563289673</v>
      </c>
      <c r="L20" s="232">
        <v>0.63134987397639741</v>
      </c>
      <c r="M20" s="232">
        <v>0.60377880069780887</v>
      </c>
      <c r="N20" s="232">
        <v>0.60652982950906376</v>
      </c>
      <c r="O20" s="232">
        <v>0.30534242089045632</v>
      </c>
      <c r="P20" s="232">
        <v>0.28983033478776882</v>
      </c>
      <c r="Q20" s="232">
        <v>0.29134297487543198</v>
      </c>
      <c r="R20" s="232">
        <v>0.58127432866481887</v>
      </c>
      <c r="S20" s="232">
        <v>0.29258367555064241</v>
      </c>
      <c r="T20" s="232">
        <v>0.28490975679918612</v>
      </c>
      <c r="U20" s="232">
        <v>0.27941921178315537</v>
      </c>
      <c r="V20" s="232">
        <v>0</v>
      </c>
      <c r="W20" s="232">
        <v>0</v>
      </c>
      <c r="DA20" s="71" t="s">
        <v>2562</v>
      </c>
    </row>
    <row r="21" spans="1:105" ht="12" customHeight="1" x14ac:dyDescent="0.25">
      <c r="A21" s="59" t="s">
        <v>70</v>
      </c>
      <c r="B21" s="232">
        <v>0.68069376453171482</v>
      </c>
      <c r="C21" s="232">
        <v>1.666112931556706</v>
      </c>
      <c r="D21" s="232">
        <v>1.325981709660377</v>
      </c>
      <c r="E21" s="232">
        <v>6.9840278920809249</v>
      </c>
      <c r="F21" s="232">
        <v>1.633840995591598</v>
      </c>
      <c r="G21" s="232">
        <v>1.5955019194043729</v>
      </c>
      <c r="H21" s="232">
        <v>1.2942125912275571</v>
      </c>
      <c r="I21" s="232">
        <v>0.98618228535195773</v>
      </c>
      <c r="J21" s="232">
        <v>0.62714410903646456</v>
      </c>
      <c r="K21" s="232">
        <v>0.31549534755734532</v>
      </c>
      <c r="L21" s="232">
        <v>0.30535088163694829</v>
      </c>
      <c r="M21" s="232">
        <v>0.29071358173189382</v>
      </c>
      <c r="N21" s="232">
        <v>0.29257573542094018</v>
      </c>
      <c r="O21" s="232">
        <v>0.29436060149002929</v>
      </c>
      <c r="P21" s="232">
        <v>0.27855411868290109</v>
      </c>
      <c r="Q21" s="232">
        <v>0.28036172231430612</v>
      </c>
      <c r="R21" s="232">
        <v>0.55898223226661292</v>
      </c>
      <c r="S21" s="232">
        <v>0.28137733951717719</v>
      </c>
      <c r="T21" s="232">
        <v>0.27371720732252752</v>
      </c>
      <c r="U21" s="232">
        <v>0</v>
      </c>
      <c r="V21" s="232">
        <v>0.53819458234876605</v>
      </c>
      <c r="W21" s="232">
        <v>1.351822896825579</v>
      </c>
      <c r="DA21" s="71" t="s">
        <v>2563</v>
      </c>
    </row>
    <row r="22" spans="1:105" ht="12" customHeight="1" x14ac:dyDescent="0.25">
      <c r="A22" s="59" t="s">
        <v>162</v>
      </c>
      <c r="B22" s="232">
        <v>40.998272411428573</v>
      </c>
      <c r="C22" s="232">
        <v>42.869817178577968</v>
      </c>
      <c r="D22" s="232">
        <v>41.427685118297383</v>
      </c>
      <c r="E22" s="232">
        <v>39.763390479058756</v>
      </c>
      <c r="F22" s="232">
        <v>46.479434778553617</v>
      </c>
      <c r="G22" s="232">
        <v>75.324025924475961</v>
      </c>
      <c r="H22" s="232">
        <v>74.691779352041166</v>
      </c>
      <c r="I22" s="232">
        <v>75.225024062745845</v>
      </c>
      <c r="J22" s="232">
        <v>70.223769278330693</v>
      </c>
      <c r="K22" s="232">
        <v>71.798185350250534</v>
      </c>
      <c r="L22" s="232">
        <v>76.440107370800163</v>
      </c>
      <c r="M22" s="232">
        <v>63.283535748210049</v>
      </c>
      <c r="N22" s="232">
        <v>63.536244243973442</v>
      </c>
      <c r="O22" s="232">
        <v>60.271355344197502</v>
      </c>
      <c r="P22" s="232">
        <v>52.002916872967013</v>
      </c>
      <c r="Q22" s="232">
        <v>61.762035523865023</v>
      </c>
      <c r="R22" s="232">
        <v>56.394645335387928</v>
      </c>
      <c r="S22" s="232">
        <v>59.83876075621194</v>
      </c>
      <c r="T22" s="232">
        <v>51.800335089235723</v>
      </c>
      <c r="U22" s="232">
        <v>51.985401914628191</v>
      </c>
      <c r="V22" s="232">
        <v>49.757135450531123</v>
      </c>
      <c r="W22" s="232">
        <v>55.857589462933817</v>
      </c>
      <c r="DA22" s="71" t="s">
        <v>2564</v>
      </c>
    </row>
    <row r="23" spans="1:105" ht="12" customHeight="1" x14ac:dyDescent="0.25">
      <c r="A23" s="60" t="s">
        <v>2565</v>
      </c>
      <c r="B23" s="331">
        <v>19.259174063792411</v>
      </c>
      <c r="C23" s="331">
        <v>24.107182198616339</v>
      </c>
      <c r="D23" s="331">
        <v>26.07410069756255</v>
      </c>
      <c r="E23" s="331">
        <v>24.180597913338708</v>
      </c>
      <c r="F23" s="331">
        <v>38.184114080130193</v>
      </c>
      <c r="G23" s="331">
        <v>36.032939225404043</v>
      </c>
      <c r="H23" s="331">
        <v>38.692315316627273</v>
      </c>
      <c r="I23" s="331">
        <v>44.883068154684373</v>
      </c>
      <c r="J23" s="331">
        <v>48.443693500866729</v>
      </c>
      <c r="K23" s="331">
        <v>33.689886119465989</v>
      </c>
      <c r="L23" s="331">
        <v>40.010362198897283</v>
      </c>
      <c r="M23" s="331">
        <v>47.933761855441439</v>
      </c>
      <c r="N23" s="331">
        <v>48.337746388117338</v>
      </c>
      <c r="O23" s="331">
        <v>46.835600994817597</v>
      </c>
      <c r="P23" s="331">
        <v>50.814358097439452</v>
      </c>
      <c r="Q23" s="331">
        <v>51.037437684994238</v>
      </c>
      <c r="R23" s="331">
        <v>53.746319468096161</v>
      </c>
      <c r="S23" s="331">
        <v>57.949404474796751</v>
      </c>
      <c r="T23" s="331">
        <v>58.693477312122063</v>
      </c>
      <c r="U23" s="331">
        <v>60.644794648079703</v>
      </c>
      <c r="V23" s="331">
        <v>57.206765457098257</v>
      </c>
      <c r="W23" s="331">
        <v>61.682291087808778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50.728452539483435</v>
      </c>
      <c r="C24" s="263">
        <f t="shared" si="1"/>
        <v>49.867120568594217</v>
      </c>
      <c r="D24" s="263">
        <f t="shared" si="1"/>
        <v>48.427567807351963</v>
      </c>
      <c r="E24" s="263">
        <f t="shared" si="1"/>
        <v>54.98760625855693</v>
      </c>
      <c r="F24" s="263">
        <f t="shared" si="1"/>
        <v>51.424479101364931</v>
      </c>
      <c r="G24" s="263">
        <f t="shared" si="1"/>
        <v>63.329651256714918</v>
      </c>
      <c r="H24" s="263">
        <f t="shared" si="1"/>
        <v>63.745128567342931</v>
      </c>
      <c r="I24" s="263">
        <f t="shared" si="1"/>
        <v>66.853944928200306</v>
      </c>
      <c r="J24" s="263">
        <f t="shared" si="1"/>
        <v>65.454873150668391</v>
      </c>
      <c r="K24" s="263">
        <f t="shared" si="1"/>
        <v>56.633108127839336</v>
      </c>
      <c r="L24" s="263">
        <f t="shared" si="1"/>
        <v>61.973558452860942</v>
      </c>
      <c r="M24" s="263">
        <f t="shared" si="1"/>
        <v>59.193848308940055</v>
      </c>
      <c r="N24" s="263">
        <f t="shared" si="1"/>
        <v>60.095840301723157</v>
      </c>
      <c r="O24" s="263">
        <f t="shared" si="1"/>
        <v>57.695369463860757</v>
      </c>
      <c r="P24" s="263">
        <f t="shared" si="1"/>
        <v>54.672649277500639</v>
      </c>
      <c r="Q24" s="263">
        <f t="shared" si="1"/>
        <v>60.093610340832086</v>
      </c>
      <c r="R24" s="263">
        <f t="shared" si="1"/>
        <v>58.861656413404901</v>
      </c>
      <c r="S24" s="263">
        <f t="shared" si="1"/>
        <v>62.337324858594464</v>
      </c>
      <c r="T24" s="263">
        <f t="shared" si="1"/>
        <v>58.449012140327547</v>
      </c>
      <c r="U24" s="263">
        <f t="shared" si="1"/>
        <v>58.793282543994941</v>
      </c>
      <c r="V24" s="263">
        <f t="shared" si="1"/>
        <v>56.050424437034707</v>
      </c>
      <c r="W24" s="263">
        <f t="shared" si="1"/>
        <v>61.830908864569849</v>
      </c>
      <c r="DA24" s="70"/>
    </row>
    <row r="25" spans="1:105" ht="12" customHeight="1" x14ac:dyDescent="0.25">
      <c r="A25" s="60" t="s">
        <v>2568</v>
      </c>
      <c r="B25" s="264">
        <v>40.007571800401593</v>
      </c>
      <c r="C25" s="264">
        <v>38.83641991447692</v>
      </c>
      <c r="D25" s="264">
        <v>37.446521647773629</v>
      </c>
      <c r="E25" s="264">
        <v>42.849852249333303</v>
      </c>
      <c r="F25" s="264">
        <v>38.994341167191962</v>
      </c>
      <c r="G25" s="264">
        <v>48.986272696780269</v>
      </c>
      <c r="H25" s="264">
        <v>49.159741439220923</v>
      </c>
      <c r="I25" s="264">
        <v>51.184239099756809</v>
      </c>
      <c r="J25" s="264">
        <v>49.688698834849077</v>
      </c>
      <c r="K25" s="264">
        <v>43.699941327940593</v>
      </c>
      <c r="L25" s="264">
        <v>47.462574133408189</v>
      </c>
      <c r="M25" s="264">
        <v>44.451751174828424</v>
      </c>
      <c r="N25" s="264">
        <v>45.158914736605347</v>
      </c>
      <c r="O25" s="264">
        <v>43.345225713385027</v>
      </c>
      <c r="P25" s="264">
        <v>40.48169876316372</v>
      </c>
      <c r="Q25" s="264">
        <v>44.833321896325053</v>
      </c>
      <c r="R25" s="264">
        <v>43.650036504209723</v>
      </c>
      <c r="S25" s="264">
        <v>46.203340780858653</v>
      </c>
      <c r="T25" s="264">
        <v>42.948804237631897</v>
      </c>
      <c r="U25" s="264">
        <v>43.049313463383719</v>
      </c>
      <c r="V25" s="264">
        <v>41.087835586258223</v>
      </c>
      <c r="W25" s="264">
        <v>45.424246475285621</v>
      </c>
      <c r="DA25" s="72" t="s">
        <v>2569</v>
      </c>
    </row>
    <row r="26" spans="1:105" ht="12" customHeight="1" x14ac:dyDescent="0.25">
      <c r="A26" s="60" t="s">
        <v>2570</v>
      </c>
      <c r="B26" s="264">
        <v>10.72088073908184</v>
      </c>
      <c r="C26" s="264">
        <v>11.0307006541173</v>
      </c>
      <c r="D26" s="264">
        <v>10.98104615957833</v>
      </c>
      <c r="E26" s="264">
        <v>12.137754009223629</v>
      </c>
      <c r="F26" s="264">
        <v>12.43013793417297</v>
      </c>
      <c r="G26" s="264">
        <v>14.343378559934649</v>
      </c>
      <c r="H26" s="264">
        <v>14.58538712812201</v>
      </c>
      <c r="I26" s="264">
        <v>15.669705828443499</v>
      </c>
      <c r="J26" s="264">
        <v>15.76617431581932</v>
      </c>
      <c r="K26" s="264">
        <v>12.933166799898739</v>
      </c>
      <c r="L26" s="264">
        <v>14.510984319452749</v>
      </c>
      <c r="M26" s="264">
        <v>14.74209713411163</v>
      </c>
      <c r="N26" s="264">
        <v>14.936925565117811</v>
      </c>
      <c r="O26" s="264">
        <v>14.350143750475731</v>
      </c>
      <c r="P26" s="264">
        <v>14.190950514336921</v>
      </c>
      <c r="Q26" s="264">
        <v>15.260288444507029</v>
      </c>
      <c r="R26" s="264">
        <v>15.21161990919518</v>
      </c>
      <c r="S26" s="264">
        <v>16.133984077735811</v>
      </c>
      <c r="T26" s="264">
        <v>15.500207902695649</v>
      </c>
      <c r="U26" s="264">
        <v>15.743969080611221</v>
      </c>
      <c r="V26" s="264">
        <v>14.962588850776481</v>
      </c>
      <c r="W26" s="264">
        <v>16.406662389284229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157.37816117889864</v>
      </c>
      <c r="C27" s="263">
        <f t="shared" si="2"/>
        <v>149.25669955774273</v>
      </c>
      <c r="D27" s="263">
        <f t="shared" si="2"/>
        <v>143.3976067882285</v>
      </c>
      <c r="E27" s="263">
        <f t="shared" si="2"/>
        <v>170.48439841774876</v>
      </c>
      <c r="F27" s="263">
        <f t="shared" si="2"/>
        <v>146.12785667929086</v>
      </c>
      <c r="G27" s="263">
        <f t="shared" si="2"/>
        <v>180.50572659349922</v>
      </c>
      <c r="H27" s="263">
        <f t="shared" si="2"/>
        <v>180.42353617980069</v>
      </c>
      <c r="I27" s="263">
        <f t="shared" si="2"/>
        <v>188.04521220972407</v>
      </c>
      <c r="J27" s="263">
        <f t="shared" si="2"/>
        <v>183.53372634587186</v>
      </c>
      <c r="K27" s="263">
        <f t="shared" si="2"/>
        <v>159.89137038203077</v>
      </c>
      <c r="L27" s="263">
        <f t="shared" si="2"/>
        <v>174.42837216595305</v>
      </c>
      <c r="M27" s="263">
        <f t="shared" si="2"/>
        <v>165.8663111381469</v>
      </c>
      <c r="N27" s="263">
        <f t="shared" si="2"/>
        <v>168.54679579635138</v>
      </c>
      <c r="O27" s="263">
        <f t="shared" si="2"/>
        <v>161.72965665567085</v>
      </c>
      <c r="P27" s="263">
        <f t="shared" si="2"/>
        <v>153.74075632163189</v>
      </c>
      <c r="Q27" s="263">
        <f t="shared" si="2"/>
        <v>168.95589547963914</v>
      </c>
      <c r="R27" s="263">
        <f t="shared" si="2"/>
        <v>165.5655814694496</v>
      </c>
      <c r="S27" s="263">
        <f t="shared" si="2"/>
        <v>174.94153526168662</v>
      </c>
      <c r="T27" s="263">
        <f t="shared" si="2"/>
        <v>164.76784389722016</v>
      </c>
      <c r="U27" s="263">
        <f t="shared" si="2"/>
        <v>165.92421442668387</v>
      </c>
      <c r="V27" s="263">
        <f t="shared" si="2"/>
        <v>158.14978554309428</v>
      </c>
      <c r="W27" s="263">
        <f t="shared" si="2"/>
        <v>174.36220894595965</v>
      </c>
      <c r="DA27" s="70"/>
    </row>
    <row r="28" spans="1:105" ht="12" customHeight="1" x14ac:dyDescent="0.25">
      <c r="A28" s="60" t="s">
        <v>2573</v>
      </c>
      <c r="B28" s="331">
        <v>129.86505537348091</v>
      </c>
      <c r="C28" s="331">
        <v>114.8178678454337</v>
      </c>
      <c r="D28" s="331">
        <v>106.1488915059963</v>
      </c>
      <c r="E28" s="331">
        <v>135.94068711297919</v>
      </c>
      <c r="F28" s="331">
        <v>91.579122279104865</v>
      </c>
      <c r="G28" s="331">
        <v>129.03009912863629</v>
      </c>
      <c r="H28" s="331">
        <v>125.1488000131903</v>
      </c>
      <c r="I28" s="331">
        <v>123.9265434173178</v>
      </c>
      <c r="J28" s="331">
        <v>114.3284499160622</v>
      </c>
      <c r="K28" s="331">
        <v>111.76296163993651</v>
      </c>
      <c r="L28" s="331">
        <v>117.27071188181409</v>
      </c>
      <c r="M28" s="331">
        <v>97.389508487516281</v>
      </c>
      <c r="N28" s="331">
        <v>99.492872384755174</v>
      </c>
      <c r="O28" s="331">
        <v>94.821655234502856</v>
      </c>
      <c r="P28" s="331">
        <v>81.148816182432668</v>
      </c>
      <c r="Q28" s="331">
        <v>96.045270215361654</v>
      </c>
      <c r="R28" s="331">
        <v>88.785125086455082</v>
      </c>
      <c r="S28" s="331">
        <v>92.156671726262672</v>
      </c>
      <c r="T28" s="331">
        <v>80.920019165617191</v>
      </c>
      <c r="U28" s="331">
        <v>79.288793500855718</v>
      </c>
      <c r="V28" s="331">
        <v>76.42583489009678</v>
      </c>
      <c r="W28" s="331">
        <v>86.24465024909</v>
      </c>
      <c r="DA28" s="72" t="s">
        <v>2574</v>
      </c>
    </row>
    <row r="29" spans="1:105" ht="12" customHeight="1" x14ac:dyDescent="0.25">
      <c r="A29" s="59" t="s">
        <v>30</v>
      </c>
      <c r="B29" s="232">
        <v>57.416671436231759</v>
      </c>
      <c r="C29" s="232">
        <v>41.81170022883132</v>
      </c>
      <c r="D29" s="232">
        <v>39.437325953861183</v>
      </c>
      <c r="E29" s="232">
        <v>65.029931356812796</v>
      </c>
      <c r="F29" s="232">
        <v>18.76293004452484</v>
      </c>
      <c r="G29" s="232">
        <v>16.144122517954241</v>
      </c>
      <c r="H29" s="232">
        <v>14.05046001926679</v>
      </c>
      <c r="I29" s="232">
        <v>11.467353068666929</v>
      </c>
      <c r="J29" s="232">
        <v>10.71197404861509</v>
      </c>
      <c r="K29" s="232">
        <v>6.8219651089412068</v>
      </c>
      <c r="L29" s="232">
        <v>6.2497264544060078</v>
      </c>
      <c r="M29" s="232">
        <v>5.2457122270485304</v>
      </c>
      <c r="N29" s="232">
        <v>6.0523284868600173</v>
      </c>
      <c r="O29" s="232">
        <v>6.4632008088741006</v>
      </c>
      <c r="P29" s="232">
        <v>4.7231686268886444</v>
      </c>
      <c r="Q29" s="232">
        <v>5.6646910046584349</v>
      </c>
      <c r="R29" s="232">
        <v>4.8214073432027034</v>
      </c>
      <c r="S29" s="232">
        <v>4.5155780115006001</v>
      </c>
      <c r="T29" s="232">
        <v>4.3870876805118417</v>
      </c>
      <c r="U29" s="232">
        <v>2.9275695148351479</v>
      </c>
      <c r="V29" s="232">
        <v>2.4440617169319339</v>
      </c>
      <c r="W29" s="232">
        <v>1.9472273351535321</v>
      </c>
      <c r="DA29" s="71" t="s">
        <v>2575</v>
      </c>
    </row>
    <row r="30" spans="1:105" ht="12" customHeight="1" x14ac:dyDescent="0.25">
      <c r="A30" s="59" t="s">
        <v>33</v>
      </c>
      <c r="B30" s="232">
        <v>4.4006854459992004</v>
      </c>
      <c r="C30" s="232">
        <v>3.7379237460445069</v>
      </c>
      <c r="D30" s="232">
        <v>4.2344725194287358</v>
      </c>
      <c r="E30" s="232">
        <v>3.672183830577282</v>
      </c>
      <c r="F30" s="232">
        <v>3.6222844405770558</v>
      </c>
      <c r="G30" s="232">
        <v>2.5464232633030841</v>
      </c>
      <c r="H30" s="232">
        <v>1.6027279609679099</v>
      </c>
      <c r="I30" s="232">
        <v>2.6493684894451248</v>
      </c>
      <c r="J30" s="232">
        <v>1.4831964067313199</v>
      </c>
      <c r="K30" s="232">
        <v>0.994973797508512</v>
      </c>
      <c r="L30" s="232">
        <v>0.48268810396023382</v>
      </c>
      <c r="M30" s="232">
        <v>0.4608989309824123</v>
      </c>
      <c r="N30" s="232">
        <v>1.3900441708902469</v>
      </c>
      <c r="O30" s="232">
        <v>1.3997996162316559</v>
      </c>
      <c r="P30" s="232">
        <v>1.323788517775883</v>
      </c>
      <c r="Q30" s="232">
        <v>1.3323788949107049</v>
      </c>
      <c r="R30" s="232">
        <v>1.771000748510446</v>
      </c>
      <c r="S30" s="232">
        <v>1.3372054700766851</v>
      </c>
      <c r="T30" s="232">
        <v>1.7344142660233131</v>
      </c>
      <c r="U30" s="232">
        <v>1.6971938054329141</v>
      </c>
      <c r="V30" s="232">
        <v>2.1313016976221379</v>
      </c>
      <c r="W30" s="232">
        <v>2.5696909714230309</v>
      </c>
      <c r="DA30" s="71" t="s">
        <v>2576</v>
      </c>
    </row>
    <row r="31" spans="1:105" ht="12" customHeight="1" x14ac:dyDescent="0.25">
      <c r="A31" s="59" t="s">
        <v>160</v>
      </c>
      <c r="B31" s="232">
        <v>8.5063182398780874</v>
      </c>
      <c r="C31" s="232">
        <v>5.6454865703655503</v>
      </c>
      <c r="D31" s="232">
        <v>1.400426135623863</v>
      </c>
      <c r="E31" s="232">
        <v>0.45654568110384069</v>
      </c>
      <c r="F31" s="232">
        <v>0.46065668808122973</v>
      </c>
      <c r="G31" s="232">
        <v>0.45451357040705193</v>
      </c>
      <c r="H31" s="232">
        <v>0.94419497114308693</v>
      </c>
      <c r="I31" s="232">
        <v>0.93666993335174353</v>
      </c>
      <c r="J31" s="232">
        <v>0.91768890733407649</v>
      </c>
      <c r="K31" s="232">
        <v>0.92647887947556673</v>
      </c>
      <c r="L31" s="232">
        <v>0.90192839139485348</v>
      </c>
      <c r="M31" s="232">
        <v>0.86254114385401237</v>
      </c>
      <c r="N31" s="232">
        <v>0.86647118501294829</v>
      </c>
      <c r="O31" s="232">
        <v>0.43620345841493757</v>
      </c>
      <c r="P31" s="232">
        <v>0.4140433354110985</v>
      </c>
      <c r="Q31" s="232">
        <v>0.41620424982204568</v>
      </c>
      <c r="R31" s="232">
        <v>0.83039189809259817</v>
      </c>
      <c r="S31" s="232">
        <v>0.41797667935806049</v>
      </c>
      <c r="T31" s="232">
        <v>0.40701393828455162</v>
      </c>
      <c r="U31" s="232">
        <v>0.39917030254736502</v>
      </c>
      <c r="V31" s="232">
        <v>0</v>
      </c>
      <c r="W31" s="232">
        <v>0</v>
      </c>
      <c r="DA31" s="71" t="s">
        <v>2577</v>
      </c>
    </row>
    <row r="32" spans="1:105" ht="12" customHeight="1" x14ac:dyDescent="0.25">
      <c r="A32" s="59" t="s">
        <v>70</v>
      </c>
      <c r="B32" s="232">
        <v>0.97241966361673549</v>
      </c>
      <c r="C32" s="232">
        <v>2.3801613307952931</v>
      </c>
      <c r="D32" s="232">
        <v>1.89425958522911</v>
      </c>
      <c r="E32" s="232">
        <v>9.9771827029727476</v>
      </c>
      <c r="F32" s="232">
        <v>2.3340585651308552</v>
      </c>
      <c r="G32" s="232">
        <v>2.2792884562919622</v>
      </c>
      <c r="H32" s="232">
        <v>1.8488751303250821</v>
      </c>
      <c r="I32" s="232">
        <v>1.4088318362170831</v>
      </c>
      <c r="J32" s="232">
        <v>0.89592015576637818</v>
      </c>
      <c r="K32" s="232">
        <v>0.45070763936763591</v>
      </c>
      <c r="L32" s="232">
        <v>0.43621554519564049</v>
      </c>
      <c r="M32" s="232">
        <v>0.41530511675984833</v>
      </c>
      <c r="N32" s="232">
        <v>0.41796533631562888</v>
      </c>
      <c r="O32" s="232">
        <v>0.42051514498575632</v>
      </c>
      <c r="P32" s="232">
        <v>0.3979344552612874</v>
      </c>
      <c r="Q32" s="232">
        <v>0.40051674616329441</v>
      </c>
      <c r="R32" s="232">
        <v>0.79854604609516122</v>
      </c>
      <c r="S32" s="232">
        <v>0.40196762788168189</v>
      </c>
      <c r="T32" s="232">
        <v>0.3910245818893251</v>
      </c>
      <c r="U32" s="232">
        <v>0</v>
      </c>
      <c r="V32" s="232">
        <v>0.7688494033553801</v>
      </c>
      <c r="W32" s="232">
        <v>1.9311755668936841</v>
      </c>
      <c r="DA32" s="71" t="s">
        <v>2578</v>
      </c>
    </row>
    <row r="33" spans="1:105" ht="12" customHeight="1" x14ac:dyDescent="0.25">
      <c r="A33" s="59" t="s">
        <v>162</v>
      </c>
      <c r="B33" s="232">
        <v>58.5689605877551</v>
      </c>
      <c r="C33" s="232">
        <v>61.242595969397073</v>
      </c>
      <c r="D33" s="232">
        <v>59.18240731185341</v>
      </c>
      <c r="E33" s="232">
        <v>56.804843541512497</v>
      </c>
      <c r="F33" s="232">
        <v>66.399192540790878</v>
      </c>
      <c r="G33" s="232">
        <v>107.6057513206799</v>
      </c>
      <c r="H33" s="232">
        <v>106.7025419314874</v>
      </c>
      <c r="I33" s="232">
        <v>107.4643200896369</v>
      </c>
      <c r="J33" s="232">
        <v>100.3196703976153</v>
      </c>
      <c r="K33" s="232">
        <v>102.5688362146436</v>
      </c>
      <c r="L33" s="232">
        <v>109.20015338685739</v>
      </c>
      <c r="M33" s="232">
        <v>90.405051068871472</v>
      </c>
      <c r="N33" s="232">
        <v>90.766063205676332</v>
      </c>
      <c r="O33" s="232">
        <v>86.10193620599641</v>
      </c>
      <c r="P33" s="232">
        <v>74.289881247095749</v>
      </c>
      <c r="Q33" s="232">
        <v>88.231479319807178</v>
      </c>
      <c r="R33" s="232">
        <v>80.563779050554174</v>
      </c>
      <c r="S33" s="232">
        <v>85.483943937445645</v>
      </c>
      <c r="T33" s="232">
        <v>74.000478698908154</v>
      </c>
      <c r="U33" s="232">
        <v>74.264859878040284</v>
      </c>
      <c r="V33" s="232">
        <v>71.081622072187329</v>
      </c>
      <c r="W33" s="232">
        <v>79.796556375619758</v>
      </c>
      <c r="DA33" s="71" t="s">
        <v>2579</v>
      </c>
    </row>
    <row r="34" spans="1:105" ht="12" customHeight="1" x14ac:dyDescent="0.25">
      <c r="A34" s="60" t="s">
        <v>2580</v>
      </c>
      <c r="B34" s="331">
        <v>27.51310580541772</v>
      </c>
      <c r="C34" s="331">
        <v>34.438831712309039</v>
      </c>
      <c r="D34" s="331">
        <v>37.248715282232197</v>
      </c>
      <c r="E34" s="331">
        <v>34.54371130476958</v>
      </c>
      <c r="F34" s="331">
        <v>54.548734400185992</v>
      </c>
      <c r="G34" s="331">
        <v>51.475627464862917</v>
      </c>
      <c r="H34" s="331">
        <v>55.274736166610403</v>
      </c>
      <c r="I34" s="331">
        <v>64.118668792406254</v>
      </c>
      <c r="J34" s="331">
        <v>69.205276429809643</v>
      </c>
      <c r="K34" s="331">
        <v>48.128408742094273</v>
      </c>
      <c r="L34" s="331">
        <v>57.157660284138963</v>
      </c>
      <c r="M34" s="331">
        <v>68.476802650630617</v>
      </c>
      <c r="N34" s="331">
        <v>69.053923411596216</v>
      </c>
      <c r="O34" s="331">
        <v>66.908001421168009</v>
      </c>
      <c r="P34" s="331">
        <v>72.591940139199224</v>
      </c>
      <c r="Q34" s="331">
        <v>72.910625264277485</v>
      </c>
      <c r="R34" s="331">
        <v>76.780456382994515</v>
      </c>
      <c r="S34" s="331">
        <v>82.784863535423952</v>
      </c>
      <c r="T34" s="331">
        <v>83.847824731602969</v>
      </c>
      <c r="U34" s="331">
        <v>86.635420925828143</v>
      </c>
      <c r="V34" s="331">
        <v>81.723950652997502</v>
      </c>
      <c r="W34" s="331">
        <v>88.117558696869665</v>
      </c>
      <c r="DA34" s="72" t="s">
        <v>2581</v>
      </c>
    </row>
    <row r="35" spans="1:105" ht="12" customHeight="1" x14ac:dyDescent="0.25">
      <c r="A35" s="57" t="s">
        <v>2582</v>
      </c>
      <c r="B35" s="263">
        <v>175.4610008874898</v>
      </c>
      <c r="C35" s="263">
        <v>178.95962799338301</v>
      </c>
      <c r="D35" s="263">
        <v>168.21267135935139</v>
      </c>
      <c r="E35" s="263">
        <v>184.9791487261032</v>
      </c>
      <c r="F35" s="263">
        <v>167.54275316883329</v>
      </c>
      <c r="G35" s="263">
        <v>184.74946983759111</v>
      </c>
      <c r="H35" s="263">
        <v>198.01688492195129</v>
      </c>
      <c r="I35" s="263">
        <v>204.43026116939589</v>
      </c>
      <c r="J35" s="263">
        <v>186.95772725820601</v>
      </c>
      <c r="K35" s="263">
        <v>158.65587749585879</v>
      </c>
      <c r="L35" s="263">
        <v>159.79711004357651</v>
      </c>
      <c r="M35" s="263">
        <v>141.19928101247689</v>
      </c>
      <c r="N35" s="263">
        <v>145.32184189465951</v>
      </c>
      <c r="O35" s="263">
        <v>142.3944932438317</v>
      </c>
      <c r="P35" s="263">
        <v>122.5771924688332</v>
      </c>
      <c r="Q35" s="263">
        <v>133.1891374171478</v>
      </c>
      <c r="R35" s="263">
        <v>132.30081577676111</v>
      </c>
      <c r="S35" s="263">
        <v>142.7878855762074</v>
      </c>
      <c r="T35" s="263">
        <v>129.42984053091291</v>
      </c>
      <c r="U35" s="263">
        <v>125.6203701667024</v>
      </c>
      <c r="V35" s="263">
        <v>120.4599081679124</v>
      </c>
      <c r="W35" s="263">
        <v>133.13227776694501</v>
      </c>
      <c r="DA35" s="70" t="s">
        <v>2583</v>
      </c>
    </row>
    <row r="36" spans="1:105" ht="12" customHeight="1" x14ac:dyDescent="0.25">
      <c r="A36" s="46" t="s">
        <v>30</v>
      </c>
      <c r="B36" s="231">
        <v>17.070248412208841</v>
      </c>
      <c r="C36" s="231">
        <v>11.808587684959219</v>
      </c>
      <c r="D36" s="231">
        <v>11.86256479504604</v>
      </c>
      <c r="E36" s="231">
        <v>20.81240130216576</v>
      </c>
      <c r="F36" s="231">
        <v>6.5003534041077309</v>
      </c>
      <c r="G36" s="231">
        <v>6.123865322220241</v>
      </c>
      <c r="H36" s="231">
        <v>4.8856711056818751</v>
      </c>
      <c r="I36" s="231">
        <v>4.1810801787950016</v>
      </c>
      <c r="J36" s="231">
        <v>4.4697816925854257</v>
      </c>
      <c r="K36" s="231">
        <v>2.7539920748997151</v>
      </c>
      <c r="L36" s="231">
        <v>2.9277436173588791</v>
      </c>
      <c r="M36" s="231">
        <v>2.993209248405758</v>
      </c>
      <c r="N36" s="231">
        <v>3.375959887033932</v>
      </c>
      <c r="O36" s="231">
        <v>3.5034442654885249</v>
      </c>
      <c r="P36" s="231">
        <v>3.1682917521658491</v>
      </c>
      <c r="Q36" s="231">
        <v>3.7132755070201431</v>
      </c>
      <c r="R36" s="231">
        <v>3.1958689094963741</v>
      </c>
      <c r="S36" s="231">
        <v>2.9216257209367211</v>
      </c>
      <c r="T36" s="231">
        <v>3.1266456980659001</v>
      </c>
      <c r="U36" s="231">
        <v>2.2413605436000901</v>
      </c>
      <c r="V36" s="231">
        <v>1.843375390750579</v>
      </c>
      <c r="W36" s="231">
        <v>1.4461193771794221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1.3083446300196839</v>
      </c>
      <c r="C38" s="231">
        <v>1.055675805415377</v>
      </c>
      <c r="D38" s="231">
        <v>1.2737097006357041</v>
      </c>
      <c r="E38" s="231">
        <v>1.1752582532795779</v>
      </c>
      <c r="F38" s="231">
        <v>1.254928144915322</v>
      </c>
      <c r="G38" s="231">
        <v>0.96592138101617286</v>
      </c>
      <c r="H38" s="231">
        <v>0.55730571656955374</v>
      </c>
      <c r="I38" s="231">
        <v>0.9659789849682191</v>
      </c>
      <c r="J38" s="231">
        <v>0.6188928497425974</v>
      </c>
      <c r="K38" s="231">
        <v>0.40166578241215878</v>
      </c>
      <c r="L38" s="231">
        <v>0.22611981913997989</v>
      </c>
      <c r="M38" s="231">
        <v>0.26298944415658282</v>
      </c>
      <c r="N38" s="231">
        <v>0.7753599911701804</v>
      </c>
      <c r="O38" s="231">
        <v>0.75877573408927357</v>
      </c>
      <c r="P38" s="231">
        <v>0.88799460146398601</v>
      </c>
      <c r="Q38" s="231">
        <v>0.87339096033196684</v>
      </c>
      <c r="R38" s="231">
        <v>1.173907497950518</v>
      </c>
      <c r="S38" s="231">
        <v>0.86518578255168377</v>
      </c>
      <c r="T38" s="231">
        <v>1.2361045181784991</v>
      </c>
      <c r="U38" s="231">
        <v>1.2993793011791299</v>
      </c>
      <c r="V38" s="231">
        <v>1.60748358866872</v>
      </c>
      <c r="W38" s="231">
        <v>1.9083955119420379</v>
      </c>
      <c r="DA38" s="73" t="s">
        <v>2586</v>
      </c>
    </row>
    <row r="39" spans="1:105" ht="12" customHeight="1" x14ac:dyDescent="0.25">
      <c r="A39" s="46" t="s">
        <v>160</v>
      </c>
      <c r="B39" s="231">
        <v>2.5289687088407748</v>
      </c>
      <c r="C39" s="231">
        <v>1.594415506319262</v>
      </c>
      <c r="D39" s="231">
        <v>0.42124168849453952</v>
      </c>
      <c r="E39" s="231">
        <v>0.1461144388384516</v>
      </c>
      <c r="F39" s="231">
        <v>0.1595929454188639</v>
      </c>
      <c r="G39" s="231">
        <v>0.17240824883475661</v>
      </c>
      <c r="H39" s="231">
        <v>0.32831850930989231</v>
      </c>
      <c r="I39" s="231">
        <v>0.34151665767673778</v>
      </c>
      <c r="J39" s="231">
        <v>0.38292373178600919</v>
      </c>
      <c r="K39" s="231">
        <v>0.37401473781997763</v>
      </c>
      <c r="L39" s="231">
        <v>0.42251690701749522</v>
      </c>
      <c r="M39" s="231">
        <v>0.49216693885759077</v>
      </c>
      <c r="N39" s="231">
        <v>0.48331348343454938</v>
      </c>
      <c r="O39" s="231">
        <v>0.23644855701710629</v>
      </c>
      <c r="P39" s="231">
        <v>0.27773941356956527</v>
      </c>
      <c r="Q39" s="231">
        <v>0.27282706956318509</v>
      </c>
      <c r="R39" s="231">
        <v>0.55042510638583941</v>
      </c>
      <c r="S39" s="231">
        <v>0.2704352386458751</v>
      </c>
      <c r="T39" s="231">
        <v>0.29007589359184649</v>
      </c>
      <c r="U39" s="231">
        <v>0.3056066002097832</v>
      </c>
      <c r="V39" s="231">
        <v>0</v>
      </c>
      <c r="W39" s="231">
        <v>0</v>
      </c>
      <c r="DA39" s="73" t="s">
        <v>2587</v>
      </c>
    </row>
    <row r="40" spans="1:105" ht="12" customHeight="1" x14ac:dyDescent="0.25">
      <c r="A40" s="46" t="s">
        <v>70</v>
      </c>
      <c r="B40" s="231">
        <v>0.28910497253902911</v>
      </c>
      <c r="C40" s="231">
        <v>0.6722124100484359</v>
      </c>
      <c r="D40" s="231">
        <v>0.56978450046807239</v>
      </c>
      <c r="E40" s="231">
        <v>3.193131623343497</v>
      </c>
      <c r="F40" s="231">
        <v>0.80862666455778354</v>
      </c>
      <c r="G40" s="231">
        <v>0.86459053573832689</v>
      </c>
      <c r="H40" s="231">
        <v>0.64289680123330539</v>
      </c>
      <c r="I40" s="231">
        <v>0.51367031523233397</v>
      </c>
      <c r="J40" s="231">
        <v>0.37384029237641547</v>
      </c>
      <c r="K40" s="231">
        <v>0.18194834583489611</v>
      </c>
      <c r="L40" s="231">
        <v>0.20434930833475051</v>
      </c>
      <c r="M40" s="231">
        <v>0.2369735629007676</v>
      </c>
      <c r="N40" s="231">
        <v>0.23313906583815699</v>
      </c>
      <c r="O40" s="231">
        <v>0.22794454587092841</v>
      </c>
      <c r="P40" s="231">
        <v>0.26693361006199612</v>
      </c>
      <c r="Q40" s="231">
        <v>0.2625437155277352</v>
      </c>
      <c r="R40" s="231">
        <v>0.5293160896506085</v>
      </c>
      <c r="S40" s="231">
        <v>0.26007721660704303</v>
      </c>
      <c r="T40" s="231">
        <v>0.27868039479430601</v>
      </c>
      <c r="U40" s="231">
        <v>0</v>
      </c>
      <c r="V40" s="231">
        <v>0.57988636682943562</v>
      </c>
      <c r="W40" s="231">
        <v>1.4341984408308519</v>
      </c>
      <c r="DA40" s="73" t="s">
        <v>2588</v>
      </c>
    </row>
    <row r="41" spans="1:105" ht="12" customHeight="1" x14ac:dyDescent="0.25">
      <c r="A41" s="46" t="s">
        <v>34</v>
      </c>
      <c r="B41" s="231">
        <v>2.8230438520891412</v>
      </c>
      <c r="C41" s="231">
        <v>3.8935511607710551</v>
      </c>
      <c r="D41" s="231">
        <v>1.9447119518409051</v>
      </c>
      <c r="E41" s="231">
        <v>0.97110920034004911</v>
      </c>
      <c r="F41" s="231">
        <v>0.97497850386539764</v>
      </c>
      <c r="G41" s="231">
        <v>0.97669819432067784</v>
      </c>
      <c r="H41" s="231">
        <v>1.877300085975881</v>
      </c>
      <c r="I41" s="231">
        <v>1.877300085976237</v>
      </c>
      <c r="J41" s="231">
        <v>0.95537403266921883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17.412829435580122</v>
      </c>
      <c r="C42" s="231">
        <v>17.296320422303221</v>
      </c>
      <c r="D42" s="231">
        <v>17.801793719103092</v>
      </c>
      <c r="E42" s="231">
        <v>18.180016109902311</v>
      </c>
      <c r="F42" s="231">
        <v>23.003774796276229</v>
      </c>
      <c r="G42" s="231">
        <v>40.817525279018369</v>
      </c>
      <c r="H42" s="231">
        <v>37.102950743436288</v>
      </c>
      <c r="I42" s="231">
        <v>39.182271267304351</v>
      </c>
      <c r="J42" s="231">
        <v>41.860354040667012</v>
      </c>
      <c r="K42" s="231">
        <v>41.406509349716771</v>
      </c>
      <c r="L42" s="231">
        <v>51.155847287938379</v>
      </c>
      <c r="M42" s="231">
        <v>51.585222987764439</v>
      </c>
      <c r="N42" s="231">
        <v>50.628876002287782</v>
      </c>
      <c r="O42" s="231">
        <v>46.672437321486449</v>
      </c>
      <c r="P42" s="231">
        <v>49.833498783972807</v>
      </c>
      <c r="Q42" s="231">
        <v>57.836833613160017</v>
      </c>
      <c r="R42" s="231">
        <v>53.401685103870847</v>
      </c>
      <c r="S42" s="231">
        <v>55.308996699573633</v>
      </c>
      <c r="T42" s="231">
        <v>52.739606597460188</v>
      </c>
      <c r="U42" s="231">
        <v>56.857514693720901</v>
      </c>
      <c r="V42" s="231">
        <v>53.611621979410209</v>
      </c>
      <c r="W42" s="231">
        <v>59.261363233623328</v>
      </c>
      <c r="DA42" s="73" t="s">
        <v>2590</v>
      </c>
    </row>
    <row r="43" spans="1:105" ht="12" customHeight="1" x14ac:dyDescent="0.25">
      <c r="A43" s="46" t="s">
        <v>36</v>
      </c>
      <c r="B43" s="231">
        <v>4.21564918312093</v>
      </c>
      <c r="C43" s="231">
        <v>4.514187446236483</v>
      </c>
      <c r="D43" s="231">
        <v>4.4067067927597119</v>
      </c>
      <c r="E43" s="231">
        <v>10.640584694712331</v>
      </c>
      <c r="F43" s="231">
        <v>19.262940670602109</v>
      </c>
      <c r="G43" s="231">
        <v>25.150472914763469</v>
      </c>
      <c r="H43" s="231">
        <v>35.420808254351122</v>
      </c>
      <c r="I43" s="231">
        <v>38.518658641274527</v>
      </c>
      <c r="J43" s="231">
        <v>29.573860704921412</v>
      </c>
      <c r="K43" s="231">
        <v>14.368959587232821</v>
      </c>
      <c r="L43" s="231">
        <v>12.23611349954041</v>
      </c>
      <c r="M43" s="231">
        <v>3.8478073946591311</v>
      </c>
      <c r="N43" s="231">
        <v>1.332760103177252</v>
      </c>
      <c r="O43" s="231">
        <v>0.90283748924783824</v>
      </c>
      <c r="P43" s="231">
        <v>0.85984522785613926</v>
      </c>
      <c r="Q43" s="231">
        <v>0.79776440240216118</v>
      </c>
      <c r="R43" s="231">
        <v>0.62545141874257781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1.003181427336866</v>
      </c>
      <c r="C44" s="231">
        <v>1.480911435933923</v>
      </c>
      <c r="D44" s="231">
        <v>1.719690455711107</v>
      </c>
      <c r="E44" s="231">
        <v>1.9824591573437369</v>
      </c>
      <c r="F44" s="231">
        <v>2.3645743766027372</v>
      </c>
      <c r="G44" s="231">
        <v>3.1049871023077729</v>
      </c>
      <c r="H44" s="231">
        <v>4.6574376611995412</v>
      </c>
      <c r="I44" s="231">
        <v>4.6814273430575817</v>
      </c>
      <c r="J44" s="231">
        <v>2.6989681857127268</v>
      </c>
      <c r="K44" s="231">
        <v>1.576354256229328</v>
      </c>
      <c r="L44" s="231">
        <v>2.2690455717915738</v>
      </c>
      <c r="M44" s="231">
        <v>3.057265692167598</v>
      </c>
      <c r="N44" s="231">
        <v>5.5173688735854691</v>
      </c>
      <c r="O44" s="231">
        <v>8.2401547721036277</v>
      </c>
      <c r="P44" s="231">
        <v>2.9378331900160721</v>
      </c>
      <c r="Q44" s="231">
        <v>3.8214961306705808</v>
      </c>
      <c r="R44" s="231">
        <v>2.7228718830521328</v>
      </c>
      <c r="S44" s="231">
        <v>9.1046431641842105</v>
      </c>
      <c r="T44" s="231">
        <v>3.245313843497287</v>
      </c>
      <c r="U44" s="231">
        <v>3.149269131537769</v>
      </c>
      <c r="V44" s="231">
        <v>3.034909716231998</v>
      </c>
      <c r="W44" s="231">
        <v>5.7885640584347886</v>
      </c>
      <c r="DA44" s="73" t="s">
        <v>2592</v>
      </c>
    </row>
    <row r="45" spans="1:105" ht="12" customHeight="1" x14ac:dyDescent="0.25">
      <c r="A45" s="46" t="s">
        <v>79</v>
      </c>
      <c r="B45" s="231">
        <v>128.80963026575441</v>
      </c>
      <c r="C45" s="231">
        <v>136.64376612139611</v>
      </c>
      <c r="D45" s="231">
        <v>128.21246775529221</v>
      </c>
      <c r="E45" s="231">
        <v>127.87807394617749</v>
      </c>
      <c r="F45" s="231">
        <v>113.2129836624871</v>
      </c>
      <c r="G45" s="231">
        <v>106.57300085937121</v>
      </c>
      <c r="H45" s="231">
        <v>112.5441960441938</v>
      </c>
      <c r="I45" s="231">
        <v>114.1683576951109</v>
      </c>
      <c r="J45" s="231">
        <v>106.0237317277451</v>
      </c>
      <c r="K45" s="231">
        <v>97.592433361713162</v>
      </c>
      <c r="L45" s="231">
        <v>90.35537403245506</v>
      </c>
      <c r="M45" s="231">
        <v>78.723645743565015</v>
      </c>
      <c r="N45" s="231">
        <v>82.97506448813219</v>
      </c>
      <c r="O45" s="231">
        <v>81.852450558527991</v>
      </c>
      <c r="P45" s="231">
        <v>64.345055889726822</v>
      </c>
      <c r="Q45" s="231">
        <v>65.611006018472025</v>
      </c>
      <c r="R45" s="231">
        <v>70.101289767612229</v>
      </c>
      <c r="S45" s="231">
        <v>74.056921753708224</v>
      </c>
      <c r="T45" s="231">
        <v>68.513413585324855</v>
      </c>
      <c r="U45" s="231">
        <v>61.767239896454747</v>
      </c>
      <c r="V45" s="231">
        <v>59.782631126021457</v>
      </c>
      <c r="W45" s="231">
        <v>63.293637144934571</v>
      </c>
      <c r="DA45" s="73" t="s">
        <v>2593</v>
      </c>
    </row>
    <row r="46" spans="1:105" ht="12" customHeight="1" x14ac:dyDescent="0.25">
      <c r="A46" s="57" t="s">
        <v>2594</v>
      </c>
      <c r="B46" s="263">
        <v>50.451203478032177</v>
      </c>
      <c r="C46" s="263">
        <v>51.909179548787293</v>
      </c>
      <c r="D46" s="263">
        <v>51.675511339192113</v>
      </c>
      <c r="E46" s="263">
        <v>57.118842396346452</v>
      </c>
      <c r="F46" s="263">
        <v>58.494766749049226</v>
      </c>
      <c r="G46" s="263">
        <v>67.49825204675129</v>
      </c>
      <c r="H46" s="263">
        <v>68.637115897044737</v>
      </c>
      <c r="I46" s="263">
        <v>73.739792133851765</v>
      </c>
      <c r="J46" s="263">
        <v>74.193761486208501</v>
      </c>
      <c r="K46" s="263">
        <v>60.861961411288164</v>
      </c>
      <c r="L46" s="263">
        <v>68.286985032718789</v>
      </c>
      <c r="M46" s="263">
        <v>69.374574748760594</v>
      </c>
      <c r="N46" s="263">
        <v>70.291414424083769</v>
      </c>
      <c r="O46" s="263">
        <v>67.530088237532851</v>
      </c>
      <c r="P46" s="263">
        <v>66.780943596879567</v>
      </c>
      <c r="Q46" s="263">
        <v>71.813122091797752</v>
      </c>
      <c r="R46" s="263">
        <v>71.584093690330235</v>
      </c>
      <c r="S46" s="263">
        <v>75.924630954050841</v>
      </c>
      <c r="T46" s="263">
        <v>72.942154836214797</v>
      </c>
      <c r="U46" s="263">
        <v>74.089266261699834</v>
      </c>
      <c r="V46" s="263">
        <v>70.4121828271834</v>
      </c>
      <c r="W46" s="263">
        <v>77.207823008396318</v>
      </c>
      <c r="DA46" s="70" t="s">
        <v>2595</v>
      </c>
    </row>
    <row r="47" spans="1:105" ht="12" customHeight="1" x14ac:dyDescent="0.25">
      <c r="A47" s="41" t="s">
        <v>2596</v>
      </c>
      <c r="B47" s="352">
        <v>34.163319017457781</v>
      </c>
      <c r="C47" s="352">
        <v>35.150595795636391</v>
      </c>
      <c r="D47" s="352">
        <v>34.992366040183413</v>
      </c>
      <c r="E47" s="352">
        <v>38.678348585756851</v>
      </c>
      <c r="F47" s="352">
        <v>39.610063576970923</v>
      </c>
      <c r="G47" s="352">
        <v>45.706824789581397</v>
      </c>
      <c r="H47" s="352">
        <v>46.478012914993833</v>
      </c>
      <c r="I47" s="352">
        <v>49.933319113918202</v>
      </c>
      <c r="J47" s="352">
        <v>50.240727039587732</v>
      </c>
      <c r="K47" s="352">
        <v>41.213022889085337</v>
      </c>
      <c r="L47" s="352">
        <v>46.240919811337093</v>
      </c>
      <c r="M47" s="352">
        <v>46.977387365484162</v>
      </c>
      <c r="N47" s="352">
        <v>47.598230559632484</v>
      </c>
      <c r="O47" s="352">
        <v>45.728382847010963</v>
      </c>
      <c r="P47" s="352">
        <v>45.22109529816192</v>
      </c>
      <c r="Q47" s="352">
        <v>48.628663550711863</v>
      </c>
      <c r="R47" s="352">
        <v>48.473575667688422</v>
      </c>
      <c r="S47" s="352">
        <v>51.412795131743813</v>
      </c>
      <c r="T47" s="352">
        <v>49.393194486935641</v>
      </c>
      <c r="U47" s="352">
        <v>50.169967504738473</v>
      </c>
      <c r="V47" s="352">
        <v>47.680009569802522</v>
      </c>
      <c r="W47" s="352">
        <v>52.281715920369983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0.99999999999999989</v>
      </c>
      <c r="D51" s="234">
        <f t="shared" si="3"/>
        <v>1</v>
      </c>
      <c r="E51" s="234">
        <f t="shared" si="3"/>
        <v>1</v>
      </c>
      <c r="F51" s="234">
        <f t="shared" si="3"/>
        <v>1</v>
      </c>
      <c r="G51" s="234">
        <f t="shared" si="3"/>
        <v>1.0000000000000002</v>
      </c>
      <c r="H51" s="234">
        <f t="shared" si="3"/>
        <v>1</v>
      </c>
      <c r="I51" s="234">
        <f t="shared" si="3"/>
        <v>0.99999999999999989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1</v>
      </c>
      <c r="M51" s="234">
        <f t="shared" si="3"/>
        <v>1.0000000000000002</v>
      </c>
      <c r="N51" s="234">
        <f t="shared" si="3"/>
        <v>1</v>
      </c>
      <c r="O51" s="234">
        <f t="shared" si="3"/>
        <v>1.0000000000000002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1.0000000000000002</v>
      </c>
      <c r="T51" s="234">
        <f t="shared" si="3"/>
        <v>1</v>
      </c>
      <c r="U51" s="234">
        <f t="shared" si="3"/>
        <v>0.99999999999999967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1.6247257237798976E-2</v>
      </c>
      <c r="C52" s="301">
        <f t="shared" si="4"/>
        <v>1.6914650374340645E-2</v>
      </c>
      <c r="D52" s="301">
        <f t="shared" si="4"/>
        <v>1.7476685729744323E-2</v>
      </c>
      <c r="E52" s="301">
        <f t="shared" si="4"/>
        <v>1.6950464032468065E-2</v>
      </c>
      <c r="F52" s="301">
        <f t="shared" si="4"/>
        <v>1.8964347343223879E-2</v>
      </c>
      <c r="G52" s="301">
        <f t="shared" si="4"/>
        <v>1.8535961888361124E-2</v>
      </c>
      <c r="H52" s="301">
        <f t="shared" si="4"/>
        <v>1.8441479642215798E-2</v>
      </c>
      <c r="I52" s="301">
        <f t="shared" si="4"/>
        <v>1.89043118533265E-2</v>
      </c>
      <c r="J52" s="301">
        <f t="shared" si="4"/>
        <v>1.9641973255035052E-2</v>
      </c>
      <c r="K52" s="301">
        <f t="shared" si="4"/>
        <v>1.8903672150633259E-2</v>
      </c>
      <c r="L52" s="301">
        <f t="shared" si="4"/>
        <v>1.965223971099013E-2</v>
      </c>
      <c r="M52" s="301">
        <f t="shared" si="4"/>
        <v>2.0942688141817239E-2</v>
      </c>
      <c r="N52" s="301">
        <f t="shared" si="4"/>
        <v>2.084485461599966E-2</v>
      </c>
      <c r="O52" s="301">
        <f t="shared" si="4"/>
        <v>2.0769155590301229E-2</v>
      </c>
      <c r="P52" s="301">
        <f t="shared" si="4"/>
        <v>2.1801996543572465E-2</v>
      </c>
      <c r="Q52" s="301">
        <f t="shared" si="4"/>
        <v>2.1510207022114224E-2</v>
      </c>
      <c r="R52" s="301">
        <f t="shared" si="4"/>
        <v>2.1715507948175082E-2</v>
      </c>
      <c r="S52" s="301">
        <f t="shared" si="4"/>
        <v>2.1678203655870268E-2</v>
      </c>
      <c r="T52" s="301">
        <f t="shared" si="4"/>
        <v>2.2153785468108832E-2</v>
      </c>
      <c r="U52" s="301">
        <f t="shared" si="4"/>
        <v>2.2438225617017114E-2</v>
      </c>
      <c r="V52" s="301">
        <f t="shared" si="4"/>
        <v>2.2361728699433855E-2</v>
      </c>
      <c r="W52" s="301">
        <f t="shared" si="4"/>
        <v>2.2261912337036394E-2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2.20962698434066E-2</v>
      </c>
      <c r="C53" s="235">
        <f t="shared" si="5"/>
        <v>2.3003924509103265E-2</v>
      </c>
      <c r="D53" s="235">
        <f t="shared" si="5"/>
        <v>2.3768292592452264E-2</v>
      </c>
      <c r="E53" s="235">
        <f t="shared" si="5"/>
        <v>2.3052631084156561E-2</v>
      </c>
      <c r="F53" s="235">
        <f t="shared" si="5"/>
        <v>2.5791512386784482E-2</v>
      </c>
      <c r="G53" s="235">
        <f t="shared" si="5"/>
        <v>2.5208908168171128E-2</v>
      </c>
      <c r="H53" s="235">
        <f t="shared" si="5"/>
        <v>2.5080412313413493E-2</v>
      </c>
      <c r="I53" s="235">
        <f t="shared" si="5"/>
        <v>2.5709864120524038E-2</v>
      </c>
      <c r="J53" s="235">
        <f t="shared" si="5"/>
        <v>2.6713083626847677E-2</v>
      </c>
      <c r="K53" s="235">
        <f t="shared" si="5"/>
        <v>2.5708994124861228E-2</v>
      </c>
      <c r="L53" s="235">
        <f t="shared" si="5"/>
        <v>2.6727046006946586E-2</v>
      </c>
      <c r="M53" s="235">
        <f t="shared" si="5"/>
        <v>2.8482055872871451E-2</v>
      </c>
      <c r="N53" s="235">
        <f t="shared" si="5"/>
        <v>2.8349002277759536E-2</v>
      </c>
      <c r="O53" s="235">
        <f t="shared" si="5"/>
        <v>2.8246051602809689E-2</v>
      </c>
      <c r="P53" s="235">
        <f t="shared" si="5"/>
        <v>2.9650715299258553E-2</v>
      </c>
      <c r="Q53" s="235">
        <f t="shared" si="5"/>
        <v>2.9253881550075356E-2</v>
      </c>
      <c r="R53" s="235">
        <f t="shared" si="5"/>
        <v>2.9533090809518117E-2</v>
      </c>
      <c r="S53" s="235">
        <f t="shared" si="5"/>
        <v>2.9482356971983575E-2</v>
      </c>
      <c r="T53" s="235">
        <f t="shared" si="5"/>
        <v>3.0129148236628007E-2</v>
      </c>
      <c r="U53" s="235">
        <f t="shared" si="5"/>
        <v>3.0515986839143281E-2</v>
      </c>
      <c r="V53" s="235">
        <f t="shared" si="5"/>
        <v>3.0411951031230029E-2</v>
      </c>
      <c r="W53" s="235">
        <f t="shared" si="5"/>
        <v>3.0276200778369504E-2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2.7295392159502274E-2</v>
      </c>
      <c r="C54" s="235">
        <f t="shared" si="6"/>
        <v>2.8416612628892269E-2</v>
      </c>
      <c r="D54" s="235">
        <f t="shared" si="6"/>
        <v>2.9360832025970455E-2</v>
      </c>
      <c r="E54" s="235">
        <f t="shared" si="6"/>
        <v>2.8476779574546342E-2</v>
      </c>
      <c r="F54" s="235">
        <f t="shared" si="6"/>
        <v>3.186010353661612E-2</v>
      </c>
      <c r="G54" s="235">
        <f t="shared" si="6"/>
        <v>3.1140415972446673E-2</v>
      </c>
      <c r="H54" s="235">
        <f t="shared" si="6"/>
        <v>3.0981685798922552E-2</v>
      </c>
      <c r="I54" s="235">
        <f t="shared" si="6"/>
        <v>3.1759243913588531E-2</v>
      </c>
      <c r="J54" s="235">
        <f t="shared" si="6"/>
        <v>3.299851506845889E-2</v>
      </c>
      <c r="K54" s="235">
        <f t="shared" si="6"/>
        <v>3.1758169213063875E-2</v>
      </c>
      <c r="L54" s="235">
        <f t="shared" si="6"/>
        <v>3.3015762714463416E-2</v>
      </c>
      <c r="M54" s="235">
        <f t="shared" si="6"/>
        <v>3.5183716078252963E-2</v>
      </c>
      <c r="N54" s="235">
        <f t="shared" si="6"/>
        <v>3.5019355754879425E-2</v>
      </c>
      <c r="O54" s="235">
        <f t="shared" si="6"/>
        <v>3.4892181391706065E-2</v>
      </c>
      <c r="P54" s="235">
        <f t="shared" si="6"/>
        <v>3.6627354193201726E-2</v>
      </c>
      <c r="Q54" s="235">
        <f t="shared" si="6"/>
        <v>3.6137147797151915E-2</v>
      </c>
      <c r="R54" s="235">
        <f t="shared" si="6"/>
        <v>3.6482053352934141E-2</v>
      </c>
      <c r="S54" s="235">
        <f t="shared" si="6"/>
        <v>3.6419382141862064E-2</v>
      </c>
      <c r="T54" s="235">
        <f t="shared" si="6"/>
        <v>3.7218359586422833E-2</v>
      </c>
      <c r="U54" s="235">
        <f t="shared" si="6"/>
        <v>3.7696219036588749E-2</v>
      </c>
      <c r="V54" s="235">
        <f t="shared" si="6"/>
        <v>3.7567704215048868E-2</v>
      </c>
      <c r="W54" s="235">
        <f t="shared" si="6"/>
        <v>3.7400012726221142E-2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1.6897147527310936E-2</v>
      </c>
      <c r="C55" s="235">
        <f t="shared" si="7"/>
        <v>1.7591236389314261E-2</v>
      </c>
      <c r="D55" s="235">
        <f t="shared" si="7"/>
        <v>1.8175753158934087E-2</v>
      </c>
      <c r="E55" s="235">
        <f t="shared" si="7"/>
        <v>1.7628482593766794E-2</v>
      </c>
      <c r="F55" s="235">
        <f t="shared" si="7"/>
        <v>1.9722921236952833E-2</v>
      </c>
      <c r="G55" s="235">
        <f t="shared" si="7"/>
        <v>1.927740036389556E-2</v>
      </c>
      <c r="H55" s="235">
        <f t="shared" si="7"/>
        <v>1.9179138827904434E-2</v>
      </c>
      <c r="I55" s="235">
        <f t="shared" si="7"/>
        <v>1.9660484327459565E-2</v>
      </c>
      <c r="J55" s="235">
        <f t="shared" si="7"/>
        <v>2.0427652185236452E-2</v>
      </c>
      <c r="K55" s="235">
        <f t="shared" si="7"/>
        <v>1.9659819036658581E-2</v>
      </c>
      <c r="L55" s="235">
        <f t="shared" si="7"/>
        <v>2.0438329299429733E-2</v>
      </c>
      <c r="M55" s="235">
        <f t="shared" si="7"/>
        <v>2.1780395667489925E-2</v>
      </c>
      <c r="N55" s="235">
        <f t="shared" si="7"/>
        <v>2.167864880063964E-2</v>
      </c>
      <c r="O55" s="235">
        <f t="shared" si="7"/>
        <v>2.1599921813913275E-2</v>
      </c>
      <c r="P55" s="235">
        <f t="shared" si="7"/>
        <v>2.2674076405315349E-2</v>
      </c>
      <c r="Q55" s="235">
        <f t="shared" si="7"/>
        <v>2.23706153029988E-2</v>
      </c>
      <c r="R55" s="235">
        <f t="shared" si="7"/>
        <v>2.2584128266102094E-2</v>
      </c>
      <c r="S55" s="235">
        <f t="shared" si="7"/>
        <v>2.2545331802105089E-2</v>
      </c>
      <c r="T55" s="235">
        <f t="shared" si="7"/>
        <v>2.3039936886833184E-2</v>
      </c>
      <c r="U55" s="235">
        <f t="shared" si="7"/>
        <v>2.3335754641697796E-2</v>
      </c>
      <c r="V55" s="235">
        <f t="shared" si="7"/>
        <v>2.3256197847411196E-2</v>
      </c>
      <c r="W55" s="235">
        <f t="shared" si="7"/>
        <v>2.3152388830517862E-2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2.3462658751109176E-2</v>
      </c>
      <c r="C56" s="302">
        <f t="shared" si="8"/>
        <v>2.3135440996383132E-2</v>
      </c>
      <c r="D56" s="302">
        <f t="shared" si="8"/>
        <v>2.3102663737222466E-2</v>
      </c>
      <c r="E56" s="302">
        <f t="shared" si="8"/>
        <v>2.2781388581618718E-2</v>
      </c>
      <c r="F56" s="302">
        <f t="shared" si="8"/>
        <v>2.3653140280760005E-2</v>
      </c>
      <c r="G56" s="302">
        <f t="shared" si="8"/>
        <v>2.5125406196871231E-2</v>
      </c>
      <c r="H56" s="302">
        <f t="shared" si="8"/>
        <v>2.4703806698521895E-2</v>
      </c>
      <c r="I56" s="302">
        <f t="shared" si="8"/>
        <v>2.4571111474129527E-2</v>
      </c>
      <c r="J56" s="302">
        <f t="shared" si="8"/>
        <v>2.4859345335178074E-2</v>
      </c>
      <c r="K56" s="302">
        <f t="shared" si="8"/>
        <v>2.5576177027583056E-2</v>
      </c>
      <c r="L56" s="302">
        <f t="shared" si="8"/>
        <v>2.5987924945658977E-2</v>
      </c>
      <c r="M56" s="302">
        <f t="shared" si="8"/>
        <v>2.6059147223219552E-2</v>
      </c>
      <c r="N56" s="302">
        <f t="shared" si="8"/>
        <v>2.6044609055938379E-2</v>
      </c>
      <c r="O56" s="302">
        <f t="shared" si="8"/>
        <v>2.6025724297156896E-2</v>
      </c>
      <c r="P56" s="302">
        <f t="shared" si="8"/>
        <v>2.6406459379839257E-2</v>
      </c>
      <c r="Q56" s="302">
        <f t="shared" si="8"/>
        <v>2.6715624035696772E-2</v>
      </c>
      <c r="R56" s="302">
        <f t="shared" si="8"/>
        <v>2.6674548877330711E-2</v>
      </c>
      <c r="S56" s="302">
        <f t="shared" si="8"/>
        <v>2.6641581043857863E-2</v>
      </c>
      <c r="T56" s="302">
        <f t="shared" si="8"/>
        <v>2.6865885966318132E-2</v>
      </c>
      <c r="U56" s="302">
        <f t="shared" si="8"/>
        <v>2.724985192909285E-2</v>
      </c>
      <c r="V56" s="302">
        <f t="shared" si="8"/>
        <v>2.7468592887052386E-2</v>
      </c>
      <c r="W56" s="302">
        <f t="shared" si="8"/>
        <v>2.7615026100286238E-2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0.17029122520694109</v>
      </c>
      <c r="C57" s="303">
        <f t="shared" si="9"/>
        <v>0.16341502025140078</v>
      </c>
      <c r="D57" s="303">
        <f t="shared" si="9"/>
        <v>0.16295041642450675</v>
      </c>
      <c r="E57" s="303">
        <f t="shared" si="9"/>
        <v>0.16999107233139249</v>
      </c>
      <c r="F57" s="303">
        <f t="shared" si="9"/>
        <v>0.15918171495099359</v>
      </c>
      <c r="G57" s="303">
        <f t="shared" si="9"/>
        <v>0.16655315481760943</v>
      </c>
      <c r="H57" s="303">
        <f t="shared" si="9"/>
        <v>0.162880541689363</v>
      </c>
      <c r="I57" s="303">
        <f t="shared" si="9"/>
        <v>0.16197967443440872</v>
      </c>
      <c r="J57" s="303">
        <f t="shared" si="9"/>
        <v>0.16325740367053473</v>
      </c>
      <c r="K57" s="303">
        <f t="shared" si="9"/>
        <v>0.16686472399357818</v>
      </c>
      <c r="L57" s="303">
        <f t="shared" si="9"/>
        <v>0.16866715504695159</v>
      </c>
      <c r="M57" s="303">
        <f t="shared" si="9"/>
        <v>0.16824011445593726</v>
      </c>
      <c r="N57" s="303">
        <f t="shared" si="9"/>
        <v>0.16794085740619613</v>
      </c>
      <c r="O57" s="303">
        <f t="shared" si="9"/>
        <v>0.16712848046632961</v>
      </c>
      <c r="P57" s="303">
        <f t="shared" si="9"/>
        <v>0.16864443155266373</v>
      </c>
      <c r="Q57" s="303">
        <f t="shared" si="9"/>
        <v>0.17004090584846546</v>
      </c>
      <c r="R57" s="303">
        <f t="shared" si="9"/>
        <v>0.16875738911237897</v>
      </c>
      <c r="S57" s="303">
        <f t="shared" si="9"/>
        <v>0.16783124383008857</v>
      </c>
      <c r="T57" s="303">
        <f t="shared" si="9"/>
        <v>0.16814389090138793</v>
      </c>
      <c r="U57" s="303">
        <f t="shared" si="9"/>
        <v>0.16884269061078677</v>
      </c>
      <c r="V57" s="303">
        <f t="shared" si="9"/>
        <v>0.16875842010291048</v>
      </c>
      <c r="W57" s="303">
        <f t="shared" si="9"/>
        <v>0.16892456177249682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0.1405206365702695</v>
      </c>
      <c r="C58" s="304">
        <f t="shared" si="10"/>
        <v>0.12570936014785322</v>
      </c>
      <c r="D58" s="304">
        <f t="shared" si="10"/>
        <v>0.12062269699832809</v>
      </c>
      <c r="E58" s="304">
        <f t="shared" si="10"/>
        <v>0.13554731922845464</v>
      </c>
      <c r="F58" s="304">
        <f t="shared" si="10"/>
        <v>9.9760046231900976E-2</v>
      </c>
      <c r="G58" s="304">
        <f t="shared" si="10"/>
        <v>0.11905644481130392</v>
      </c>
      <c r="H58" s="304">
        <f t="shared" si="10"/>
        <v>0.11298029497442207</v>
      </c>
      <c r="I58" s="304">
        <f t="shared" si="10"/>
        <v>0.10674869580902165</v>
      </c>
      <c r="J58" s="304">
        <f t="shared" si="10"/>
        <v>0.10169774390020664</v>
      </c>
      <c r="K58" s="304">
        <f t="shared" si="10"/>
        <v>0.11663728756713912</v>
      </c>
      <c r="L58" s="304">
        <f t="shared" si="10"/>
        <v>0.11339736246932171</v>
      </c>
      <c r="M58" s="304">
        <f t="shared" si="10"/>
        <v>9.8783302904111761E-2</v>
      </c>
      <c r="N58" s="304">
        <f t="shared" si="10"/>
        <v>9.9135188035789079E-2</v>
      </c>
      <c r="O58" s="304">
        <f t="shared" si="10"/>
        <v>9.7986970864499034E-2</v>
      </c>
      <c r="P58" s="304">
        <f t="shared" si="10"/>
        <v>8.9015406868610453E-2</v>
      </c>
      <c r="Q58" s="304">
        <f t="shared" si="10"/>
        <v>9.6662059074753379E-2</v>
      </c>
      <c r="R58" s="304">
        <f t="shared" si="10"/>
        <v>9.0496743155345075E-2</v>
      </c>
      <c r="S58" s="304">
        <f t="shared" si="10"/>
        <v>8.8411072990321166E-2</v>
      </c>
      <c r="T58" s="304">
        <f t="shared" si="10"/>
        <v>8.2578047709413002E-2</v>
      </c>
      <c r="U58" s="304">
        <f t="shared" si="10"/>
        <v>8.0683420899262032E-2</v>
      </c>
      <c r="V58" s="304">
        <f t="shared" si="10"/>
        <v>8.1552454255995055E-2</v>
      </c>
      <c r="W58" s="304">
        <f t="shared" si="10"/>
        <v>8.3555030855712129E-2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2.9770588636671584E-2</v>
      </c>
      <c r="C59" s="304">
        <f t="shared" si="11"/>
        <v>3.7705660103547554E-2</v>
      </c>
      <c r="D59" s="304">
        <f t="shared" si="11"/>
        <v>4.2327719426178655E-2</v>
      </c>
      <c r="E59" s="304">
        <f t="shared" si="11"/>
        <v>3.4443753102937846E-2</v>
      </c>
      <c r="F59" s="304">
        <f t="shared" si="11"/>
        <v>5.9421668719092602E-2</v>
      </c>
      <c r="G59" s="304">
        <f t="shared" si="11"/>
        <v>4.7496710006305523E-2</v>
      </c>
      <c r="H59" s="304">
        <f t="shared" si="11"/>
        <v>4.9900246714940942E-2</v>
      </c>
      <c r="I59" s="304">
        <f t="shared" si="11"/>
        <v>5.5230978625387075E-2</v>
      </c>
      <c r="J59" s="304">
        <f t="shared" si="11"/>
        <v>6.1559659770328123E-2</v>
      </c>
      <c r="K59" s="304">
        <f t="shared" si="11"/>
        <v>5.0227436426439072E-2</v>
      </c>
      <c r="L59" s="304">
        <f t="shared" si="11"/>
        <v>5.526979257762988E-2</v>
      </c>
      <c r="M59" s="304">
        <f t="shared" si="11"/>
        <v>6.9456811551825481E-2</v>
      </c>
      <c r="N59" s="304">
        <f t="shared" si="11"/>
        <v>6.8805669370407052E-2</v>
      </c>
      <c r="O59" s="304">
        <f t="shared" si="11"/>
        <v>6.9141509601830575E-2</v>
      </c>
      <c r="P59" s="304">
        <f t="shared" si="11"/>
        <v>7.9629024684053293E-2</v>
      </c>
      <c r="Q59" s="304">
        <f t="shared" si="11"/>
        <v>7.3378846773712092E-2</v>
      </c>
      <c r="R59" s="304">
        <f t="shared" si="11"/>
        <v>7.8260645957033886E-2</v>
      </c>
      <c r="S59" s="304">
        <f t="shared" si="11"/>
        <v>7.9420170839767407E-2</v>
      </c>
      <c r="T59" s="304">
        <f t="shared" si="11"/>
        <v>8.5565843191974938E-2</v>
      </c>
      <c r="U59" s="304">
        <f t="shared" si="11"/>
        <v>8.8159269711524726E-2</v>
      </c>
      <c r="V59" s="304">
        <f t="shared" si="11"/>
        <v>8.7205965846915423E-2</v>
      </c>
      <c r="W59" s="304">
        <f t="shared" si="11"/>
        <v>8.5369530916784689E-2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7.8415402847784213E-2</v>
      </c>
      <c r="C60" s="303">
        <f t="shared" si="12"/>
        <v>7.7996369837448648E-2</v>
      </c>
      <c r="D60" s="303">
        <f t="shared" si="12"/>
        <v>7.8615501505425164E-2</v>
      </c>
      <c r="E60" s="303">
        <f t="shared" si="12"/>
        <v>7.8326414445133372E-2</v>
      </c>
      <c r="F60" s="303">
        <f t="shared" si="12"/>
        <v>8.0026168861760033E-2</v>
      </c>
      <c r="G60" s="303">
        <f t="shared" si="12"/>
        <v>8.3477788523562274E-2</v>
      </c>
      <c r="H60" s="303">
        <f t="shared" si="12"/>
        <v>8.221006203314779E-2</v>
      </c>
      <c r="I60" s="303">
        <f t="shared" si="12"/>
        <v>8.2267299343858805E-2</v>
      </c>
      <c r="J60" s="303">
        <f t="shared" si="12"/>
        <v>8.3176558810344206E-2</v>
      </c>
      <c r="K60" s="303">
        <f t="shared" si="12"/>
        <v>8.4432931237459125E-2</v>
      </c>
      <c r="L60" s="303">
        <f t="shared" si="12"/>
        <v>8.5609465466964657E-2</v>
      </c>
      <c r="M60" s="303">
        <f t="shared" si="12"/>
        <v>8.5772862547708953E-2</v>
      </c>
      <c r="N60" s="303">
        <f t="shared" si="12"/>
        <v>8.5542558917343733E-2</v>
      </c>
      <c r="O60" s="303">
        <f t="shared" si="12"/>
        <v>8.5173347988170237E-2</v>
      </c>
      <c r="P60" s="303">
        <f t="shared" si="12"/>
        <v>8.5675189097391399E-2</v>
      </c>
      <c r="Q60" s="303">
        <f t="shared" si="12"/>
        <v>8.6399318329720268E-2</v>
      </c>
      <c r="R60" s="303">
        <f t="shared" si="12"/>
        <v>8.5709148060798934E-2</v>
      </c>
      <c r="S60" s="303">
        <f t="shared" si="12"/>
        <v>8.5433854494861336E-2</v>
      </c>
      <c r="T60" s="303">
        <f t="shared" si="12"/>
        <v>8.5209451485202634E-2</v>
      </c>
      <c r="U60" s="303">
        <f t="shared" si="12"/>
        <v>8.5467728650080468E-2</v>
      </c>
      <c r="V60" s="303">
        <f t="shared" si="12"/>
        <v>8.5443240150097743E-2</v>
      </c>
      <c r="W60" s="303">
        <f t="shared" si="12"/>
        <v>8.5575220907610855E-2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6.1843200465229266E-2</v>
      </c>
      <c r="C61" s="304">
        <f t="shared" si="13"/>
        <v>6.074342645562119E-2</v>
      </c>
      <c r="D61" s="304">
        <f t="shared" si="13"/>
        <v>6.0789282061085935E-2</v>
      </c>
      <c r="E61" s="304">
        <f t="shared" si="13"/>
        <v>6.1036941132015944E-2</v>
      </c>
      <c r="F61" s="304">
        <f t="shared" si="13"/>
        <v>6.0682534571671672E-2</v>
      </c>
      <c r="G61" s="304">
        <f t="shared" si="13"/>
        <v>6.4571107397433936E-2</v>
      </c>
      <c r="H61" s="304">
        <f t="shared" si="13"/>
        <v>6.3399752798087669E-2</v>
      </c>
      <c r="I61" s="304">
        <f t="shared" si="13"/>
        <v>6.2984901253465786E-2</v>
      </c>
      <c r="J61" s="304">
        <f t="shared" si="13"/>
        <v>6.314174609020845E-2</v>
      </c>
      <c r="K61" s="304">
        <f t="shared" si="13"/>
        <v>6.5151185643813184E-2</v>
      </c>
      <c r="L61" s="304">
        <f t="shared" si="13"/>
        <v>6.5564180961754717E-2</v>
      </c>
      <c r="M61" s="304">
        <f t="shared" si="13"/>
        <v>6.4411320643055367E-2</v>
      </c>
      <c r="N61" s="304">
        <f t="shared" si="13"/>
        <v>6.4280807209024071E-2</v>
      </c>
      <c r="O61" s="304">
        <f t="shared" si="13"/>
        <v>6.3988809286062973E-2</v>
      </c>
      <c r="P61" s="304">
        <f t="shared" si="13"/>
        <v>6.3437152622947482E-2</v>
      </c>
      <c r="Q61" s="304">
        <f t="shared" si="13"/>
        <v>6.4458907167163737E-2</v>
      </c>
      <c r="R61" s="304">
        <f t="shared" si="13"/>
        <v>6.3559329953660343E-2</v>
      </c>
      <c r="S61" s="304">
        <f t="shared" si="13"/>
        <v>6.3322086765873656E-2</v>
      </c>
      <c r="T61" s="304">
        <f t="shared" si="13"/>
        <v>6.2612590307731628E-2</v>
      </c>
      <c r="U61" s="304">
        <f t="shared" si="13"/>
        <v>6.2580738520723003E-2</v>
      </c>
      <c r="V61" s="304">
        <f t="shared" si="13"/>
        <v>6.2634276876675193E-2</v>
      </c>
      <c r="W61" s="304">
        <f t="shared" si="13"/>
        <v>6.2868070323833722E-2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1.6572202382554951E-2</v>
      </c>
      <c r="C62" s="304">
        <f t="shared" si="14"/>
        <v>1.7252943381827462E-2</v>
      </c>
      <c r="D62" s="304">
        <f t="shared" si="14"/>
        <v>1.7826219444339216E-2</v>
      </c>
      <c r="E62" s="304">
        <f t="shared" si="14"/>
        <v>1.7289473313117434E-2</v>
      </c>
      <c r="F62" s="304">
        <f t="shared" si="14"/>
        <v>1.9343634290088365E-2</v>
      </c>
      <c r="G62" s="304">
        <f t="shared" si="14"/>
        <v>1.8906681126128342E-2</v>
      </c>
      <c r="H62" s="304">
        <f t="shared" si="14"/>
        <v>1.8810309235060125E-2</v>
      </c>
      <c r="I62" s="304">
        <f t="shared" si="14"/>
        <v>1.9282398090393033E-2</v>
      </c>
      <c r="J62" s="304">
        <f t="shared" si="14"/>
        <v>2.0034812720135766E-2</v>
      </c>
      <c r="K62" s="304">
        <f t="shared" si="14"/>
        <v>1.9281745593645927E-2</v>
      </c>
      <c r="L62" s="304">
        <f t="shared" si="14"/>
        <v>2.0045284505209936E-2</v>
      </c>
      <c r="M62" s="304">
        <f t="shared" si="14"/>
        <v>2.1361541904653589E-2</v>
      </c>
      <c r="N62" s="304">
        <f t="shared" si="14"/>
        <v>2.1261751708319666E-2</v>
      </c>
      <c r="O62" s="304">
        <f t="shared" si="14"/>
        <v>2.1184538702107261E-2</v>
      </c>
      <c r="P62" s="304">
        <f t="shared" si="14"/>
        <v>2.2238036474443924E-2</v>
      </c>
      <c r="Q62" s="304">
        <f t="shared" si="14"/>
        <v>2.1940411162556524E-2</v>
      </c>
      <c r="R62" s="304">
        <f t="shared" si="14"/>
        <v>2.2149818107138595E-2</v>
      </c>
      <c r="S62" s="304">
        <f t="shared" si="14"/>
        <v>2.2111767728987684E-2</v>
      </c>
      <c r="T62" s="304">
        <f t="shared" si="14"/>
        <v>2.2596861177471013E-2</v>
      </c>
      <c r="U62" s="304">
        <f t="shared" si="14"/>
        <v>2.2886990129357465E-2</v>
      </c>
      <c r="V62" s="304">
        <f t="shared" si="14"/>
        <v>2.280896327342254E-2</v>
      </c>
      <c r="W62" s="304">
        <f t="shared" si="14"/>
        <v>2.270715058377714E-2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0.24327317886705868</v>
      </c>
      <c r="C63" s="303">
        <f t="shared" si="15"/>
        <v>0.23345002893057237</v>
      </c>
      <c r="D63" s="303">
        <f t="shared" si="15"/>
        <v>0.2327863091778668</v>
      </c>
      <c r="E63" s="303">
        <f t="shared" si="15"/>
        <v>0.2428443890448464</v>
      </c>
      <c r="F63" s="303">
        <f t="shared" si="15"/>
        <v>0.22740244992999084</v>
      </c>
      <c r="G63" s="303">
        <f t="shared" si="15"/>
        <v>0.23793307831087065</v>
      </c>
      <c r="H63" s="303">
        <f t="shared" si="15"/>
        <v>0.23268648812766152</v>
      </c>
      <c r="I63" s="303">
        <f t="shared" si="15"/>
        <v>0.23139953490629819</v>
      </c>
      <c r="J63" s="303">
        <f t="shared" si="15"/>
        <v>0.23322486238647833</v>
      </c>
      <c r="K63" s="303">
        <f t="shared" si="15"/>
        <v>0.23837817713368306</v>
      </c>
      <c r="L63" s="303">
        <f t="shared" si="15"/>
        <v>0.24095307863850221</v>
      </c>
      <c r="M63" s="303">
        <f t="shared" si="15"/>
        <v>0.24034302065133889</v>
      </c>
      <c r="N63" s="303">
        <f t="shared" si="15"/>
        <v>0.23991551058028018</v>
      </c>
      <c r="O63" s="303">
        <f t="shared" si="15"/>
        <v>0.23875497209475657</v>
      </c>
      <c r="P63" s="303">
        <f t="shared" si="15"/>
        <v>0.24092061650380539</v>
      </c>
      <c r="Q63" s="303">
        <f t="shared" si="15"/>
        <v>0.24291557978352213</v>
      </c>
      <c r="R63" s="303">
        <f t="shared" si="15"/>
        <v>0.24108198444625564</v>
      </c>
      <c r="S63" s="303">
        <f t="shared" si="15"/>
        <v>0.23975891975726946</v>
      </c>
      <c r="T63" s="303">
        <f t="shared" si="15"/>
        <v>0.24020555843055424</v>
      </c>
      <c r="U63" s="303">
        <f t="shared" si="15"/>
        <v>0.24120384372969542</v>
      </c>
      <c r="V63" s="303">
        <f t="shared" si="15"/>
        <v>0.24108345728987213</v>
      </c>
      <c r="W63" s="303">
        <f t="shared" si="15"/>
        <v>0.24132080253213828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0.20074376652895645</v>
      </c>
      <c r="C64" s="304">
        <f t="shared" si="16"/>
        <v>0.17958480021121875</v>
      </c>
      <c r="D64" s="304">
        <f t="shared" si="16"/>
        <v>0.17231813856904016</v>
      </c>
      <c r="E64" s="304">
        <f t="shared" si="16"/>
        <v>0.19363902746922093</v>
      </c>
      <c r="F64" s="304">
        <f t="shared" si="16"/>
        <v>0.14251435175985855</v>
      </c>
      <c r="G64" s="304">
        <f t="shared" si="16"/>
        <v>0.17008063544471991</v>
      </c>
      <c r="H64" s="304">
        <f t="shared" si="16"/>
        <v>0.16140042139203159</v>
      </c>
      <c r="I64" s="304">
        <f t="shared" si="16"/>
        <v>0.15249813687003091</v>
      </c>
      <c r="J64" s="304">
        <f t="shared" si="16"/>
        <v>0.14528249128600954</v>
      </c>
      <c r="K64" s="304">
        <f t="shared" si="16"/>
        <v>0.16662469652448439</v>
      </c>
      <c r="L64" s="304">
        <f t="shared" si="16"/>
        <v>0.161996232099031</v>
      </c>
      <c r="M64" s="304">
        <f t="shared" si="16"/>
        <v>0.14111900414873105</v>
      </c>
      <c r="N64" s="304">
        <f t="shared" si="16"/>
        <v>0.1416216971939844</v>
      </c>
      <c r="O64" s="304">
        <f t="shared" si="16"/>
        <v>0.13998138694928433</v>
      </c>
      <c r="P64" s="304">
        <f t="shared" si="16"/>
        <v>0.12716486695515783</v>
      </c>
      <c r="Q64" s="304">
        <f t="shared" si="16"/>
        <v>0.13808865582107627</v>
      </c>
      <c r="R64" s="304">
        <f t="shared" si="16"/>
        <v>0.12928106165049294</v>
      </c>
      <c r="S64" s="304">
        <f t="shared" si="16"/>
        <v>0.12630153284331599</v>
      </c>
      <c r="T64" s="304">
        <f t="shared" si="16"/>
        <v>0.11796863958487572</v>
      </c>
      <c r="U64" s="304">
        <f t="shared" si="16"/>
        <v>0.11526202985608865</v>
      </c>
      <c r="V64" s="304">
        <f t="shared" si="16"/>
        <v>0.11650350607999295</v>
      </c>
      <c r="W64" s="304">
        <f t="shared" si="16"/>
        <v>0.11936432979387447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4.252941233810225E-2</v>
      </c>
      <c r="C65" s="304">
        <f t="shared" si="17"/>
        <v>5.3865228719353619E-2</v>
      </c>
      <c r="D65" s="304">
        <f t="shared" si="17"/>
        <v>6.0468170608826623E-2</v>
      </c>
      <c r="E65" s="304">
        <f t="shared" si="17"/>
        <v>4.9205361575625495E-2</v>
      </c>
      <c r="F65" s="304">
        <f t="shared" si="17"/>
        <v>8.4888098170132292E-2</v>
      </c>
      <c r="G65" s="304">
        <f t="shared" si="17"/>
        <v>6.7852442866150747E-2</v>
      </c>
      <c r="H65" s="304">
        <f t="shared" si="17"/>
        <v>7.1286066735629941E-2</v>
      </c>
      <c r="I65" s="304">
        <f t="shared" si="17"/>
        <v>7.8901398036267265E-2</v>
      </c>
      <c r="J65" s="304">
        <f t="shared" si="17"/>
        <v>8.7942371100468777E-2</v>
      </c>
      <c r="K65" s="304">
        <f t="shared" si="17"/>
        <v>7.1753480609198686E-2</v>
      </c>
      <c r="L65" s="304">
        <f t="shared" si="17"/>
        <v>7.8956846539471229E-2</v>
      </c>
      <c r="M65" s="304">
        <f t="shared" si="17"/>
        <v>9.9224016502607815E-2</v>
      </c>
      <c r="N65" s="304">
        <f t="shared" si="17"/>
        <v>9.8293813386295809E-2</v>
      </c>
      <c r="O65" s="304">
        <f t="shared" si="17"/>
        <v>9.877358514547227E-2</v>
      </c>
      <c r="P65" s="304">
        <f t="shared" si="17"/>
        <v>0.11375574954864758</v>
      </c>
      <c r="Q65" s="304">
        <f t="shared" si="17"/>
        <v>0.10482692396244585</v>
      </c>
      <c r="R65" s="304">
        <f t="shared" si="17"/>
        <v>0.11180092279576269</v>
      </c>
      <c r="S65" s="304">
        <f t="shared" si="17"/>
        <v>0.11345738691395348</v>
      </c>
      <c r="T65" s="304">
        <f t="shared" si="17"/>
        <v>0.12223691884567853</v>
      </c>
      <c r="U65" s="304">
        <f t="shared" si="17"/>
        <v>0.12594181387360673</v>
      </c>
      <c r="V65" s="304">
        <f t="shared" si="17"/>
        <v>0.12457995120987916</v>
      </c>
      <c r="W65" s="304">
        <f t="shared" si="17"/>
        <v>0.12195647273826382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0.2712254046771686</v>
      </c>
      <c r="C66" s="303">
        <f t="shared" si="18"/>
        <v>0.27990790668861792</v>
      </c>
      <c r="D66" s="303">
        <f t="shared" si="18"/>
        <v>0.27307015646726479</v>
      </c>
      <c r="E66" s="303">
        <f t="shared" si="18"/>
        <v>0.26349125653335836</v>
      </c>
      <c r="F66" s="303">
        <f t="shared" si="18"/>
        <v>0.26072805968971607</v>
      </c>
      <c r="G66" s="303">
        <f t="shared" si="18"/>
        <v>0.24352695565029522</v>
      </c>
      <c r="H66" s="303">
        <f t="shared" si="18"/>
        <v>0.25537606965286025</v>
      </c>
      <c r="I66" s="303">
        <f t="shared" si="18"/>
        <v>0.25156220038515331</v>
      </c>
      <c r="J66" s="303">
        <f t="shared" si="18"/>
        <v>0.23757589997226466</v>
      </c>
      <c r="K66" s="303">
        <f t="shared" si="18"/>
        <v>0.23653621067005454</v>
      </c>
      <c r="L66" s="303">
        <f t="shared" si="18"/>
        <v>0.2207416439448425</v>
      </c>
      <c r="M66" s="303">
        <f t="shared" si="18"/>
        <v>0.20460008713928091</v>
      </c>
      <c r="N66" s="303">
        <f t="shared" si="18"/>
        <v>0.20685628422595459</v>
      </c>
      <c r="O66" s="303">
        <f t="shared" si="18"/>
        <v>0.2102112498344067</v>
      </c>
      <c r="P66" s="303">
        <f t="shared" si="18"/>
        <v>0.19208551776027483</v>
      </c>
      <c r="Q66" s="303">
        <f t="shared" si="18"/>
        <v>0.19149208404185342</v>
      </c>
      <c r="R66" s="303">
        <f t="shared" si="18"/>
        <v>0.19264476908931358</v>
      </c>
      <c r="S66" s="303">
        <f t="shared" si="18"/>
        <v>0.19569205877246984</v>
      </c>
      <c r="T66" s="303">
        <f t="shared" si="18"/>
        <v>0.18868831676706818</v>
      </c>
      <c r="U66" s="303">
        <f t="shared" si="18"/>
        <v>0.18261419069935897</v>
      </c>
      <c r="V66" s="303">
        <f t="shared" si="18"/>
        <v>0.18362902628171737</v>
      </c>
      <c r="W66" s="303">
        <f t="shared" si="18"/>
        <v>0.18425774890021079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7.7986834741435043E-2</v>
      </c>
      <c r="C67" s="303">
        <f t="shared" si="19"/>
        <v>8.1190321796835108E-2</v>
      </c>
      <c r="D67" s="303">
        <f t="shared" si="19"/>
        <v>8.3888091502772724E-2</v>
      </c>
      <c r="E67" s="303">
        <f t="shared" si="19"/>
        <v>8.1362227355846695E-2</v>
      </c>
      <c r="F67" s="303">
        <f t="shared" si="19"/>
        <v>9.1028867247474582E-2</v>
      </c>
      <c r="G67" s="303">
        <f t="shared" si="19"/>
        <v>8.8972617064133369E-2</v>
      </c>
      <c r="H67" s="303">
        <f t="shared" si="19"/>
        <v>8.8519102282635861E-2</v>
      </c>
      <c r="I67" s="303">
        <f t="shared" si="19"/>
        <v>9.0740696895967213E-2</v>
      </c>
      <c r="J67" s="303">
        <f t="shared" si="19"/>
        <v>9.4281471624168223E-2</v>
      </c>
      <c r="K67" s="303">
        <f t="shared" si="19"/>
        <v>9.0737626323039625E-2</v>
      </c>
      <c r="L67" s="303">
        <f t="shared" si="19"/>
        <v>9.4330750612752604E-2</v>
      </c>
      <c r="M67" s="303">
        <f t="shared" si="19"/>
        <v>0.10052490308072275</v>
      </c>
      <c r="N67" s="303">
        <f t="shared" si="19"/>
        <v>0.10005530215679835</v>
      </c>
      <c r="O67" s="303">
        <f t="shared" si="19"/>
        <v>9.9691946833445941E-2</v>
      </c>
      <c r="P67" s="303">
        <f t="shared" si="19"/>
        <v>0.10464958340914779</v>
      </c>
      <c r="Q67" s="303">
        <f t="shared" si="19"/>
        <v>0.1032489937061483</v>
      </c>
      <c r="R67" s="303">
        <f t="shared" si="19"/>
        <v>0.10423443815124041</v>
      </c>
      <c r="S67" s="303">
        <f t="shared" si="19"/>
        <v>0.1040553775481773</v>
      </c>
      <c r="T67" s="303">
        <f t="shared" si="19"/>
        <v>0.10633817024692238</v>
      </c>
      <c r="U67" s="303">
        <f t="shared" si="19"/>
        <v>0.10770348296168214</v>
      </c>
      <c r="V67" s="303">
        <f t="shared" si="19"/>
        <v>0.10733629775728248</v>
      </c>
      <c r="W67" s="303">
        <f t="shared" si="19"/>
        <v>0.10685717921777471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5.2809228140484471E-2</v>
      </c>
      <c r="C68" s="237">
        <f t="shared" si="20"/>
        <v>5.4978487597091501E-2</v>
      </c>
      <c r="D68" s="237">
        <f t="shared" si="20"/>
        <v>5.6805297677840365E-2</v>
      </c>
      <c r="E68" s="237">
        <f t="shared" si="20"/>
        <v>5.5094894422866178E-2</v>
      </c>
      <c r="F68" s="237">
        <f t="shared" si="20"/>
        <v>6.16407145357276E-2</v>
      </c>
      <c r="G68" s="237">
        <f t="shared" si="20"/>
        <v>6.0248313043783377E-2</v>
      </c>
      <c r="H68" s="237">
        <f t="shared" si="20"/>
        <v>5.9941212933353326E-2</v>
      </c>
      <c r="I68" s="237">
        <f t="shared" si="20"/>
        <v>6.1445578345285523E-2</v>
      </c>
      <c r="J68" s="237">
        <f t="shared" si="20"/>
        <v>6.384323406545396E-2</v>
      </c>
      <c r="K68" s="237">
        <f t="shared" si="20"/>
        <v>6.1443499089385574E-2</v>
      </c>
      <c r="L68" s="237">
        <f t="shared" si="20"/>
        <v>6.3876603612497543E-2</v>
      </c>
      <c r="M68" s="237">
        <f t="shared" si="20"/>
        <v>6.8071009141360286E-2</v>
      </c>
      <c r="N68" s="237">
        <f t="shared" si="20"/>
        <v>6.7753016208210393E-2</v>
      </c>
      <c r="O68" s="237">
        <f t="shared" si="20"/>
        <v>6.7506968087003766E-2</v>
      </c>
      <c r="P68" s="237">
        <f t="shared" si="20"/>
        <v>7.0864059855529557E-2</v>
      </c>
      <c r="Q68" s="237">
        <f t="shared" si="20"/>
        <v>6.9915642582253329E-2</v>
      </c>
      <c r="R68" s="237">
        <f t="shared" si="20"/>
        <v>7.0582941885952266E-2</v>
      </c>
      <c r="S68" s="237">
        <f t="shared" si="20"/>
        <v>7.0461689981454759E-2</v>
      </c>
      <c r="T68" s="237">
        <f t="shared" si="20"/>
        <v>7.2007496024553599E-2</v>
      </c>
      <c r="U68" s="237">
        <f t="shared" si="20"/>
        <v>7.2932025284856344E-2</v>
      </c>
      <c r="V68" s="237">
        <f t="shared" si="20"/>
        <v>7.2683383737943433E-2</v>
      </c>
      <c r="W68" s="237">
        <f t="shared" si="20"/>
        <v>7.2358945897337518E-2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32.013687204453007</v>
      </c>
      <c r="C72" s="324">
        <f t="shared" si="21"/>
        <v>33.481291760016013</v>
      </c>
      <c r="D72" s="324">
        <f t="shared" si="21"/>
        <v>33.898329717486789</v>
      </c>
      <c r="E72" s="324">
        <f t="shared" si="21"/>
        <v>37.655582567334548</v>
      </c>
      <c r="F72" s="324">
        <f t="shared" si="21"/>
        <v>36.89717486202116</v>
      </c>
      <c r="G72" s="324">
        <f t="shared" si="21"/>
        <v>36.105131029416498</v>
      </c>
      <c r="H72" s="324">
        <f t="shared" si="21"/>
        <v>33.94864321289085</v>
      </c>
      <c r="I72" s="324">
        <f t="shared" si="21"/>
        <v>32.251522825185695</v>
      </c>
      <c r="J72" s="324">
        <f t="shared" si="21"/>
        <v>34.095683591836682</v>
      </c>
      <c r="K72" s="324">
        <f t="shared" si="21"/>
        <v>35.940107263956136</v>
      </c>
      <c r="L72" s="324">
        <f t="shared" si="21"/>
        <v>35.506597023197834</v>
      </c>
      <c r="M72" s="324">
        <f t="shared" si="21"/>
        <v>32.876566765065036</v>
      </c>
      <c r="N72" s="324">
        <f t="shared" si="21"/>
        <v>32.710539740983961</v>
      </c>
      <c r="O72" s="324">
        <f t="shared" si="21"/>
        <v>33.595391032219851</v>
      </c>
      <c r="P72" s="324">
        <f t="shared" si="21"/>
        <v>31.5549710609248</v>
      </c>
      <c r="Q72" s="324">
        <f t="shared" si="21"/>
        <v>30.531472431429663</v>
      </c>
      <c r="R72" s="324">
        <f t="shared" si="21"/>
        <v>30.328894023960032</v>
      </c>
      <c r="S72" s="324">
        <f t="shared" si="21"/>
        <v>30.125723070719602</v>
      </c>
      <c r="T72" s="324">
        <f t="shared" si="21"/>
        <v>29.380836072311482</v>
      </c>
      <c r="U72" s="324">
        <f t="shared" si="21"/>
        <v>29.079047435680145</v>
      </c>
      <c r="V72" s="324">
        <f t="shared" si="21"/>
        <v>29.218421981251296</v>
      </c>
      <c r="W72" s="324">
        <f t="shared" si="21"/>
        <v>29.519256334306398</v>
      </c>
      <c r="DA72" s="95"/>
    </row>
    <row r="73" spans="1:105" ht="12" customHeight="1" x14ac:dyDescent="0.25">
      <c r="A73" s="55" t="s">
        <v>92</v>
      </c>
      <c r="B73" s="336">
        <f>IF(B$6=0,0,B$6/MAE!B$5*1000)</f>
        <v>0.52013461114118154</v>
      </c>
      <c r="C73" s="336">
        <f>IF(C$6=0,0,C$6/MAE!C$5*1000)</f>
        <v>0.5663243442019632</v>
      </c>
      <c r="D73" s="336">
        <f>IF(D$6=0,0,D$6/MAE!D$5*1000)</f>
        <v>0.5924304552357692</v>
      </c>
      <c r="E73" s="336">
        <f>IF(E$6=0,0,E$6/MAE!E$5*1000)</f>
        <v>0.63827959792923594</v>
      </c>
      <c r="F73" s="336">
        <f>IF(F$6=0,0,F$6/MAE!F$5*1000)</f>
        <v>0.69973084006703778</v>
      </c>
      <c r="G73" s="336">
        <f>IF(G$6=0,0,G$6/MAE!G$5*1000)</f>
        <v>0.66924333273554881</v>
      </c>
      <c r="H73" s="336">
        <f>IF(H$6=0,0,H$6/MAE!H$5*1000)</f>
        <v>0.62606321269137422</v>
      </c>
      <c r="I73" s="336">
        <f>IF(I$6=0,0,I$6/MAE!I$5*1000)</f>
        <v>0.60969284523198819</v>
      </c>
      <c r="J73" s="336">
        <f>IF(J$6=0,0,J$6/MAE!J$5*1000)</f>
        <v>0.66970650522299335</v>
      </c>
      <c r="K73" s="336">
        <f>IF(K$6=0,0,K$6/MAE!K$5*1000)</f>
        <v>0.6794000047764196</v>
      </c>
      <c r="L73" s="336">
        <f>IF(L$6=0,0,L$6/MAE!L$5*1000)</f>
        <v>0.69778415602141253</v>
      </c>
      <c r="M73" s="336">
        <f>IF(M$6=0,0,M$6/MAE!M$5*1000)</f>
        <v>0.68852368493439009</v>
      </c>
      <c r="N73" s="336">
        <f>IF(N$6=0,0,N$6/MAE!N$5*1000)</f>
        <v>0.68184644531168992</v>
      </c>
      <c r="O73" s="336">
        <f>IF(O$6=0,0,O$6/MAE!O$5*1000)</f>
        <v>0.69774790346518478</v>
      </c>
      <c r="P73" s="336">
        <f>IF(P$6=0,0,P$6/MAE!P$5*1000)</f>
        <v>0.68796137000281155</v>
      </c>
      <c r="Q73" s="336">
        <f>IF(Q$6=0,0,Q$6/MAE!Q$5*1000)</f>
        <v>0.65673829269002515</v>
      </c>
      <c r="R73" s="336">
        <f>IF(R$6=0,0,R$6/MAE!R$5*1000)</f>
        <v>0.65860733923666392</v>
      </c>
      <c r="S73" s="336">
        <f>IF(S$6=0,0,S$6/MAE!S$5*1000)</f>
        <v>0.65307156000740885</v>
      </c>
      <c r="T73" s="336">
        <f>IF(T$6=0,0,T$6/MAE!T$5*1000)</f>
        <v>0.65089673921966174</v>
      </c>
      <c r="U73" s="336">
        <f>IF(U$6=0,0,U$6/MAE!U$5*1000)</f>
        <v>0.65248222708973413</v>
      </c>
      <c r="V73" s="336">
        <f>IF(V$6=0,0,V$6/MAE!V$5*1000)</f>
        <v>0.65337442537031609</v>
      </c>
      <c r="W73" s="336">
        <f>IF(W$6=0,0,W$6/MAE!W$5*1000)</f>
        <v>0.65715509676883532</v>
      </c>
      <c r="DA73" s="67"/>
    </row>
    <row r="74" spans="1:105" ht="12" customHeight="1" x14ac:dyDescent="0.25">
      <c r="A74" s="202" t="s">
        <v>93</v>
      </c>
      <c r="B74" s="337">
        <f>IF(B$7=0,0,B$7/MAE!B$5*1000)</f>
        <v>0.7073830711520066</v>
      </c>
      <c r="C74" s="337">
        <f>IF(C$7=0,0,C$7/MAE!C$5*1000)</f>
        <v>0.77020110811466969</v>
      </c>
      <c r="D74" s="337">
        <f>IF(D$7=0,0,D$7/MAE!D$5*1000)</f>
        <v>0.80570541912064553</v>
      </c>
      <c r="E74" s="337">
        <f>IF(E$7=0,0,E$7/MAE!E$5*1000)</f>
        <v>0.86806025318376057</v>
      </c>
      <c r="F74" s="337">
        <f>IF(F$7=0,0,F$7/MAE!F$5*1000)</f>
        <v>0.95163394249117184</v>
      </c>
      <c r="G74" s="337">
        <f>IF(G$7=0,0,G$7/MAE!G$5*1000)</f>
        <v>0.91017093252034653</v>
      </c>
      <c r="H74" s="337">
        <f>IF(H$7=0,0,H$7/MAE!H$5*1000)</f>
        <v>0.85144596926026894</v>
      </c>
      <c r="I74" s="337">
        <f>IF(I$7=0,0,I$7/MAE!I$5*1000)</f>
        <v>0.82918226951550389</v>
      </c>
      <c r="J74" s="337">
        <f>IF(J$7=0,0,J$7/MAE!J$5*1000)</f>
        <v>0.91080084710327114</v>
      </c>
      <c r="K74" s="337">
        <f>IF(K$7=0,0,K$7/MAE!K$5*1000)</f>
        <v>0.92398400649593049</v>
      </c>
      <c r="L74" s="337">
        <f>IF(L$7=0,0,L$7/MAE!L$5*1000)</f>
        <v>0.94898645218912137</v>
      </c>
      <c r="M74" s="337">
        <f>IF(M$7=0,0,M$7/MAE!M$5*1000)</f>
        <v>0.93639221151077079</v>
      </c>
      <c r="N74" s="337">
        <f>IF(N$7=0,0,N$7/MAE!N$5*1000)</f>
        <v>0.92731116562389815</v>
      </c>
      <c r="O74" s="337">
        <f>IF(O$7=0,0,O$7/MAE!O$5*1000)</f>
        <v>0.94893714871265178</v>
      </c>
      <c r="P74" s="337">
        <f>IF(P$7=0,0,P$7/MAE!P$5*1000)</f>
        <v>0.93562746320382384</v>
      </c>
      <c r="Q74" s="337">
        <f>IF(Q$7=0,0,Q$7/MAE!Q$5*1000)</f>
        <v>0.89316407805843456</v>
      </c>
      <c r="R74" s="337">
        <f>IF(R$7=0,0,R$7/MAE!R$5*1000)</f>
        <v>0.89570598136186297</v>
      </c>
      <c r="S74" s="337">
        <f>IF(S$7=0,0,S$7/MAE!S$5*1000)</f>
        <v>0.88817732161007634</v>
      </c>
      <c r="T74" s="337">
        <f>IF(T$7=0,0,T$7/MAE!T$5*1000)</f>
        <v>0.88521956533873991</v>
      </c>
      <c r="U74" s="337">
        <f>IF(U$7=0,0,U$7/MAE!U$5*1000)</f>
        <v>0.88737582884203869</v>
      </c>
      <c r="V74" s="337">
        <f>IF(V$7=0,0,V$7/MAE!V$5*1000)</f>
        <v>0.88858921850362949</v>
      </c>
      <c r="W74" s="337">
        <f>IF(W$7=0,0,W$7/MAE!W$5*1000)</f>
        <v>0.89373093160561634</v>
      </c>
      <c r="DA74" s="174"/>
    </row>
    <row r="75" spans="1:105" ht="12" customHeight="1" x14ac:dyDescent="0.25">
      <c r="A75" s="202" t="s">
        <v>94</v>
      </c>
      <c r="B75" s="337">
        <f>IF(B$8=0,0,B$8/MAE!B$5*1000)</f>
        <v>0.87382614671718484</v>
      </c>
      <c r="C75" s="337">
        <f>IF(C$8=0,0,C$8/MAE!C$5*1000)</f>
        <v>0.95142489825929788</v>
      </c>
      <c r="D75" s="337">
        <f>IF(D$8=0,0,D$8/MAE!D$5*1000)</f>
        <v>0.99528316479609191</v>
      </c>
      <c r="E75" s="337">
        <f>IF(E$8=0,0,E$8/MAE!E$5*1000)</f>
        <v>1.0723097245211162</v>
      </c>
      <c r="F75" s="337">
        <f>IF(F$8=0,0,F$8/MAE!F$5*1000)</f>
        <v>1.1755478113126236</v>
      </c>
      <c r="G75" s="337">
        <f>IF(G$8=0,0,G$8/MAE!G$5*1000)</f>
        <v>1.1243287989957216</v>
      </c>
      <c r="H75" s="337">
        <f>IF(H$8=0,0,H$8/MAE!H$5*1000)</f>
        <v>1.0517861973215088</v>
      </c>
      <c r="I75" s="337">
        <f>IF(I$8=0,0,I$8/MAE!I$5*1000)</f>
        <v>1.0242839799897403</v>
      </c>
      <c r="J75" s="337">
        <f>IF(J$8=0,0,J$8/MAE!J$5*1000)</f>
        <v>1.1251069287746289</v>
      </c>
      <c r="K75" s="337">
        <f>IF(K$8=0,0,K$8/MAE!K$5*1000)</f>
        <v>1.1413920080243849</v>
      </c>
      <c r="L75" s="337">
        <f>IF(L$8=0,0,L$8/MAE!L$5*1000)</f>
        <v>1.1722773821159729</v>
      </c>
      <c r="M75" s="337">
        <f>IF(M$8=0,0,M$8/MAE!M$5*1000)</f>
        <v>1.1567197906897755</v>
      </c>
      <c r="N75" s="337">
        <f>IF(N$8=0,0,N$8/MAE!N$5*1000)</f>
        <v>1.145502028123639</v>
      </c>
      <c r="O75" s="337">
        <f>IF(O$8=0,0,O$8/MAE!O$5*1000)</f>
        <v>1.1722164778215105</v>
      </c>
      <c r="P75" s="337">
        <f>IF(P$8=0,0,P$8/MAE!P$5*1000)</f>
        <v>1.1557751016047229</v>
      </c>
      <c r="Q75" s="337">
        <f>IF(Q$8=0,0,Q$8/MAE!Q$5*1000)</f>
        <v>1.1033203317192428</v>
      </c>
      <c r="R75" s="337">
        <f>IF(R$8=0,0,R$8/MAE!R$5*1000)</f>
        <v>1.1064603299175952</v>
      </c>
      <c r="S75" s="337">
        <f>IF(S$8=0,0,S$8/MAE!S$5*1000)</f>
        <v>1.0971602208124474</v>
      </c>
      <c r="T75" s="337">
        <f>IF(T$8=0,0,T$8/MAE!T$5*1000)</f>
        <v>1.0935065218890316</v>
      </c>
      <c r="U75" s="337">
        <f>IF(U$8=0,0,U$8/MAE!U$5*1000)</f>
        <v>1.0961701415107534</v>
      </c>
      <c r="V75" s="337">
        <f>IF(V$8=0,0,V$8/MAE!V$5*1000)</f>
        <v>1.0976690346221307</v>
      </c>
      <c r="W75" s="337">
        <f>IF(W$8=0,0,W$8/MAE!W$5*1000)</f>
        <v>1.1040205625716435</v>
      </c>
      <c r="DA75" s="174"/>
    </row>
    <row r="76" spans="1:105" ht="12" customHeight="1" x14ac:dyDescent="0.25">
      <c r="A76" s="202" t="s">
        <v>95</v>
      </c>
      <c r="B76" s="337">
        <f>IF(B$9=0,0,B$9/MAE!B$5*1000)</f>
        <v>0.54093999558682881</v>
      </c>
      <c r="C76" s="337">
        <f>IF(C$9=0,0,C$9/MAE!C$5*1000)</f>
        <v>0.58897731797004149</v>
      </c>
      <c r="D76" s="337">
        <f>IF(D$9=0,0,D$9/MAE!D$5*1000)</f>
        <v>0.61612767344519959</v>
      </c>
      <c r="E76" s="337">
        <f>IF(E$9=0,0,E$9/MAE!E$5*1000)</f>
        <v>0.66381078184640552</v>
      </c>
      <c r="F76" s="337">
        <f>IF(F$9=0,0,F$9/MAE!F$5*1000)</f>
        <v>0.72772007366971936</v>
      </c>
      <c r="G76" s="337">
        <f>IF(G$9=0,0,G$9/MAE!G$5*1000)</f>
        <v>0.69601306604497049</v>
      </c>
      <c r="H76" s="337">
        <f>IF(H$9=0,0,H$9/MAE!H$5*1000)</f>
        <v>0.65110574119902931</v>
      </c>
      <c r="I76" s="337">
        <f>IF(I$9=0,0,I$9/MAE!I$5*1000)</f>
        <v>0.63408055904126792</v>
      </c>
      <c r="J76" s="337">
        <f>IF(J$9=0,0,J$9/MAE!J$5*1000)</f>
        <v>0.69649476543191302</v>
      </c>
      <c r="K76" s="337">
        <f>IF(K$9=0,0,K$9/MAE!K$5*1000)</f>
        <v>0.70657600496747608</v>
      </c>
      <c r="L76" s="337">
        <f>IF(L$9=0,0,L$9/MAE!L$5*1000)</f>
        <v>0.72569552226226897</v>
      </c>
      <c r="M76" s="337">
        <f>IF(M$9=0,0,M$9/MAE!M$5*1000)</f>
        <v>0.71606463233176565</v>
      </c>
      <c r="N76" s="337">
        <f>IF(N$9=0,0,N$9/MAE!N$5*1000)</f>
        <v>0.70912030312415719</v>
      </c>
      <c r="O76" s="337">
        <f>IF(O$9=0,0,O$9/MAE!O$5*1000)</f>
        <v>0.72565781960379194</v>
      </c>
      <c r="P76" s="337">
        <f>IF(P$9=0,0,P$9/MAE!P$5*1000)</f>
        <v>0.71547982480292349</v>
      </c>
      <c r="Q76" s="337">
        <f>IF(Q$9=0,0,Q$9/MAE!Q$5*1000)</f>
        <v>0.68300782439762642</v>
      </c>
      <c r="R76" s="337">
        <f>IF(R$9=0,0,R$9/MAE!R$5*1000)</f>
        <v>0.68495163280613058</v>
      </c>
      <c r="S76" s="337">
        <f>IF(S$9=0,0,S$9/MAE!S$5*1000)</f>
        <v>0.67919442240770544</v>
      </c>
      <c r="T76" s="337">
        <f>IF(T$9=0,0,T$9/MAE!T$5*1000)</f>
        <v>0.6769326087884483</v>
      </c>
      <c r="U76" s="337">
        <f>IF(U$9=0,0,U$9/MAE!U$5*1000)</f>
        <v>0.67858151617332352</v>
      </c>
      <c r="V76" s="337">
        <f>IF(V$9=0,0,V$9/MAE!V$5*1000)</f>
        <v>0.67950940238512836</v>
      </c>
      <c r="W76" s="337">
        <f>IF(W$9=0,0,W$9/MAE!W$5*1000)</f>
        <v>0.68344130063958919</v>
      </c>
      <c r="DA76" s="174"/>
    </row>
    <row r="77" spans="1:105" ht="12" customHeight="1" x14ac:dyDescent="0.25">
      <c r="A77" s="56" t="s">
        <v>96</v>
      </c>
      <c r="B77" s="338">
        <f>IF(B$10=0,0,B$10/MAE!B$5*1000)</f>
        <v>0.75112621824283099</v>
      </c>
      <c r="C77" s="338">
        <f>IF(C$10=0,0,C$10/MAE!C$5*1000)</f>
        <v>0.77460444999653943</v>
      </c>
      <c r="D77" s="338">
        <f>IF(D$10=0,0,D$10/MAE!D$5*1000)</f>
        <v>0.78314171271659261</v>
      </c>
      <c r="E77" s="338">
        <f>IF(E$10=0,0,E$10/MAE!E$5*1000)</f>
        <v>0.85784645873367649</v>
      </c>
      <c r="F77" s="338">
        <f>IF(F$10=0,0,F$10/MAE!F$5*1000)</f>
        <v>0.87273405297511819</v>
      </c>
      <c r="G77" s="338">
        <f>IF(G$10=0,0,G$10/MAE!G$5*1000)</f>
        <v>0.90715608290534899</v>
      </c>
      <c r="H77" s="338">
        <f>IF(H$10=0,0,H$10/MAE!H$5*1000)</f>
        <v>0.83866071960834288</v>
      </c>
      <c r="I77" s="338">
        <f>IF(I$10=0,0,I$10/MAE!I$5*1000)</f>
        <v>0.79245576254807082</v>
      </c>
      <c r="J77" s="338">
        <f>IF(J$10=0,0,J$10/MAE!J$5*1000)</f>
        <v>0.84759637284843248</v>
      </c>
      <c r="K77" s="338">
        <f>IF(K$10=0,0,K$10/MAE!K$5*1000)</f>
        <v>0.91921054577326566</v>
      </c>
      <c r="L77" s="338">
        <f>IF(L$10=0,0,L$10/MAE!L$5*1000)</f>
        <v>0.92274277851462394</v>
      </c>
      <c r="M77" s="338">
        <f>IF(M$10=0,0,M$10/MAE!M$5*1000)</f>
        <v>0.85673529352483657</v>
      </c>
      <c r="N77" s="338">
        <f>IF(N$10=0,0,N$10/MAE!N$5*1000)</f>
        <v>0.8519332195626631</v>
      </c>
      <c r="O77" s="338">
        <f>IF(O$10=0,0,O$10/MAE!O$5*1000)</f>
        <v>0.87434438465973108</v>
      </c>
      <c r="P77" s="338">
        <f>IF(P$10=0,0,P$10/MAE!P$5*1000)</f>
        <v>0.83325506155231388</v>
      </c>
      <c r="Q77" s="338">
        <f>IF(Q$10=0,0,Q$10/MAE!Q$5*1000)</f>
        <v>0.81566733873431563</v>
      </c>
      <c r="R77" s="338">
        <f>IF(R$10=0,0,R$10/MAE!R$5*1000)</f>
        <v>0.80900956603750518</v>
      </c>
      <c r="S77" s="338">
        <f>IF(S$10=0,0,S$10/MAE!S$5*1000)</f>
        <v>0.80259689269339474</v>
      </c>
      <c r="T77" s="338">
        <f>IF(T$10=0,0,T$10/MAE!T$5*1000)</f>
        <v>0.78934219151380647</v>
      </c>
      <c r="U77" s="338">
        <f>IF(U$10=0,0,U$10/MAE!U$5*1000)</f>
        <v>0.79239973686135123</v>
      </c>
      <c r="V77" s="338">
        <f>IF(V$10=0,0,V$10/MAE!V$5*1000)</f>
        <v>0.80258893820509447</v>
      </c>
      <c r="W77" s="338">
        <f>IF(W$10=0,0,W$10/MAE!W$5*1000)</f>
        <v>0.81517503413291104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5.451650017438074</v>
      </c>
      <c r="C78" s="351">
        <f>IF(C$16=0,0,C$16/MAE!C$5*1000)</f>
        <v>5.4713459710060759</v>
      </c>
      <c r="D78" s="351">
        <f>IF(D$16=0,0,D$16/MAE!D$5*1000)</f>
        <v>5.5237469435597033</v>
      </c>
      <c r="E78" s="351">
        <f>IF(E$16=0,0,E$16/MAE!E$5*1000)</f>
        <v>6.4011128598844911</v>
      </c>
      <c r="F78" s="351">
        <f>IF(F$16=0,0,F$16/MAE!F$5*1000)</f>
        <v>5.8733555713832191</v>
      </c>
      <c r="G78" s="351">
        <f>IF(G$16=0,0,G$16/MAE!G$5*1000)</f>
        <v>6.0134234780524798</v>
      </c>
      <c r="H78" s="351">
        <f>IF(H$16=0,0,H$16/MAE!H$5*1000)</f>
        <v>5.5295733961345785</v>
      </c>
      <c r="I78" s="351">
        <f>IF(I$16=0,0,I$16/MAE!I$5*1000)</f>
        <v>5.2240911672374821</v>
      </c>
      <c r="J78" s="351">
        <f>IF(J$16=0,0,J$16/MAE!J$5*1000)</f>
        <v>5.5663727795753069</v>
      </c>
      <c r="K78" s="351">
        <f>IF(K$16=0,0,K$16/MAE!K$5*1000)</f>
        <v>5.9971360788996346</v>
      </c>
      <c r="L78" s="351">
        <f>IF(L$16=0,0,L$16/MAE!L$5*1000)</f>
        <v>5.9887967053013389</v>
      </c>
      <c r="M78" s="351">
        <f>IF(M$16=0,0,M$16/MAE!M$5*1000)</f>
        <v>5.5311573554728035</v>
      </c>
      <c r="N78" s="351">
        <f>IF(N$16=0,0,N$16/MAE!N$5*1000)</f>
        <v>5.4934360903202988</v>
      </c>
      <c r="O78" s="351">
        <f>IF(O$16=0,0,O$16/MAE!O$5*1000)</f>
        <v>5.6147466538870603</v>
      </c>
      <c r="P78" s="351">
        <f>IF(P$16=0,0,P$16/MAE!P$5*1000)</f>
        <v>5.3215701572304166</v>
      </c>
      <c r="Q78" s="351">
        <f>IF(Q$16=0,0,Q$16/MAE!Q$5*1000)</f>
        <v>5.1915992291277506</v>
      </c>
      <c r="R78" s="351">
        <f>IF(R$16=0,0,R$16/MAE!R$5*1000)</f>
        <v>5.1182249701495275</v>
      </c>
      <c r="S78" s="351">
        <f>IF(S$16=0,0,S$16/MAE!S$5*1000)</f>
        <v>5.0560375742396655</v>
      </c>
      <c r="T78" s="351">
        <f>IF(T$16=0,0,T$16/MAE!T$5*1000)</f>
        <v>4.940208095134305</v>
      </c>
      <c r="U78" s="351">
        <f>IF(U$16=0,0,U$16/MAE!U$5*1000)</f>
        <v>4.9097846094389359</v>
      </c>
      <c r="V78" s="351">
        <f>IF(V$16=0,0,V$16/MAE!V$5*1000)</f>
        <v>4.9308547314561206</v>
      </c>
      <c r="W78" s="351">
        <f>IF(W$16=0,0,W$16/MAE!W$5*1000)</f>
        <v>4.9865274401227095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2.5103661787801368</v>
      </c>
      <c r="C79" s="351">
        <f>IF(C$24=0,0,C$24/MAE!C$5*1000)</f>
        <v>2.6114192147497315</v>
      </c>
      <c r="D79" s="351">
        <f>IF(D$24=0,0,D$24/MAE!D$5*1000)</f>
        <v>2.6649341909364805</v>
      </c>
      <c r="E79" s="351">
        <f>IF(E$24=0,0,E$24/MAE!E$5*1000)</f>
        <v>2.9494267663419862</v>
      </c>
      <c r="F79" s="351">
        <f>IF(F$24=0,0,F$24/MAE!F$5*1000)</f>
        <v>2.9527395460299926</v>
      </c>
      <c r="G79" s="351">
        <f>IF(G$24=0,0,G$24/MAE!G$5*1000)</f>
        <v>3.0139764926891366</v>
      </c>
      <c r="H79" s="351">
        <f>IF(H$24=0,0,H$24/MAE!H$5*1000)</f>
        <v>2.7909200644729584</v>
      </c>
      <c r="I79" s="351">
        <f>IF(I$24=0,0,I$24/MAE!I$5*1000)</f>
        <v>2.6532456825548469</v>
      </c>
      <c r="J79" s="351">
        <f>IF(J$24=0,0,J$24/MAE!J$5*1000)</f>
        <v>2.8359616314552909</v>
      </c>
      <c r="K79" s="351">
        <f>IF(K$24=0,0,K$24/MAE!K$5*1000)</f>
        <v>3.0345286052845131</v>
      </c>
      <c r="L79" s="351">
        <f>IF(L$24=0,0,L$24/MAE!L$5*1000)</f>
        <v>3.0397007917068857</v>
      </c>
      <c r="M79" s="351">
        <f>IF(M$24=0,0,M$24/MAE!M$5*1000)</f>
        <v>2.819917242180499</v>
      </c>
      <c r="N79" s="351">
        <f>IF(N$24=0,0,N$24/MAE!N$5*1000)</f>
        <v>2.7981432730112341</v>
      </c>
      <c r="O79" s="351">
        <f>IF(O$24=0,0,O$24/MAE!O$5*1000)</f>
        <v>2.8614319311859151</v>
      </c>
      <c r="P79" s="351">
        <f>IF(P$24=0,0,P$24/MAE!P$5*1000)</f>
        <v>2.7034781126074452</v>
      </c>
      <c r="Q79" s="351">
        <f>IF(Q$24=0,0,Q$24/MAE!Q$5*1000)</f>
        <v>2.63789840567817</v>
      </c>
      <c r="R79" s="351">
        <f>IF(R$24=0,0,R$24/MAE!R$5*1000)</f>
        <v>2.5994636684198706</v>
      </c>
      <c r="S79" s="351">
        <f>IF(S$24=0,0,S$24/MAE!S$5*1000)</f>
        <v>2.5737566413763453</v>
      </c>
      <c r="T79" s="351">
        <f>IF(T$24=0,0,T$24/MAE!T$5*1000)</f>
        <v>2.5035249258983163</v>
      </c>
      <c r="U79" s="351">
        <f>IF(U$24=0,0,U$24/MAE!U$5*1000)</f>
        <v>2.4853201356355297</v>
      </c>
      <c r="V79" s="351">
        <f>IF(V$24=0,0,V$24/MAE!V$5*1000)</f>
        <v>2.4965166461509494</v>
      </c>
      <c r="W79" s="351">
        <f>IF(W$24=0,0,W$24/MAE!W$5*1000)</f>
        <v>2.5261168818366611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7.7880714534829636</v>
      </c>
      <c r="C80" s="351">
        <f>IF(C$27=0,0,C$27/MAE!C$5*1000)</f>
        <v>7.8162085300086739</v>
      </c>
      <c r="D80" s="351">
        <f>IF(D$27=0,0,D$27/MAE!D$5*1000)</f>
        <v>7.8910670622281476</v>
      </c>
      <c r="E80" s="351">
        <f>IF(E$27=0,0,E$27/MAE!E$5*1000)</f>
        <v>9.1444469426921291</v>
      </c>
      <c r="F80" s="351">
        <f>IF(F$27=0,0,F$27/MAE!F$5*1000)</f>
        <v>8.3905079591188834</v>
      </c>
      <c r="G80" s="351">
        <f>IF(G$27=0,0,G$27/MAE!G$5*1000)</f>
        <v>8.5906049686464012</v>
      </c>
      <c r="H80" s="351">
        <f>IF(H$27=0,0,H$27/MAE!H$5*1000)</f>
        <v>7.8993905659065433</v>
      </c>
      <c r="I80" s="351">
        <f>IF(I$27=0,0,I$27/MAE!I$5*1000)</f>
        <v>7.4629873817678316</v>
      </c>
      <c r="J80" s="351">
        <f>IF(J$27=0,0,J$27/MAE!J$5*1000)</f>
        <v>7.9519611136790145</v>
      </c>
      <c r="K80" s="351">
        <f>IF(K$27=0,0,K$27/MAE!K$5*1000)</f>
        <v>8.5673372555709051</v>
      </c>
      <c r="L80" s="351">
        <f>IF(L$27=0,0,L$27/MAE!L$5*1000)</f>
        <v>8.5554238647161966</v>
      </c>
      <c r="M80" s="351">
        <f>IF(M$27=0,0,M$27/MAE!M$5*1000)</f>
        <v>7.9016533649611462</v>
      </c>
      <c r="N80" s="351">
        <f>IF(N$27=0,0,N$27/MAE!N$5*1000)</f>
        <v>7.8477658433147131</v>
      </c>
      <c r="O80" s="351">
        <f>IF(O$27=0,0,O$27/MAE!O$5*1000)</f>
        <v>8.0210666484100859</v>
      </c>
      <c r="P80" s="351">
        <f>IF(P$27=0,0,P$27/MAE!P$5*1000)</f>
        <v>7.6022430817577398</v>
      </c>
      <c r="Q80" s="351">
        <f>IF(Q$27=0,0,Q$27/MAE!Q$5*1000)</f>
        <v>7.4165703273253589</v>
      </c>
      <c r="R80" s="351">
        <f>IF(R$27=0,0,R$27/MAE!R$5*1000)</f>
        <v>7.3117499573564677</v>
      </c>
      <c r="S80" s="351">
        <f>IF(S$27=0,0,S$27/MAE!S$5*1000)</f>
        <v>7.2229108203423813</v>
      </c>
      <c r="T80" s="351">
        <f>IF(T$27=0,0,T$27/MAE!T$5*1000)</f>
        <v>7.0574401359061509</v>
      </c>
      <c r="U80" s="351">
        <f>IF(U$27=0,0,U$27/MAE!U$5*1000)</f>
        <v>7.0139780134841949</v>
      </c>
      <c r="V80" s="351">
        <f>IF(V$27=0,0,V$27/MAE!V$5*1000)</f>
        <v>7.0440781877944572</v>
      </c>
      <c r="W80" s="351">
        <f>IF(W$27=0,0,W$27/MAE!W$5*1000)</f>
        <v>7.123610628746726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8.68292526723606</v>
      </c>
      <c r="C81" s="351">
        <f>IF(C$35=0,0,C$35/MAE!C$5*1000)</f>
        <v>9.3716782897769555</v>
      </c>
      <c r="D81" s="351">
        <f>IF(D$35=0,0,D$35/MAE!D$5*1000)</f>
        <v>9.256622199933048</v>
      </c>
      <c r="E81" s="351">
        <f>IF(E$35=0,0,E$35/MAE!E$5*1000)</f>
        <v>9.9219167661626066</v>
      </c>
      <c r="F81" s="351">
        <f>IF(F$35=0,0,F$35/MAE!F$5*1000)</f>
        <v>9.6201288098069444</v>
      </c>
      <c r="G81" s="351">
        <f>IF(G$35=0,0,G$35/MAE!G$5*1000)</f>
        <v>8.7925726429488087</v>
      </c>
      <c r="H81" s="351">
        <f>IF(H$35=0,0,H$35/MAE!H$5*1000)</f>
        <v>8.6696710737553158</v>
      </c>
      <c r="I81" s="351">
        <f>IF(I$35=0,0,I$35/MAE!I$5*1000)</f>
        <v>8.1132640476757114</v>
      </c>
      <c r="J81" s="351">
        <f>IF(J$35=0,0,J$35/MAE!J$5*1000)</f>
        <v>8.1003127145001752</v>
      </c>
      <c r="K81" s="351">
        <f>IF(K$35=0,0,K$35/MAE!K$5*1000)</f>
        <v>8.5011367832914857</v>
      </c>
      <c r="L81" s="351">
        <f>IF(L$35=0,0,L$35/MAE!L$5*1000)</f>
        <v>7.8377845977877412</v>
      </c>
      <c r="M81" s="351">
        <f>IF(M$35=0,0,M$35/MAE!M$5*1000)</f>
        <v>6.726548424972691</v>
      </c>
      <c r="N81" s="351">
        <f>IF(N$35=0,0,N$35/MAE!N$5*1000)</f>
        <v>6.7663807058453616</v>
      </c>
      <c r="O81" s="351">
        <f>IF(O$35=0,0,O$35/MAE!O$5*1000)</f>
        <v>7.0621291375585535</v>
      </c>
      <c r="P81" s="351">
        <f>IF(P$35=0,0,P$35/MAE!P$5*1000)</f>
        <v>6.0612529541482276</v>
      </c>
      <c r="Q81" s="351">
        <f>IF(Q$35=0,0,Q$35/MAE!Q$5*1000)</f>
        <v>5.8465352847608596</v>
      </c>
      <c r="R81" s="351">
        <f>IF(R$35=0,0,R$35/MAE!R$5*1000)</f>
        <v>5.8427027859800429</v>
      </c>
      <c r="S81" s="351">
        <f>IF(S$35=0,0,S$35/MAE!S$5*1000)</f>
        <v>5.8953647697184097</v>
      </c>
      <c r="T81" s="351">
        <f>IF(T$35=0,0,T$35/MAE!T$5*1000)</f>
        <v>5.5438205036936115</v>
      </c>
      <c r="U81" s="351">
        <f>IF(U$35=0,0,U$35/MAE!U$5*1000)</f>
        <v>5.3102467137750002</v>
      </c>
      <c r="V81" s="351">
        <f>IF(V$35=0,0,V$35/MAE!V$5*1000)</f>
        <v>5.3653503779055036</v>
      </c>
      <c r="W81" s="351">
        <f>IF(W$35=0,0,W$35/MAE!W$5*1000)</f>
        <v>5.4391517213675851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2.4966461334776699</v>
      </c>
      <c r="C82" s="351">
        <f>IF(C$46=0,0,C$46/MAE!C$5*1000)</f>
        <v>2.7183568521694244</v>
      </c>
      <c r="D82" s="351">
        <f>IF(D$46=0,0,D$46/MAE!D$5*1000)</f>
        <v>2.8436661851316911</v>
      </c>
      <c r="E82" s="351">
        <f>IF(E$46=0,0,E$46/MAE!E$5*1000)</f>
        <v>3.0637420700603317</v>
      </c>
      <c r="F82" s="351">
        <f>IF(F$46=0,0,F$46/MAE!F$5*1000)</f>
        <v>3.3587080323217804</v>
      </c>
      <c r="G82" s="351">
        <f>IF(G$46=0,0,G$46/MAE!G$5*1000)</f>
        <v>3.2123679971306336</v>
      </c>
      <c r="H82" s="351">
        <f>IF(H$46=0,0,H$46/MAE!H$5*1000)</f>
        <v>3.0051034209185965</v>
      </c>
      <c r="I82" s="351">
        <f>IF(I$46=0,0,I$46/MAE!I$5*1000)</f>
        <v>2.9265256571135438</v>
      </c>
      <c r="J82" s="351">
        <f>IF(J$46=0,0,J$46/MAE!J$5*1000)</f>
        <v>3.2145912250703677</v>
      </c>
      <c r="K82" s="351">
        <f>IF(K$46=0,0,K$46/MAE!K$5*1000)</f>
        <v>3.2611200229268134</v>
      </c>
      <c r="L82" s="351">
        <f>IF(L$46=0,0,L$46/MAE!L$5*1000)</f>
        <v>3.3493639489027793</v>
      </c>
      <c r="M82" s="351">
        <f>IF(M$46=0,0,M$46/MAE!M$5*1000)</f>
        <v>3.3049136876850724</v>
      </c>
      <c r="N82" s="351">
        <f>IF(N$46=0,0,N$46/MAE!N$5*1000)</f>
        <v>3.2728629374961113</v>
      </c>
      <c r="O82" s="351">
        <f>IF(O$46=0,0,O$46/MAE!O$5*1000)</f>
        <v>3.3491899366328877</v>
      </c>
      <c r="P82" s="351">
        <f>IF(P$46=0,0,P$46/MAE!P$5*1000)</f>
        <v>3.302214576013494</v>
      </c>
      <c r="Q82" s="351">
        <f>IF(Q$46=0,0,Q$46/MAE!Q$5*1000)</f>
        <v>3.1523438049121215</v>
      </c>
      <c r="R82" s="351">
        <f>IF(R$46=0,0,R$46/MAE!R$5*1000)</f>
        <v>3.1613152283359867</v>
      </c>
      <c r="S82" s="351">
        <f>IF(S$46=0,0,S$46/MAE!S$5*1000)</f>
        <v>3.1347434880355625</v>
      </c>
      <c r="T82" s="351">
        <f>IF(T$46=0,0,T$46/MAE!T$5*1000)</f>
        <v>3.1243043482543764</v>
      </c>
      <c r="U82" s="351">
        <f>IF(U$46=0,0,U$46/MAE!U$5*1000)</f>
        <v>3.1319146900307238</v>
      </c>
      <c r="V82" s="351">
        <f>IF(V$46=0,0,V$46/MAE!V$5*1000)</f>
        <v>3.1361972417775168</v>
      </c>
      <c r="W82" s="351">
        <f>IF(W$46=0,0,W$46/MAE!W$5*1000)</f>
        <v>3.1543444644904102</v>
      </c>
      <c r="DA82" s="175"/>
    </row>
    <row r="83" spans="1:105" ht="12" customHeight="1" x14ac:dyDescent="0.25">
      <c r="A83" s="41" t="s">
        <v>2596</v>
      </c>
      <c r="B83" s="339">
        <f>IF(B$47=0,0,B$47/MAE!B$5*1000)</f>
        <v>1.6906181111980672</v>
      </c>
      <c r="C83" s="339">
        <f>IF(C$47=0,0,C$47/MAE!C$5*1000)</f>
        <v>1.8407507837626427</v>
      </c>
      <c r="D83" s="339">
        <f>IF(D$47=0,0,D$47/MAE!D$5*1000)</f>
        <v>1.9256047103834188</v>
      </c>
      <c r="E83" s="339">
        <f>IF(E$47=0,0,E$47/MAE!E$5*1000)</f>
        <v>2.0746303459788176</v>
      </c>
      <c r="F83" s="339">
        <f>IF(F$47=0,0,F$47/MAE!F$5*1000)</f>
        <v>2.2743682228446707</v>
      </c>
      <c r="G83" s="339">
        <f>IF(G$47=0,0,G$47/MAE!G$5*1000)</f>
        <v>2.1752732367471022</v>
      </c>
      <c r="H83" s="339">
        <f>IF(H$47=0,0,H$47/MAE!H$5*1000)</f>
        <v>2.0349228516223308</v>
      </c>
      <c r="I83" s="339">
        <f>IF(I$47=0,0,I$47/MAE!I$5*1000)</f>
        <v>1.9817134725097123</v>
      </c>
      <c r="J83" s="339">
        <f>IF(J$47=0,0,J$47/MAE!J$5*1000)</f>
        <v>2.1767787081752865</v>
      </c>
      <c r="K83" s="339">
        <f>IF(K$47=0,0,K$47/MAE!K$5*1000)</f>
        <v>2.2082859479453085</v>
      </c>
      <c r="L83" s="339">
        <f>IF(L$47=0,0,L$47/MAE!L$5*1000)</f>
        <v>2.2680408236794936</v>
      </c>
      <c r="M83" s="339">
        <f>IF(M$47=0,0,M$47/MAE!M$5*1000)</f>
        <v>2.2379410768012828</v>
      </c>
      <c r="N83" s="339">
        <f>IF(N$47=0,0,N$47/MAE!N$5*1000)</f>
        <v>2.2162377292501967</v>
      </c>
      <c r="O83" s="339">
        <f>IF(O$47=0,0,O$47/MAE!O$5*1000)</f>
        <v>2.2679229902824778</v>
      </c>
      <c r="P83" s="339">
        <f>IF(P$47=0,0,P$47/MAE!P$5*1000)</f>
        <v>2.2361133580008774</v>
      </c>
      <c r="Q83" s="339">
        <f>IF(Q$47=0,0,Q$47/MAE!Q$5*1000)</f>
        <v>2.1346275140257571</v>
      </c>
      <c r="R83" s="339">
        <f>IF(R$47=0,0,R$47/MAE!R$5*1000)</f>
        <v>2.1407025643583761</v>
      </c>
      <c r="S83" s="339">
        <f>IF(S$47=0,0,S$47/MAE!S$5*1000)</f>
        <v>2.1227093594762034</v>
      </c>
      <c r="T83" s="339">
        <f>IF(T$47=0,0,T$47/MAE!T$5*1000)</f>
        <v>2.1156404366750299</v>
      </c>
      <c r="U83" s="339">
        <f>IF(U$47=0,0,U$47/MAE!U$5*1000)</f>
        <v>2.1207938228385621</v>
      </c>
      <c r="V83" s="339">
        <f>IF(V$47=0,0,V$47/MAE!V$5*1000)</f>
        <v>2.1236937770804492</v>
      </c>
      <c r="W83" s="339">
        <f>IF(W$47=0,0,W$47/MAE!W$5*1000)</f>
        <v>2.1359822720237145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CZ: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352.44936754240621</v>
      </c>
      <c r="C5" s="225">
        <v>354.43848738869519</v>
      </c>
      <c r="D5" s="225">
        <v>342.18487177268861</v>
      </c>
      <c r="E5" s="225">
        <v>381.0151299653208</v>
      </c>
      <c r="F5" s="225">
        <v>361.77050118367441</v>
      </c>
      <c r="G5" s="225">
        <v>420.83802250619237</v>
      </c>
      <c r="H5" s="225">
        <v>432.81598530113132</v>
      </c>
      <c r="I5" s="225">
        <v>454.9562643715966</v>
      </c>
      <c r="J5" s="225">
        <v>440.67770000940197</v>
      </c>
      <c r="K5" s="225">
        <v>374.01273950835741</v>
      </c>
      <c r="L5" s="225">
        <v>402.3211839658411</v>
      </c>
      <c r="M5" s="225">
        <v>384.85065787509478</v>
      </c>
      <c r="N5" s="225">
        <v>391.73455986688282</v>
      </c>
      <c r="O5" s="225">
        <v>377.98786510342052</v>
      </c>
      <c r="P5" s="225">
        <v>356.38227701838849</v>
      </c>
      <c r="Q5" s="225">
        <v>386.49634036127458</v>
      </c>
      <c r="R5" s="225">
        <v>383.44921489035562</v>
      </c>
      <c r="S5" s="225">
        <v>407.71789540202911</v>
      </c>
      <c r="T5" s="225">
        <v>384.39752950112228</v>
      </c>
      <c r="U5" s="225">
        <v>385.44417227227359</v>
      </c>
      <c r="V5" s="225">
        <v>367.58495841342238</v>
      </c>
      <c r="W5" s="225">
        <v>404.11693899581871</v>
      </c>
      <c r="DA5" s="89" t="s">
        <v>2598</v>
      </c>
    </row>
    <row r="6" spans="1:105" ht="12" customHeight="1" x14ac:dyDescent="0.25">
      <c r="A6" s="55" t="s">
        <v>92</v>
      </c>
      <c r="B6" s="261">
        <v>4.9986902119490351</v>
      </c>
      <c r="C6" s="261">
        <v>5.1431460467303154</v>
      </c>
      <c r="D6" s="261">
        <v>5.1199942701298706</v>
      </c>
      <c r="E6" s="261">
        <v>5.6593178897863066</v>
      </c>
      <c r="F6" s="261">
        <v>5.7956440647849377</v>
      </c>
      <c r="G6" s="261">
        <v>6.6877067060784574</v>
      </c>
      <c r="H6" s="261">
        <v>6.8005449971151251</v>
      </c>
      <c r="I6" s="261">
        <v>7.3061166386474943</v>
      </c>
      <c r="J6" s="261">
        <v>7.3510957868483624</v>
      </c>
      <c r="K6" s="261">
        <v>6.0301850067678968</v>
      </c>
      <c r="L6" s="261">
        <v>6.7658541353764301</v>
      </c>
      <c r="M6" s="261">
        <v>6.8736122004652396</v>
      </c>
      <c r="N6" s="261">
        <v>6.9644524023835137</v>
      </c>
      <c r="O6" s="261">
        <v>6.6908610263775703</v>
      </c>
      <c r="P6" s="261">
        <v>6.6166359985405618</v>
      </c>
      <c r="Q6" s="261">
        <v>7.1152227448067977</v>
      </c>
      <c r="R6" s="261">
        <v>7.0925306790135094</v>
      </c>
      <c r="S6" s="261">
        <v>7.5225898181222091</v>
      </c>
      <c r="T6" s="261">
        <v>7.2270869728017733</v>
      </c>
      <c r="U6" s="261">
        <v>7.3407424311315976</v>
      </c>
      <c r="V6" s="261">
        <v>6.9764180997875362</v>
      </c>
      <c r="W6" s="261">
        <v>7.6497281046231533</v>
      </c>
      <c r="DA6" s="67" t="s">
        <v>2599</v>
      </c>
    </row>
    <row r="7" spans="1:105" ht="12" customHeight="1" x14ac:dyDescent="0.25">
      <c r="A7" s="202" t="s">
        <v>93</v>
      </c>
      <c r="B7" s="226">
        <v>1.7652227706975869</v>
      </c>
      <c r="C7" s="226">
        <v>1.816235479648123</v>
      </c>
      <c r="D7" s="226">
        <v>1.8080597293006579</v>
      </c>
      <c r="E7" s="226">
        <v>1.998514887317218</v>
      </c>
      <c r="F7" s="226">
        <v>2.0466567121045269</v>
      </c>
      <c r="G7" s="226">
        <v>2.3616770915502809</v>
      </c>
      <c r="H7" s="226">
        <v>2.4015244740242712</v>
      </c>
      <c r="I7" s="226">
        <v>2.5800605576804569</v>
      </c>
      <c r="J7" s="226">
        <v>2.5959443618859992</v>
      </c>
      <c r="K7" s="226">
        <v>2.1294818110593492</v>
      </c>
      <c r="L7" s="226">
        <v>2.3892738450635318</v>
      </c>
      <c r="M7" s="226">
        <v>2.4273272114766731</v>
      </c>
      <c r="N7" s="226">
        <v>2.4594062534100161</v>
      </c>
      <c r="O7" s="226">
        <v>2.3627909989504139</v>
      </c>
      <c r="P7" s="226">
        <v>2.336579390761464</v>
      </c>
      <c r="Q7" s="226">
        <v>2.5126488490314158</v>
      </c>
      <c r="R7" s="226">
        <v>2.504635439607338</v>
      </c>
      <c r="S7" s="226">
        <v>2.6565052600828261</v>
      </c>
      <c r="T7" s="226">
        <v>2.552152253745557</v>
      </c>
      <c r="U7" s="226">
        <v>2.592288208275864</v>
      </c>
      <c r="V7" s="226">
        <v>2.4636317846250462</v>
      </c>
      <c r="W7" s="226">
        <v>2.7014025009285301</v>
      </c>
      <c r="DA7" s="174" t="s">
        <v>2600</v>
      </c>
    </row>
    <row r="8" spans="1:105" ht="12" customHeight="1" x14ac:dyDescent="0.25">
      <c r="A8" s="202" t="s">
        <v>94</v>
      </c>
      <c r="B8" s="226">
        <v>11.684696939649671</v>
      </c>
      <c r="C8" s="226">
        <v>12.022369925774809</v>
      </c>
      <c r="D8" s="226">
        <v>11.96825145039019</v>
      </c>
      <c r="E8" s="226">
        <v>13.228948309142559</v>
      </c>
      <c r="F8" s="226">
        <v>13.54761779499964</v>
      </c>
      <c r="G8" s="226">
        <v>15.632860363099089</v>
      </c>
      <c r="H8" s="226">
        <v>15.896625705228059</v>
      </c>
      <c r="I8" s="226">
        <v>17.07842556921354</v>
      </c>
      <c r="J8" s="226">
        <v>17.183566654787199</v>
      </c>
      <c r="K8" s="226">
        <v>14.095869379076561</v>
      </c>
      <c r="L8" s="226">
        <v>15.815534021445981</v>
      </c>
      <c r="M8" s="226">
        <v>16.067424072634982</v>
      </c>
      <c r="N8" s="226">
        <v>16.279767743545879</v>
      </c>
      <c r="O8" s="226">
        <v>15.64023374996304</v>
      </c>
      <c r="P8" s="226">
        <v>15.466728907926759</v>
      </c>
      <c r="Q8" s="226">
        <v>16.632201217917231</v>
      </c>
      <c r="R8" s="226">
        <v>16.579157340323981</v>
      </c>
      <c r="S8" s="226">
        <v>17.584442823829171</v>
      </c>
      <c r="T8" s="226">
        <v>16.893689637300501</v>
      </c>
      <c r="U8" s="226">
        <v>17.159365150247151</v>
      </c>
      <c r="V8" s="226">
        <v>16.30773818018212</v>
      </c>
      <c r="W8" s="226">
        <v>17.88163514505738</v>
      </c>
      <c r="DA8" s="174" t="s">
        <v>2601</v>
      </c>
    </row>
    <row r="9" spans="1:105" ht="12" customHeight="1" x14ac:dyDescent="0.25">
      <c r="A9" s="202" t="s">
        <v>95</v>
      </c>
      <c r="B9" s="226">
        <v>5.1245466966835842</v>
      </c>
      <c r="C9" s="226">
        <v>5.2726396249421708</v>
      </c>
      <c r="D9" s="226">
        <v>5.2489049353995858</v>
      </c>
      <c r="E9" s="226">
        <v>5.8018075871676764</v>
      </c>
      <c r="F9" s="226">
        <v>5.9415661679436473</v>
      </c>
      <c r="G9" s="226">
        <v>6.856089066511732</v>
      </c>
      <c r="H9" s="226">
        <v>6.9717683879085923</v>
      </c>
      <c r="I9" s="226">
        <v>7.4900692578761676</v>
      </c>
      <c r="J9" s="226">
        <v>7.5361808862346136</v>
      </c>
      <c r="K9" s="226">
        <v>6.1820123565477614</v>
      </c>
      <c r="L9" s="226">
        <v>6.9362040833827416</v>
      </c>
      <c r="M9" s="226">
        <v>7.0466752694490138</v>
      </c>
      <c r="N9" s="226">
        <v>7.1398026362047258</v>
      </c>
      <c r="O9" s="226">
        <v>6.8593228059482092</v>
      </c>
      <c r="P9" s="226">
        <v>6.7832289483404411</v>
      </c>
      <c r="Q9" s="226">
        <v>7.2943690580998366</v>
      </c>
      <c r="R9" s="226">
        <v>7.2711056539136907</v>
      </c>
      <c r="S9" s="226">
        <v>7.7119927757901179</v>
      </c>
      <c r="T9" s="226">
        <v>7.4090497916004638</v>
      </c>
      <c r="U9" s="226">
        <v>7.5255668548407284</v>
      </c>
      <c r="V9" s="226">
        <v>7.1520696046515218</v>
      </c>
      <c r="W9" s="226">
        <v>7.8423321363996221</v>
      </c>
      <c r="DA9" s="174" t="s">
        <v>2602</v>
      </c>
    </row>
    <row r="10" spans="1:105" ht="12" customHeight="1" x14ac:dyDescent="0.25">
      <c r="A10" s="56" t="s">
        <v>96</v>
      </c>
      <c r="B10" s="262">
        <v>10.85011222066306</v>
      </c>
      <c r="C10" s="262">
        <v>10.728941876631501</v>
      </c>
      <c r="D10" s="262">
        <v>10.461916644500549</v>
      </c>
      <c r="E10" s="262">
        <v>11.76006208394028</v>
      </c>
      <c r="F10" s="262">
        <v>11.364028528075391</v>
      </c>
      <c r="G10" s="262">
        <v>13.859565390513721</v>
      </c>
      <c r="H10" s="262">
        <v>13.987228271755949</v>
      </c>
      <c r="I10" s="262">
        <v>14.658172125914881</v>
      </c>
      <c r="J10" s="262">
        <v>14.480754260666799</v>
      </c>
      <c r="K10" s="262">
        <v>12.464435617569549</v>
      </c>
      <c r="L10" s="262">
        <v>13.769016871380479</v>
      </c>
      <c r="M10" s="262">
        <v>13.44928741506275</v>
      </c>
      <c r="N10" s="262">
        <v>13.71152791053318</v>
      </c>
      <c r="O10" s="262">
        <v>13.269722634952631</v>
      </c>
      <c r="P10" s="262">
        <v>12.856536046233479</v>
      </c>
      <c r="Q10" s="262">
        <v>14.08405178095648</v>
      </c>
      <c r="R10" s="262">
        <v>14.023962302606501</v>
      </c>
      <c r="S10" s="262">
        <v>14.920332779955929</v>
      </c>
      <c r="T10" s="262">
        <v>14.30276920061622</v>
      </c>
      <c r="U10" s="262">
        <v>14.62154802561434</v>
      </c>
      <c r="V10" s="262">
        <v>14.113175121410841</v>
      </c>
      <c r="W10" s="262">
        <v>15.63307088305803</v>
      </c>
      <c r="DA10" s="68" t="s">
        <v>2603</v>
      </c>
    </row>
    <row r="11" spans="1:105" ht="12" customHeight="1" x14ac:dyDescent="0.25">
      <c r="A11" s="37" t="s">
        <v>160</v>
      </c>
      <c r="B11" s="228">
        <v>0.82692023325719377</v>
      </c>
      <c r="C11" s="228">
        <v>0.49897863769882828</v>
      </c>
      <c r="D11" s="228">
        <v>0.12317448829836269</v>
      </c>
      <c r="E11" s="228">
        <v>4.8022525044973348E-2</v>
      </c>
      <c r="F11" s="228">
        <v>3.4781432175596573E-2</v>
      </c>
      <c r="G11" s="228">
        <v>3.2718056001639267E-2</v>
      </c>
      <c r="H11" s="228">
        <v>6.6716701210391458E-2</v>
      </c>
      <c r="I11" s="228">
        <v>6.5584741134274566E-2</v>
      </c>
      <c r="J11" s="228">
        <v>6.3588916455338471E-2</v>
      </c>
      <c r="K11" s="228">
        <v>6.3006441056174908E-2</v>
      </c>
      <c r="L11" s="228">
        <v>6.0624792930401107E-2</v>
      </c>
      <c r="M11" s="228">
        <v>5.7533637901760443E-2</v>
      </c>
      <c r="N11" s="228">
        <v>5.8068676008896022E-2</v>
      </c>
      <c r="O11" s="228">
        <v>2.9185157532355122E-2</v>
      </c>
      <c r="P11" s="228">
        <v>2.740853956103334E-2</v>
      </c>
      <c r="Q11" s="228">
        <v>2.748188348712478E-2</v>
      </c>
      <c r="R11" s="228">
        <v>5.4514665845023243E-2</v>
      </c>
      <c r="S11" s="228">
        <v>2.7157378516903089E-2</v>
      </c>
      <c r="T11" s="228">
        <v>2.6340268564291901E-2</v>
      </c>
      <c r="U11" s="228">
        <v>2.5373609779611471E-2</v>
      </c>
      <c r="V11" s="228">
        <v>0</v>
      </c>
      <c r="W11" s="228">
        <v>0</v>
      </c>
      <c r="DA11" s="69" t="s">
        <v>2604</v>
      </c>
    </row>
    <row r="12" spans="1:105" ht="12" customHeight="1" x14ac:dyDescent="0.25">
      <c r="A12" s="37" t="s">
        <v>162</v>
      </c>
      <c r="B12" s="228">
        <v>6.3166187031659478</v>
      </c>
      <c r="C12" s="228">
        <v>6.0052254856128462</v>
      </c>
      <c r="D12" s="228">
        <v>5.7749514756498863</v>
      </c>
      <c r="E12" s="228">
        <v>6.6288970495174731</v>
      </c>
      <c r="F12" s="228">
        <v>5.5619621769174197</v>
      </c>
      <c r="G12" s="228">
        <v>8.593523607524876</v>
      </c>
      <c r="H12" s="228">
        <v>8.3645542151658976</v>
      </c>
      <c r="I12" s="228">
        <v>8.3478700043007255</v>
      </c>
      <c r="J12" s="228">
        <v>7.7120030464872</v>
      </c>
      <c r="K12" s="228">
        <v>7.7385573735971418</v>
      </c>
      <c r="L12" s="228">
        <v>8.1432283214652248</v>
      </c>
      <c r="M12" s="228">
        <v>6.6900577147188054</v>
      </c>
      <c r="N12" s="228">
        <v>6.7484875643334208</v>
      </c>
      <c r="O12" s="228">
        <v>6.3911793989809436</v>
      </c>
      <c r="P12" s="228">
        <v>5.4558813124587244</v>
      </c>
      <c r="Q12" s="228">
        <v>6.4633652311531016</v>
      </c>
      <c r="R12" s="228">
        <v>5.8676639626026637</v>
      </c>
      <c r="S12" s="228">
        <v>6.1619120915311916</v>
      </c>
      <c r="T12" s="228">
        <v>5.313009581252718</v>
      </c>
      <c r="U12" s="228">
        <v>5.2372409215025044</v>
      </c>
      <c r="V12" s="228">
        <v>4.9868815570290232</v>
      </c>
      <c r="W12" s="228">
        <v>5.5838303047055309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9.3216748864004776E-3</v>
      </c>
      <c r="C14" s="228">
        <v>1.7022125105416348E-2</v>
      </c>
      <c r="D14" s="228">
        <v>3.492693898941495E-2</v>
      </c>
      <c r="E14" s="228">
        <v>6.0327945050827461E-2</v>
      </c>
      <c r="F14" s="228">
        <v>7.3878912777434552E-2</v>
      </c>
      <c r="G14" s="228">
        <v>0.1110865655244936</v>
      </c>
      <c r="H14" s="228">
        <v>0.15691224226130551</v>
      </c>
      <c r="I14" s="228">
        <v>3.8626621808380703E-2</v>
      </c>
      <c r="J14" s="228">
        <v>7.6245824870166179E-2</v>
      </c>
      <c r="K14" s="228">
        <v>0.1383954255986091</v>
      </c>
      <c r="L14" s="228">
        <v>0.25424021143706821</v>
      </c>
      <c r="M14" s="228">
        <v>0.38772066042212938</v>
      </c>
      <c r="N14" s="228">
        <v>0.50771825689511896</v>
      </c>
      <c r="O14" s="228">
        <v>0.66110037377519426</v>
      </c>
      <c r="P14" s="228">
        <v>0.73052695516578192</v>
      </c>
      <c r="Q14" s="228">
        <v>0.93820247641439714</v>
      </c>
      <c r="R14" s="228">
        <v>1.1339409905710529</v>
      </c>
      <c r="S14" s="228">
        <v>1.295866893289082</v>
      </c>
      <c r="T14" s="228">
        <v>1.46240297947438</v>
      </c>
      <c r="U14" s="228">
        <v>1.746264974278483</v>
      </c>
      <c r="V14" s="228">
        <v>1.982262739687128</v>
      </c>
      <c r="W14" s="228">
        <v>2.3662064679992261</v>
      </c>
      <c r="DA14" s="69" t="s">
        <v>2607</v>
      </c>
    </row>
    <row r="15" spans="1:105" ht="12" customHeight="1" x14ac:dyDescent="0.25">
      <c r="A15" s="37" t="s">
        <v>38</v>
      </c>
      <c r="B15" s="228">
        <v>3.6972516093535139</v>
      </c>
      <c r="C15" s="228">
        <v>4.2077156282144088</v>
      </c>
      <c r="D15" s="228">
        <v>4.5288637415628914</v>
      </c>
      <c r="E15" s="228">
        <v>5.0228145643270103</v>
      </c>
      <c r="F15" s="228">
        <v>5.6934060062049374</v>
      </c>
      <c r="G15" s="228">
        <v>5.12223716146271</v>
      </c>
      <c r="H15" s="228">
        <v>5.3990451131183557</v>
      </c>
      <c r="I15" s="228">
        <v>6.206090758671496</v>
      </c>
      <c r="J15" s="228">
        <v>6.6289164728540957</v>
      </c>
      <c r="K15" s="228">
        <v>4.5244763773176206</v>
      </c>
      <c r="L15" s="228">
        <v>5.3109235455477837</v>
      </c>
      <c r="M15" s="228">
        <v>6.313975402020052</v>
      </c>
      <c r="N15" s="228">
        <v>6.3972534132957453</v>
      </c>
      <c r="O15" s="228">
        <v>6.1882577046641334</v>
      </c>
      <c r="P15" s="228">
        <v>6.6427192390479446</v>
      </c>
      <c r="Q15" s="228">
        <v>6.6550021899018574</v>
      </c>
      <c r="R15" s="228">
        <v>6.9678426835877616</v>
      </c>
      <c r="S15" s="228">
        <v>7.4353964166187509</v>
      </c>
      <c r="T15" s="228">
        <v>7.5010163713248321</v>
      </c>
      <c r="U15" s="228">
        <v>7.6126685200537381</v>
      </c>
      <c r="V15" s="228">
        <v>7.1440308246946902</v>
      </c>
      <c r="W15" s="228">
        <v>7.683034110353276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54.229049244243335</v>
      </c>
      <c r="C16" s="263">
        <f t="shared" si="0"/>
        <v>52.890407254921591</v>
      </c>
      <c r="D16" s="263">
        <f t="shared" si="0"/>
        <v>51.332981016655268</v>
      </c>
      <c r="E16" s="263">
        <f t="shared" si="0"/>
        <v>58.792844604202209</v>
      </c>
      <c r="F16" s="263">
        <f t="shared" si="0"/>
        <v>55.009402152025388</v>
      </c>
      <c r="G16" s="263">
        <f t="shared" si="0"/>
        <v>67.066630626605786</v>
      </c>
      <c r="H16" s="263">
        <f t="shared" si="0"/>
        <v>67.50491628067536</v>
      </c>
      <c r="I16" s="263">
        <f t="shared" si="0"/>
        <v>71.114962512262053</v>
      </c>
      <c r="J16" s="263">
        <f t="shared" si="0"/>
        <v>70.039038214674122</v>
      </c>
      <c r="K16" s="263">
        <f t="shared" si="0"/>
        <v>60.144431825531434</v>
      </c>
      <c r="L16" s="263">
        <f t="shared" si="0"/>
        <v>66.093122070059209</v>
      </c>
      <c r="M16" s="263">
        <f t="shared" si="0"/>
        <v>64.094802350633927</v>
      </c>
      <c r="N16" s="263">
        <f t="shared" si="0"/>
        <v>65.03209686528578</v>
      </c>
      <c r="O16" s="263">
        <f t="shared" si="0"/>
        <v>62.42706108549023</v>
      </c>
      <c r="P16" s="263">
        <f t="shared" si="0"/>
        <v>60.19447992882246</v>
      </c>
      <c r="Q16" s="263">
        <f t="shared" si="0"/>
        <v>65.542324560536471</v>
      </c>
      <c r="R16" s="263">
        <f t="shared" si="0"/>
        <v>64.688276894577939</v>
      </c>
      <c r="S16" s="263">
        <f t="shared" si="0"/>
        <v>68.567689739966809</v>
      </c>
      <c r="T16" s="263">
        <f t="shared" si="0"/>
        <v>65.066862678993459</v>
      </c>
      <c r="U16" s="263">
        <f t="shared" si="0"/>
        <v>65.819629525665306</v>
      </c>
      <c r="V16" s="263">
        <f t="shared" si="0"/>
        <v>62.649788845130999</v>
      </c>
      <c r="W16" s="263">
        <f t="shared" si="0"/>
        <v>68.89133242737185</v>
      </c>
      <c r="DA16" s="70"/>
    </row>
    <row r="17" spans="1:105" ht="12" customHeight="1" x14ac:dyDescent="0.25">
      <c r="A17" s="169" t="s">
        <v>2558</v>
      </c>
      <c r="B17" s="353">
        <v>42.159632905110563</v>
      </c>
      <c r="C17" s="353">
        <v>37.782821760617352</v>
      </c>
      <c r="D17" s="353">
        <v>34.992759159530323</v>
      </c>
      <c r="E17" s="353">
        <v>43.639250655751169</v>
      </c>
      <c r="F17" s="353">
        <v>31.080028605292771</v>
      </c>
      <c r="G17" s="353">
        <v>44.485363953717517</v>
      </c>
      <c r="H17" s="353">
        <v>43.257061147607388</v>
      </c>
      <c r="I17" s="353">
        <v>42.987461595439967</v>
      </c>
      <c r="J17" s="353">
        <v>39.680150344891423</v>
      </c>
      <c r="K17" s="353">
        <v>39.031519057467683</v>
      </c>
      <c r="L17" s="353">
        <v>41.019268037769493</v>
      </c>
      <c r="M17" s="353">
        <v>34.05548048678434</v>
      </c>
      <c r="N17" s="353">
        <v>34.739604356460212</v>
      </c>
      <c r="O17" s="353">
        <v>33.075939068129792</v>
      </c>
      <c r="P17" s="353">
        <v>28.349934474674789</v>
      </c>
      <c r="Q17" s="353">
        <v>33.557978696981699</v>
      </c>
      <c r="R17" s="353">
        <v>31.00631814557676</v>
      </c>
      <c r="S17" s="353">
        <v>32.251724844772312</v>
      </c>
      <c r="T17" s="353">
        <v>28.284599237943741</v>
      </c>
      <c r="U17" s="353">
        <v>27.81450672110233</v>
      </c>
      <c r="V17" s="353">
        <v>26.799223943965249</v>
      </c>
      <c r="W17" s="353">
        <v>30.23602719857918</v>
      </c>
      <c r="DA17" s="170" t="s">
        <v>2609</v>
      </c>
    </row>
    <row r="18" spans="1:105" ht="12" customHeight="1" x14ac:dyDescent="0.25">
      <c r="A18" s="59" t="s">
        <v>30</v>
      </c>
      <c r="B18" s="232">
        <v>16.888381866360419</v>
      </c>
      <c r="C18" s="232">
        <v>12.298378542032671</v>
      </c>
      <c r="D18" s="232">
        <v>11.599986621248931</v>
      </c>
      <c r="E18" s="232">
        <v>19.127725206376709</v>
      </c>
      <c r="F18" s="232">
        <v>5.5188766537201914</v>
      </c>
      <c r="G18" s="232">
        <v>4.7485878083916511</v>
      </c>
      <c r="H18" s="232">
        <v>4.1327636776532124</v>
      </c>
      <c r="I18" s="232">
        <v>3.3729757015802591</v>
      </c>
      <c r="J18" s="232">
        <v>3.1507905935730678</v>
      </c>
      <c r="K18" s="232">
        <v>2.0065940598236018</v>
      </c>
      <c r="L18" s="232">
        <v>1.8382773553762539</v>
      </c>
      <c r="M18" s="232">
        <v>1.5429593711266141</v>
      </c>
      <c r="N18" s="232">
        <v>1.7802152599574581</v>
      </c>
      <c r="O18" s="232">
        <v>1.901068115041519</v>
      </c>
      <c r="P18" s="232">
        <v>1.389259833334282</v>
      </c>
      <c r="Q18" s="232">
        <v>1.6661966367705401</v>
      </c>
      <c r="R18" s="232">
        <v>1.418155499238837</v>
      </c>
      <c r="S18" s="232">
        <v>1.3281997005043999</v>
      </c>
      <c r="T18" s="232">
        <v>1.290405907837697</v>
      </c>
      <c r="U18" s="232">
        <v>0.86110724760077362</v>
      </c>
      <c r="V18" s="232">
        <v>0.71888959335340985</v>
      </c>
      <c r="W18" s="232">
        <v>0.57275209436707974</v>
      </c>
      <c r="DA18" s="71" t="s">
        <v>2610</v>
      </c>
    </row>
    <row r="19" spans="1:105" ht="12" customHeight="1" x14ac:dyDescent="0.25">
      <c r="A19" s="59" t="s">
        <v>33</v>
      </c>
      <c r="B19" s="232">
        <v>1.502353589460067</v>
      </c>
      <c r="C19" s="232">
        <v>1.276092832788897</v>
      </c>
      <c r="D19" s="232">
        <v>1.4456100230516069</v>
      </c>
      <c r="E19" s="232">
        <v>1.25364982949204</v>
      </c>
      <c r="F19" s="232">
        <v>1.236614636088962</v>
      </c>
      <c r="G19" s="232">
        <v>0.86932551232126887</v>
      </c>
      <c r="H19" s="232">
        <v>0.54715660426882329</v>
      </c>
      <c r="I19" s="232">
        <v>0.90447006693897736</v>
      </c>
      <c r="J19" s="232">
        <v>0.50634962959074392</v>
      </c>
      <c r="K19" s="232">
        <v>0.33967491529407062</v>
      </c>
      <c r="L19" s="232">
        <v>0.16478528503635831</v>
      </c>
      <c r="M19" s="232">
        <v>0.15734666152275159</v>
      </c>
      <c r="N19" s="232">
        <v>0.47454831190981361</v>
      </c>
      <c r="O19" s="232">
        <v>0.47787873134226161</v>
      </c>
      <c r="P19" s="232">
        <v>0.45192924051745159</v>
      </c>
      <c r="Q19" s="232">
        <v>0.45486191636572132</v>
      </c>
      <c r="R19" s="232">
        <v>0.60460338829261984</v>
      </c>
      <c r="S19" s="232">
        <v>0.4565096647936398</v>
      </c>
      <c r="T19" s="232">
        <v>0.59211309923089317</v>
      </c>
      <c r="U19" s="232">
        <v>0.57940637586801802</v>
      </c>
      <c r="V19" s="232">
        <v>0.72760682283164879</v>
      </c>
      <c r="W19" s="232">
        <v>0.87726889415154552</v>
      </c>
      <c r="DA19" s="71" t="s">
        <v>2611</v>
      </c>
    </row>
    <row r="20" spans="1:105" ht="12" customHeight="1" x14ac:dyDescent="0.25">
      <c r="A20" s="59" t="s">
        <v>160</v>
      </c>
      <c r="B20" s="232">
        <v>2.7759675041797012</v>
      </c>
      <c r="C20" s="232">
        <v>1.8423584472948531</v>
      </c>
      <c r="D20" s="232">
        <v>0.45701763499404618</v>
      </c>
      <c r="E20" s="232">
        <v>0.14898995536945889</v>
      </c>
      <c r="F20" s="232">
        <v>0.15033154893048839</v>
      </c>
      <c r="G20" s="232">
        <v>0.14832679263558241</v>
      </c>
      <c r="H20" s="232">
        <v>0.3081303195565212</v>
      </c>
      <c r="I20" s="232">
        <v>0.30567458491464478</v>
      </c>
      <c r="J20" s="232">
        <v>0.29948028205233052</v>
      </c>
      <c r="K20" s="232">
        <v>0.30234881769129007</v>
      </c>
      <c r="L20" s="232">
        <v>0.29433696635891049</v>
      </c>
      <c r="M20" s="232">
        <v>0.28148325971766658</v>
      </c>
      <c r="N20" s="232">
        <v>0.28276579656141509</v>
      </c>
      <c r="O20" s="232">
        <v>0.1423514370875481</v>
      </c>
      <c r="P20" s="232">
        <v>0.1351196618808678</v>
      </c>
      <c r="Q20" s="232">
        <v>0.13582485865518801</v>
      </c>
      <c r="R20" s="232">
        <v>0.27099161585943582</v>
      </c>
      <c r="S20" s="232">
        <v>0.1364032765625218</v>
      </c>
      <c r="T20" s="232">
        <v>0.13282567552308161</v>
      </c>
      <c r="U20" s="232">
        <v>0.13026596904290591</v>
      </c>
      <c r="V20" s="232">
        <v>0</v>
      </c>
      <c r="W20" s="232">
        <v>0</v>
      </c>
      <c r="DA20" s="71" t="s">
        <v>2612</v>
      </c>
    </row>
    <row r="21" spans="1:105" ht="12" customHeight="1" x14ac:dyDescent="0.25">
      <c r="A21" s="59" t="s">
        <v>70</v>
      </c>
      <c r="B21" s="232">
        <v>0.2958220209260613</v>
      </c>
      <c r="C21" s="232">
        <v>0.72407434912118296</v>
      </c>
      <c r="D21" s="232">
        <v>0.57625706228200746</v>
      </c>
      <c r="E21" s="232">
        <v>3.0351816821191089</v>
      </c>
      <c r="F21" s="232">
        <v>0.71004932081353822</v>
      </c>
      <c r="G21" s="232">
        <v>0.69338758011734491</v>
      </c>
      <c r="H21" s="232">
        <v>0.56245055294178825</v>
      </c>
      <c r="I21" s="232">
        <v>0.42858397102402918</v>
      </c>
      <c r="J21" s="232">
        <v>0.27254992981267012</v>
      </c>
      <c r="K21" s="232">
        <v>0.13711080690064931</v>
      </c>
      <c r="L21" s="232">
        <v>0.13270213362324401</v>
      </c>
      <c r="M21" s="232">
        <v>0.1263409241272338</v>
      </c>
      <c r="N21" s="232">
        <v>0.12715019563267729</v>
      </c>
      <c r="O21" s="232">
        <v>0.1279258787888225</v>
      </c>
      <c r="P21" s="232">
        <v>0.1210565552671732</v>
      </c>
      <c r="Q21" s="232">
        <v>0.1218421199177373</v>
      </c>
      <c r="R21" s="232">
        <v>0.2429275281001432</v>
      </c>
      <c r="S21" s="232">
        <v>0.1222834959800659</v>
      </c>
      <c r="T21" s="232">
        <v>0.1189544868066955</v>
      </c>
      <c r="U21" s="232">
        <v>0</v>
      </c>
      <c r="V21" s="232">
        <v>0.2338934441560491</v>
      </c>
      <c r="W21" s="232">
        <v>0.58748735791369666</v>
      </c>
      <c r="DA21" s="71" t="s">
        <v>2613</v>
      </c>
    </row>
    <row r="22" spans="1:105" ht="12" customHeight="1" x14ac:dyDescent="0.25">
      <c r="A22" s="59" t="s">
        <v>162</v>
      </c>
      <c r="B22" s="232">
        <v>20.697107924184301</v>
      </c>
      <c r="C22" s="232">
        <v>21.641917589379752</v>
      </c>
      <c r="D22" s="232">
        <v>20.913887817953739</v>
      </c>
      <c r="E22" s="232">
        <v>20.073703982393859</v>
      </c>
      <c r="F22" s="232">
        <v>23.464156445739601</v>
      </c>
      <c r="G22" s="232">
        <v>38.025736260251684</v>
      </c>
      <c r="H22" s="232">
        <v>37.706559993187042</v>
      </c>
      <c r="I22" s="232">
        <v>37.975757270982058</v>
      </c>
      <c r="J22" s="232">
        <v>35.450979909862603</v>
      </c>
      <c r="K22" s="232">
        <v>36.245790457758069</v>
      </c>
      <c r="L22" s="232">
        <v>38.589166297374717</v>
      </c>
      <c r="M22" s="232">
        <v>31.94735027029008</v>
      </c>
      <c r="N22" s="232">
        <v>32.074924792398853</v>
      </c>
      <c r="O22" s="232">
        <v>30.426714905869641</v>
      </c>
      <c r="P22" s="232">
        <v>26.252569183675011</v>
      </c>
      <c r="Q22" s="232">
        <v>31.17925316527251</v>
      </c>
      <c r="R22" s="232">
        <v>28.46964011408572</v>
      </c>
      <c r="S22" s="232">
        <v>30.208328706931681</v>
      </c>
      <c r="T22" s="232">
        <v>26.150300068545381</v>
      </c>
      <c r="U22" s="232">
        <v>26.243727128590631</v>
      </c>
      <c r="V22" s="232">
        <v>25.11883408362414</v>
      </c>
      <c r="W22" s="232">
        <v>28.198518852146861</v>
      </c>
      <c r="DA22" s="71" t="s">
        <v>2614</v>
      </c>
    </row>
    <row r="23" spans="1:105" ht="12" customHeight="1" x14ac:dyDescent="0.25">
      <c r="A23" s="60" t="s">
        <v>2565</v>
      </c>
      <c r="B23" s="331">
        <v>12.06941633913277</v>
      </c>
      <c r="C23" s="331">
        <v>15.10758549430424</v>
      </c>
      <c r="D23" s="331">
        <v>16.340221857124941</v>
      </c>
      <c r="E23" s="331">
        <v>15.153593948451039</v>
      </c>
      <c r="F23" s="331">
        <v>23.92937354673262</v>
      </c>
      <c r="G23" s="331">
        <v>22.581266672888269</v>
      </c>
      <c r="H23" s="331">
        <v>24.247855133067969</v>
      </c>
      <c r="I23" s="331">
        <v>28.12750091682209</v>
      </c>
      <c r="J23" s="331">
        <v>30.358887869782691</v>
      </c>
      <c r="K23" s="331">
        <v>21.112912768063751</v>
      </c>
      <c r="L23" s="331">
        <v>25.07385403228972</v>
      </c>
      <c r="M23" s="331">
        <v>30.03932186384958</v>
      </c>
      <c r="N23" s="331">
        <v>30.292492508825571</v>
      </c>
      <c r="O23" s="331">
        <v>29.351122017360439</v>
      </c>
      <c r="P23" s="331">
        <v>31.844545454147671</v>
      </c>
      <c r="Q23" s="331">
        <v>31.984345863554768</v>
      </c>
      <c r="R23" s="331">
        <v>33.681958749001183</v>
      </c>
      <c r="S23" s="331">
        <v>36.315964895194497</v>
      </c>
      <c r="T23" s="331">
        <v>36.782263441049722</v>
      </c>
      <c r="U23" s="331">
        <v>38.00512280456298</v>
      </c>
      <c r="V23" s="331">
        <v>35.850564901165747</v>
      </c>
      <c r="W23" s="331">
        <v>38.655305228792663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23.070495619080706</v>
      </c>
      <c r="C24" s="263">
        <f t="shared" si="1"/>
        <v>22.73014819494594</v>
      </c>
      <c r="D24" s="263">
        <f t="shared" si="1"/>
        <v>22.102052486473877</v>
      </c>
      <c r="E24" s="263">
        <f t="shared" si="1"/>
        <v>25.061464298652254</v>
      </c>
      <c r="F24" s="263">
        <f t="shared" si="1"/>
        <v>23.550200897813589</v>
      </c>
      <c r="G24" s="263">
        <f t="shared" si="1"/>
        <v>28.901525402244125</v>
      </c>
      <c r="H24" s="263">
        <f t="shared" si="1"/>
        <v>29.10658389889538</v>
      </c>
      <c r="I24" s="263">
        <f t="shared" si="1"/>
        <v>30.565055219545854</v>
      </c>
      <c r="J24" s="263">
        <f t="shared" si="1"/>
        <v>29.969738209028094</v>
      </c>
      <c r="K24" s="263">
        <f t="shared" si="1"/>
        <v>25.856568790849472</v>
      </c>
      <c r="L24" s="263">
        <f t="shared" si="1"/>
        <v>28.332235938391303</v>
      </c>
      <c r="M24" s="263">
        <f t="shared" si="1"/>
        <v>27.153565610489032</v>
      </c>
      <c r="N24" s="263">
        <f t="shared" si="1"/>
        <v>27.564216222785461</v>
      </c>
      <c r="O24" s="263">
        <f t="shared" si="1"/>
        <v>26.464219767154489</v>
      </c>
      <c r="P24" s="263">
        <f t="shared" si="1"/>
        <v>25.139630043812716</v>
      </c>
      <c r="Q24" s="263">
        <f t="shared" si="1"/>
        <v>27.597025686282183</v>
      </c>
      <c r="R24" s="263">
        <f t="shared" si="1"/>
        <v>27.058863129833725</v>
      </c>
      <c r="S24" s="263">
        <f t="shared" si="1"/>
        <v>28.65915943785971</v>
      </c>
      <c r="T24" s="263">
        <f t="shared" si="1"/>
        <v>26.91044991435438</v>
      </c>
      <c r="U24" s="263">
        <f t="shared" si="1"/>
        <v>27.084879498326622</v>
      </c>
      <c r="V24" s="263">
        <f t="shared" si="1"/>
        <v>25.816403230115455</v>
      </c>
      <c r="W24" s="263">
        <f t="shared" si="1"/>
        <v>28.468508501082187</v>
      </c>
      <c r="DA24" s="70"/>
    </row>
    <row r="25" spans="1:105" ht="12" customHeight="1" x14ac:dyDescent="0.25">
      <c r="A25" s="169" t="s">
        <v>2568</v>
      </c>
      <c r="B25" s="354">
        <v>17.311691778365379</v>
      </c>
      <c r="C25" s="354">
        <v>16.80492219544918</v>
      </c>
      <c r="D25" s="354">
        <v>16.20349878198898</v>
      </c>
      <c r="E25" s="354">
        <v>18.541576044400379</v>
      </c>
      <c r="F25" s="354">
        <v>16.873256361438951</v>
      </c>
      <c r="G25" s="354">
        <v>21.196868895929921</v>
      </c>
      <c r="H25" s="354">
        <v>21.271930622177521</v>
      </c>
      <c r="I25" s="354">
        <v>22.1479517833735</v>
      </c>
      <c r="J25" s="354">
        <v>21.500815980246411</v>
      </c>
      <c r="K25" s="354">
        <v>18.909418416499971</v>
      </c>
      <c r="L25" s="354">
        <v>20.537548704646259</v>
      </c>
      <c r="M25" s="354">
        <v>19.23473434444967</v>
      </c>
      <c r="N25" s="354">
        <v>19.540731361200649</v>
      </c>
      <c r="O25" s="354">
        <v>18.755929286522381</v>
      </c>
      <c r="P25" s="354">
        <v>17.516851438744169</v>
      </c>
      <c r="Q25" s="354">
        <v>19.399843958078659</v>
      </c>
      <c r="R25" s="354">
        <v>18.88782408103285</v>
      </c>
      <c r="S25" s="354">
        <v>19.992665356435751</v>
      </c>
      <c r="T25" s="354">
        <v>18.584393597308321</v>
      </c>
      <c r="U25" s="354">
        <v>18.627884983033461</v>
      </c>
      <c r="V25" s="354">
        <v>17.77913313655079</v>
      </c>
      <c r="W25" s="354">
        <v>19.655543159876331</v>
      </c>
      <c r="DA25" s="170" t="s">
        <v>2616</v>
      </c>
    </row>
    <row r="26" spans="1:105" ht="12" customHeight="1" x14ac:dyDescent="0.25">
      <c r="A26" s="61" t="s">
        <v>2570</v>
      </c>
      <c r="B26" s="265">
        <v>5.758803840715327</v>
      </c>
      <c r="C26" s="265">
        <v>5.9252259994967602</v>
      </c>
      <c r="D26" s="265">
        <v>5.8985537044848959</v>
      </c>
      <c r="E26" s="265">
        <v>6.5198882542518746</v>
      </c>
      <c r="F26" s="265">
        <v>6.676944536374636</v>
      </c>
      <c r="G26" s="265">
        <v>7.7046565063142056</v>
      </c>
      <c r="H26" s="265">
        <v>7.8346532767178596</v>
      </c>
      <c r="I26" s="265">
        <v>8.4171034361723542</v>
      </c>
      <c r="J26" s="265">
        <v>8.4689222287816843</v>
      </c>
      <c r="K26" s="265">
        <v>6.9471503743495031</v>
      </c>
      <c r="L26" s="265">
        <v>7.7946872337450452</v>
      </c>
      <c r="M26" s="265">
        <v>7.9188312660393638</v>
      </c>
      <c r="N26" s="265">
        <v>8.023484861584814</v>
      </c>
      <c r="O26" s="265">
        <v>7.70829048063211</v>
      </c>
      <c r="P26" s="265">
        <v>7.6227786050685484</v>
      </c>
      <c r="Q26" s="265">
        <v>8.1971817282035246</v>
      </c>
      <c r="R26" s="265">
        <v>8.1710390488008748</v>
      </c>
      <c r="S26" s="265">
        <v>8.6664940814239593</v>
      </c>
      <c r="T26" s="265">
        <v>8.3260563170460582</v>
      </c>
      <c r="U26" s="265">
        <v>8.4569945152931627</v>
      </c>
      <c r="V26" s="265">
        <v>8.037270093564663</v>
      </c>
      <c r="W26" s="265">
        <v>8.8129653412058566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66.402917441930583</v>
      </c>
      <c r="C27" s="263">
        <f t="shared" si="2"/>
        <v>64.763763985618255</v>
      </c>
      <c r="D27" s="263">
        <f t="shared" si="2"/>
        <v>62.856711448965626</v>
      </c>
      <c r="E27" s="263">
        <f t="shared" si="2"/>
        <v>71.991238290859854</v>
      </c>
      <c r="F27" s="263">
        <f t="shared" si="2"/>
        <v>67.358451614724956</v>
      </c>
      <c r="G27" s="263">
        <f t="shared" si="2"/>
        <v>82.122404848905035</v>
      </c>
      <c r="H27" s="263">
        <f t="shared" si="2"/>
        <v>82.659081160010658</v>
      </c>
      <c r="I27" s="263">
        <f t="shared" si="2"/>
        <v>87.079545933382121</v>
      </c>
      <c r="J27" s="263">
        <f t="shared" si="2"/>
        <v>85.76208760980505</v>
      </c>
      <c r="K27" s="263">
        <f t="shared" si="2"/>
        <v>73.646243051671149</v>
      </c>
      <c r="L27" s="263">
        <f t="shared" si="2"/>
        <v>80.93035355517452</v>
      </c>
      <c r="M27" s="263">
        <f t="shared" si="2"/>
        <v>78.483431449755784</v>
      </c>
      <c r="N27" s="263">
        <f t="shared" si="2"/>
        <v>79.631139018717306</v>
      </c>
      <c r="O27" s="263">
        <f t="shared" si="2"/>
        <v>76.441299288355367</v>
      </c>
      <c r="P27" s="263">
        <f t="shared" si="2"/>
        <v>73.707526443456089</v>
      </c>
      <c r="Q27" s="263">
        <f t="shared" si="2"/>
        <v>80.255907625146691</v>
      </c>
      <c r="R27" s="263">
        <f t="shared" si="2"/>
        <v>79.210134972952574</v>
      </c>
      <c r="S27" s="263">
        <f t="shared" si="2"/>
        <v>83.960436416285901</v>
      </c>
      <c r="T27" s="263">
        <f t="shared" si="2"/>
        <v>79.673709402849155</v>
      </c>
      <c r="U27" s="263">
        <f t="shared" si="2"/>
        <v>80.595464725304453</v>
      </c>
      <c r="V27" s="263">
        <f t="shared" si="2"/>
        <v>76.714027157303263</v>
      </c>
      <c r="W27" s="263">
        <f t="shared" si="2"/>
        <v>84.356733584536983</v>
      </c>
      <c r="DA27" s="70"/>
    </row>
    <row r="28" spans="1:105" ht="12" customHeight="1" x14ac:dyDescent="0.25">
      <c r="A28" s="169" t="s">
        <v>2573</v>
      </c>
      <c r="B28" s="353">
        <v>51.624040291972101</v>
      </c>
      <c r="C28" s="353">
        <v>46.264679706878368</v>
      </c>
      <c r="D28" s="353">
        <v>42.848276521873871</v>
      </c>
      <c r="E28" s="353">
        <v>53.435817129491227</v>
      </c>
      <c r="F28" s="353">
        <v>38.057177884031958</v>
      </c>
      <c r="G28" s="353">
        <v>54.471874229041852</v>
      </c>
      <c r="H28" s="353">
        <v>52.967829976662102</v>
      </c>
      <c r="I28" s="353">
        <v>52.637708076048938</v>
      </c>
      <c r="J28" s="353">
        <v>48.587939197826223</v>
      </c>
      <c r="K28" s="353">
        <v>47.793696805062467</v>
      </c>
      <c r="L28" s="353">
        <v>50.227675148289151</v>
      </c>
      <c r="M28" s="353">
        <v>41.700588351164477</v>
      </c>
      <c r="N28" s="353">
        <v>42.538291048726776</v>
      </c>
      <c r="O28" s="353">
        <v>40.501149879342591</v>
      </c>
      <c r="P28" s="353">
        <v>34.714205479193623</v>
      </c>
      <c r="Q28" s="353">
        <v>41.091402486100037</v>
      </c>
      <c r="R28" s="353">
        <v>37.96692017825724</v>
      </c>
      <c r="S28" s="353">
        <v>39.491907973190592</v>
      </c>
      <c r="T28" s="353">
        <v>34.634203148502543</v>
      </c>
      <c r="U28" s="353">
        <v>34.058579658492647</v>
      </c>
      <c r="V28" s="353">
        <v>32.815376257916633</v>
      </c>
      <c r="W28" s="353">
        <v>37.023706773770442</v>
      </c>
      <c r="DA28" s="170" t="s">
        <v>2618</v>
      </c>
    </row>
    <row r="29" spans="1:105" ht="12" customHeight="1" x14ac:dyDescent="0.25">
      <c r="A29" s="59" t="s">
        <v>30</v>
      </c>
      <c r="B29" s="232">
        <v>20.67965126493112</v>
      </c>
      <c r="C29" s="232">
        <v>15.059239031060409</v>
      </c>
      <c r="D29" s="232">
        <v>14.204065250508901</v>
      </c>
      <c r="E29" s="232">
        <v>23.42170433433883</v>
      </c>
      <c r="F29" s="232">
        <v>6.7578081474124776</v>
      </c>
      <c r="G29" s="232">
        <v>5.814597316397939</v>
      </c>
      <c r="H29" s="232">
        <v>5.0605269522284244</v>
      </c>
      <c r="I29" s="232">
        <v>4.1301743284656229</v>
      </c>
      <c r="J29" s="232">
        <v>3.858110930905799</v>
      </c>
      <c r="K29" s="232">
        <v>2.4570539508044109</v>
      </c>
      <c r="L29" s="232">
        <v>2.2509518637260251</v>
      </c>
      <c r="M29" s="232">
        <v>1.889338005461159</v>
      </c>
      <c r="N29" s="232">
        <v>2.179855420356072</v>
      </c>
      <c r="O29" s="232">
        <v>2.3278385082141049</v>
      </c>
      <c r="P29" s="232">
        <v>1.701134489797081</v>
      </c>
      <c r="Q29" s="232">
        <v>2.0402407797190278</v>
      </c>
      <c r="R29" s="232">
        <v>1.7365169378434731</v>
      </c>
      <c r="S29" s="232">
        <v>1.62636698020947</v>
      </c>
      <c r="T29" s="232">
        <v>1.5800888667400359</v>
      </c>
      <c r="U29" s="232">
        <v>1.0544170378784981</v>
      </c>
      <c r="V29" s="232">
        <v>0.88027297145315486</v>
      </c>
      <c r="W29" s="232">
        <v>0.70132909514336317</v>
      </c>
      <c r="DA29" s="71" t="s">
        <v>2619</v>
      </c>
    </row>
    <row r="30" spans="1:105" ht="12" customHeight="1" x14ac:dyDescent="0.25">
      <c r="A30" s="59" t="s">
        <v>33</v>
      </c>
      <c r="B30" s="232">
        <v>1.839616640155185</v>
      </c>
      <c r="C30" s="232">
        <v>1.562562652394567</v>
      </c>
      <c r="D30" s="232">
        <v>1.7701347221040089</v>
      </c>
      <c r="E30" s="232">
        <v>1.535081423867805</v>
      </c>
      <c r="F30" s="232">
        <v>1.5142220033742391</v>
      </c>
      <c r="G30" s="232">
        <v>1.0644802191689009</v>
      </c>
      <c r="H30" s="232">
        <v>0.66998767869651843</v>
      </c>
      <c r="I30" s="232">
        <v>1.10751436768038</v>
      </c>
      <c r="J30" s="232">
        <v>0.62001995460091108</v>
      </c>
      <c r="K30" s="232">
        <v>0.41592846770702518</v>
      </c>
      <c r="L30" s="232">
        <v>0.20177790004452029</v>
      </c>
      <c r="M30" s="232">
        <v>0.19266938145643051</v>
      </c>
      <c r="N30" s="232">
        <v>0.58107956560385343</v>
      </c>
      <c r="O30" s="232">
        <v>0.58515763021501443</v>
      </c>
      <c r="P30" s="232">
        <v>0.55338274349075689</v>
      </c>
      <c r="Q30" s="232">
        <v>0.55697377514169966</v>
      </c>
      <c r="R30" s="232">
        <v>0.74033067954198328</v>
      </c>
      <c r="S30" s="232">
        <v>0.55899142627792653</v>
      </c>
      <c r="T30" s="232">
        <v>0.72503644803782863</v>
      </c>
      <c r="U30" s="232">
        <v>0.70947719494043038</v>
      </c>
      <c r="V30" s="232">
        <v>0.89094712999793724</v>
      </c>
      <c r="W30" s="232">
        <v>1.074206809165158</v>
      </c>
      <c r="DA30" s="71" t="s">
        <v>2620</v>
      </c>
    </row>
    <row r="31" spans="1:105" ht="12" customHeight="1" x14ac:dyDescent="0.25">
      <c r="A31" s="59" t="s">
        <v>160</v>
      </c>
      <c r="B31" s="232">
        <v>3.3991438826690219</v>
      </c>
      <c r="C31" s="232">
        <v>2.255949119136555</v>
      </c>
      <c r="D31" s="232">
        <v>0.5596134306049545</v>
      </c>
      <c r="E31" s="232">
        <v>0.18243668004423541</v>
      </c>
      <c r="F31" s="232">
        <v>0.1840794476699858</v>
      </c>
      <c r="G31" s="232">
        <v>0.18162464404357029</v>
      </c>
      <c r="H31" s="232">
        <v>0.37730243211002612</v>
      </c>
      <c r="I31" s="232">
        <v>0.37429541009956518</v>
      </c>
      <c r="J31" s="232">
        <v>0.3667105494518334</v>
      </c>
      <c r="K31" s="232">
        <v>0.37022304207096751</v>
      </c>
      <c r="L31" s="232">
        <v>0.36041261186805379</v>
      </c>
      <c r="M31" s="232">
        <v>0.34467337924612218</v>
      </c>
      <c r="N31" s="232">
        <v>0.34624383252418178</v>
      </c>
      <c r="O31" s="232">
        <v>0.1743078821480181</v>
      </c>
      <c r="P31" s="232">
        <v>0.1654526472010627</v>
      </c>
      <c r="Q31" s="232">
        <v>0.16631615345533229</v>
      </c>
      <c r="R31" s="232">
        <v>0.33182646839930913</v>
      </c>
      <c r="S31" s="232">
        <v>0.16702442028063899</v>
      </c>
      <c r="T31" s="232">
        <v>0.16264368431397749</v>
      </c>
      <c r="U31" s="232">
        <v>0.1595093498484563</v>
      </c>
      <c r="V31" s="232">
        <v>0</v>
      </c>
      <c r="W31" s="232">
        <v>0</v>
      </c>
      <c r="DA31" s="71" t="s">
        <v>2621</v>
      </c>
    </row>
    <row r="32" spans="1:105" ht="12" customHeight="1" x14ac:dyDescent="0.25">
      <c r="A32" s="59" t="s">
        <v>70</v>
      </c>
      <c r="B32" s="232">
        <v>0.36223104603191181</v>
      </c>
      <c r="C32" s="232">
        <v>0.88662165198512144</v>
      </c>
      <c r="D32" s="232">
        <v>0.7056208925902131</v>
      </c>
      <c r="E32" s="232">
        <v>3.7165489985131939</v>
      </c>
      <c r="F32" s="232">
        <v>0.86944814793494463</v>
      </c>
      <c r="G32" s="232">
        <v>0.84904601647021805</v>
      </c>
      <c r="H32" s="232">
        <v>0.68871496278586308</v>
      </c>
      <c r="I32" s="232">
        <v>0.52479669921309691</v>
      </c>
      <c r="J32" s="232">
        <v>0.33373460793388182</v>
      </c>
      <c r="K32" s="232">
        <v>0.16789078395997861</v>
      </c>
      <c r="L32" s="232">
        <v>0.16249240851825791</v>
      </c>
      <c r="M32" s="232">
        <v>0.15470317240069439</v>
      </c>
      <c r="N32" s="232">
        <v>0.15569411710123759</v>
      </c>
      <c r="O32" s="232">
        <v>0.15664393321080311</v>
      </c>
      <c r="P32" s="232">
        <v>0.14823251665368151</v>
      </c>
      <c r="Q32" s="232">
        <v>0.14919443255233139</v>
      </c>
      <c r="R32" s="232">
        <v>0.29746227930629782</v>
      </c>
      <c r="S32" s="232">
        <v>0.14973489303681539</v>
      </c>
      <c r="T32" s="232">
        <v>0.14565855527350469</v>
      </c>
      <c r="U32" s="232">
        <v>0</v>
      </c>
      <c r="V32" s="232">
        <v>0.28640013570128459</v>
      </c>
      <c r="W32" s="232">
        <v>0.71937227499636325</v>
      </c>
      <c r="DA32" s="71" t="s">
        <v>2622</v>
      </c>
    </row>
    <row r="33" spans="1:105" ht="12" customHeight="1" x14ac:dyDescent="0.25">
      <c r="A33" s="59" t="s">
        <v>162</v>
      </c>
      <c r="B33" s="232">
        <v>25.34339745818486</v>
      </c>
      <c r="C33" s="232">
        <v>26.50030725230172</v>
      </c>
      <c r="D33" s="232">
        <v>25.6088422260658</v>
      </c>
      <c r="E33" s="232">
        <v>24.580045692727161</v>
      </c>
      <c r="F33" s="232">
        <v>28.731620137640309</v>
      </c>
      <c r="G33" s="232">
        <v>46.562126032961217</v>
      </c>
      <c r="H33" s="232">
        <v>46.171297950841272</v>
      </c>
      <c r="I33" s="232">
        <v>46.500927270590267</v>
      </c>
      <c r="J33" s="232">
        <v>43.409363154933793</v>
      </c>
      <c r="K33" s="232">
        <v>44.382600560520082</v>
      </c>
      <c r="L33" s="232">
        <v>47.252040364132291</v>
      </c>
      <c r="M33" s="232">
        <v>39.119204412600077</v>
      </c>
      <c r="N33" s="232">
        <v>39.275418113141427</v>
      </c>
      <c r="O33" s="232">
        <v>37.257201925554646</v>
      </c>
      <c r="P33" s="232">
        <v>32.146003082051038</v>
      </c>
      <c r="Q33" s="232">
        <v>38.178677345231648</v>
      </c>
      <c r="R33" s="232">
        <v>34.860783813166179</v>
      </c>
      <c r="S33" s="232">
        <v>36.989790253385728</v>
      </c>
      <c r="T33" s="232">
        <v>32.020775594137191</v>
      </c>
      <c r="U33" s="232">
        <v>32.135176075825257</v>
      </c>
      <c r="V33" s="232">
        <v>30.757756020764251</v>
      </c>
      <c r="W33" s="232">
        <v>34.528798594465549</v>
      </c>
      <c r="DA33" s="71" t="s">
        <v>2623</v>
      </c>
    </row>
    <row r="34" spans="1:105" ht="12" customHeight="1" x14ac:dyDescent="0.25">
      <c r="A34" s="60" t="s">
        <v>2580</v>
      </c>
      <c r="B34" s="331">
        <v>14.77887714995849</v>
      </c>
      <c r="C34" s="331">
        <v>18.499084278739879</v>
      </c>
      <c r="D34" s="331">
        <v>20.008434927091759</v>
      </c>
      <c r="E34" s="331">
        <v>18.555421161368621</v>
      </c>
      <c r="F34" s="331">
        <v>29.301273730693001</v>
      </c>
      <c r="G34" s="331">
        <v>27.65053061986319</v>
      </c>
      <c r="H34" s="331">
        <v>29.691251183348552</v>
      </c>
      <c r="I34" s="331">
        <v>34.441837857333176</v>
      </c>
      <c r="J34" s="331">
        <v>37.174148411978827</v>
      </c>
      <c r="K34" s="331">
        <v>25.852546246608679</v>
      </c>
      <c r="L34" s="331">
        <v>30.702678406885369</v>
      </c>
      <c r="M34" s="331">
        <v>36.782843098591307</v>
      </c>
      <c r="N34" s="331">
        <v>37.092847969990522</v>
      </c>
      <c r="O34" s="331">
        <v>35.940149409012783</v>
      </c>
      <c r="P34" s="331">
        <v>38.993320964262459</v>
      </c>
      <c r="Q34" s="331">
        <v>39.164505139046653</v>
      </c>
      <c r="R34" s="331">
        <v>41.243214794695326</v>
      </c>
      <c r="S34" s="331">
        <v>44.468528443095309</v>
      </c>
      <c r="T34" s="331">
        <v>45.039506254346612</v>
      </c>
      <c r="U34" s="331">
        <v>46.536885066811813</v>
      </c>
      <c r="V34" s="331">
        <v>43.898650899386631</v>
      </c>
      <c r="W34" s="331">
        <v>47.333026810766533</v>
      </c>
      <c r="DA34" s="72" t="s">
        <v>2624</v>
      </c>
    </row>
    <row r="35" spans="1:105" ht="12" customHeight="1" x14ac:dyDescent="0.25">
      <c r="A35" s="39" t="s">
        <v>2582</v>
      </c>
      <c r="B35" s="230">
        <v>123.3472579499509</v>
      </c>
      <c r="C35" s="230">
        <v>126.621303587741</v>
      </c>
      <c r="D35" s="230">
        <v>119.07256897262231</v>
      </c>
      <c r="E35" s="230">
        <v>129.00750744251931</v>
      </c>
      <c r="F35" s="230">
        <v>118.0532615558475</v>
      </c>
      <c r="G35" s="230">
        <v>129.14868367225449</v>
      </c>
      <c r="H35" s="230">
        <v>138.13611386205639</v>
      </c>
      <c r="I35" s="230">
        <v>142.57646542821351</v>
      </c>
      <c r="J35" s="230">
        <v>130.79320792178461</v>
      </c>
      <c r="K35" s="230">
        <v>111.9680038502605</v>
      </c>
      <c r="L35" s="230">
        <v>112.291766755642</v>
      </c>
      <c r="M35" s="230">
        <v>99.157798555741437</v>
      </c>
      <c r="N35" s="230">
        <v>101.92903349915569</v>
      </c>
      <c r="O35" s="230">
        <v>99.599306816190889</v>
      </c>
      <c r="P35" s="230">
        <v>85.804827289272367</v>
      </c>
      <c r="Q35" s="230">
        <v>92.901923544434638</v>
      </c>
      <c r="R35" s="230">
        <v>92.691295670452575</v>
      </c>
      <c r="S35" s="230">
        <v>99.419773184231289</v>
      </c>
      <c r="T35" s="230">
        <v>90.660308873156282</v>
      </c>
      <c r="U35" s="230">
        <v>87.844184723287825</v>
      </c>
      <c r="V35" s="230">
        <v>84.246563525981742</v>
      </c>
      <c r="W35" s="230">
        <v>92.680673024272139</v>
      </c>
      <c r="DA35" s="92" t="s">
        <v>2625</v>
      </c>
    </row>
    <row r="36" spans="1:105" ht="12" customHeight="1" x14ac:dyDescent="0.25">
      <c r="A36" s="64" t="s">
        <v>30</v>
      </c>
      <c r="B36" s="231">
        <v>9.5445984412290965</v>
      </c>
      <c r="C36" s="231">
        <v>6.6026120352395461</v>
      </c>
      <c r="D36" s="231">
        <v>6.6327926060406286</v>
      </c>
      <c r="E36" s="231">
        <v>11.636972598759121</v>
      </c>
      <c r="F36" s="231">
        <v>3.6345846568882281</v>
      </c>
      <c r="G36" s="231">
        <v>3.4240764397403982</v>
      </c>
      <c r="H36" s="231">
        <v>2.7317568961853929</v>
      </c>
      <c r="I36" s="231">
        <v>2.3377944124491412</v>
      </c>
      <c r="J36" s="231">
        <v>2.4992179577874589</v>
      </c>
      <c r="K36" s="231">
        <v>1.539857407490639</v>
      </c>
      <c r="L36" s="231">
        <v>1.637008231618704</v>
      </c>
      <c r="M36" s="231">
        <v>1.673612453476262</v>
      </c>
      <c r="N36" s="231">
        <v>1.8876222944939891</v>
      </c>
      <c r="O36" s="231">
        <v>1.9589034598581969</v>
      </c>
      <c r="P36" s="231">
        <v>1.77150746660799</v>
      </c>
      <c r="Q36" s="231">
        <v>2.076227759568531</v>
      </c>
      <c r="R36" s="231">
        <v>1.7869268610136519</v>
      </c>
      <c r="S36" s="231">
        <v>1.6335874926086751</v>
      </c>
      <c r="T36" s="231">
        <v>1.748221638924228</v>
      </c>
      <c r="U36" s="231">
        <v>1.253226422608904</v>
      </c>
      <c r="V36" s="231">
        <v>1.0306984090855069</v>
      </c>
      <c r="W36" s="231">
        <v>0.80857808392443176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0.85752981147234042</v>
      </c>
      <c r="C38" s="231">
        <v>0.69192279589219474</v>
      </c>
      <c r="D38" s="231">
        <v>0.83482900024605433</v>
      </c>
      <c r="E38" s="231">
        <v>0.77030085593807651</v>
      </c>
      <c r="F38" s="231">
        <v>0.8225189837821093</v>
      </c>
      <c r="G38" s="231">
        <v>0.63309495124953397</v>
      </c>
      <c r="H38" s="231">
        <v>0.36527552075874448</v>
      </c>
      <c r="I38" s="231">
        <v>0.63313270667345278</v>
      </c>
      <c r="J38" s="231">
        <v>0.4056416456215855</v>
      </c>
      <c r="K38" s="231">
        <v>0.26326426139082831</v>
      </c>
      <c r="L38" s="231">
        <v>0.1482059706809431</v>
      </c>
      <c r="M38" s="231">
        <v>0.17237147101174491</v>
      </c>
      <c r="N38" s="231">
        <v>0.50819508239305189</v>
      </c>
      <c r="O38" s="231">
        <v>0.49732524387979649</v>
      </c>
      <c r="P38" s="231">
        <v>0.5820193133443835</v>
      </c>
      <c r="Q38" s="231">
        <v>0.57244763219905581</v>
      </c>
      <c r="R38" s="231">
        <v>0.76941552883381292</v>
      </c>
      <c r="S38" s="231">
        <v>0.56706970317823102</v>
      </c>
      <c r="T38" s="231">
        <v>0.81018139266392586</v>
      </c>
      <c r="U38" s="231">
        <v>0.85165365577602925</v>
      </c>
      <c r="V38" s="231">
        <v>1.0535947999536099</v>
      </c>
      <c r="W38" s="231">
        <v>1.25082184465854</v>
      </c>
      <c r="DA38" s="73" t="s">
        <v>2628</v>
      </c>
    </row>
    <row r="39" spans="1:105" ht="12" customHeight="1" x14ac:dyDescent="0.25">
      <c r="A39" s="64" t="s">
        <v>160</v>
      </c>
      <c r="B39" s="231">
        <v>1.614629224900574</v>
      </c>
      <c r="C39" s="231">
        <v>1.0179603504535939</v>
      </c>
      <c r="D39" s="231">
        <v>0.26894328056020639</v>
      </c>
      <c r="E39" s="231">
        <v>9.3287292287871942E-2</v>
      </c>
      <c r="F39" s="231">
        <v>0.1018926935950016</v>
      </c>
      <c r="G39" s="231">
        <v>0.11007467044150571</v>
      </c>
      <c r="H39" s="231">
        <v>0.20961614050595981</v>
      </c>
      <c r="I39" s="231">
        <v>0.2180425460969766</v>
      </c>
      <c r="J39" s="231">
        <v>0.24447904242084739</v>
      </c>
      <c r="K39" s="231">
        <v>0.2387910629801642</v>
      </c>
      <c r="L39" s="231">
        <v>0.26975744844140681</v>
      </c>
      <c r="M39" s="231">
        <v>0.31422576334429181</v>
      </c>
      <c r="N39" s="231">
        <v>0.30857324268738351</v>
      </c>
      <c r="O39" s="231">
        <v>0.15096143697261799</v>
      </c>
      <c r="P39" s="231">
        <v>0.177323733776732</v>
      </c>
      <c r="Q39" s="231">
        <v>0.17418742996730199</v>
      </c>
      <c r="R39" s="231">
        <v>0.35142090124830372</v>
      </c>
      <c r="S39" s="231">
        <v>0.17266035686172779</v>
      </c>
      <c r="T39" s="231">
        <v>0.1852000040946466</v>
      </c>
      <c r="U39" s="231">
        <v>0.19511563994297301</v>
      </c>
      <c r="V39" s="231">
        <v>0</v>
      </c>
      <c r="W39" s="231">
        <v>0</v>
      </c>
      <c r="DA39" s="73" t="s">
        <v>2629</v>
      </c>
    </row>
    <row r="40" spans="1:105" ht="12" customHeight="1" x14ac:dyDescent="0.25">
      <c r="A40" s="64" t="s">
        <v>70</v>
      </c>
      <c r="B40" s="231">
        <v>0.16681162785306969</v>
      </c>
      <c r="C40" s="231">
        <v>0.38786204677983133</v>
      </c>
      <c r="D40" s="231">
        <v>0.32876183074193233</v>
      </c>
      <c r="E40" s="231">
        <v>1.8424155052093949</v>
      </c>
      <c r="F40" s="231">
        <v>0.4665721556279081</v>
      </c>
      <c r="G40" s="231">
        <v>0.49886293350903088</v>
      </c>
      <c r="H40" s="231">
        <v>0.370947137343967</v>
      </c>
      <c r="I40" s="231">
        <v>0.29638432266030112</v>
      </c>
      <c r="J40" s="231">
        <v>0.2157033384126891</v>
      </c>
      <c r="K40" s="231">
        <v>0.10498297378747069</v>
      </c>
      <c r="L40" s="231">
        <v>0.1179081787303632</v>
      </c>
      <c r="M40" s="231">
        <v>0.13673215454736709</v>
      </c>
      <c r="N40" s="231">
        <v>0.13451967549038529</v>
      </c>
      <c r="O40" s="231">
        <v>0.13152247234981429</v>
      </c>
      <c r="P40" s="231">
        <v>0.154018900581611</v>
      </c>
      <c r="Q40" s="231">
        <v>0.1514859609129082</v>
      </c>
      <c r="R40" s="231">
        <v>0.30541182944032352</v>
      </c>
      <c r="S40" s="231">
        <v>0.15006280759788529</v>
      </c>
      <c r="T40" s="231">
        <v>0.1607967164940359</v>
      </c>
      <c r="U40" s="231">
        <v>0</v>
      </c>
      <c r="V40" s="231">
        <v>0.33459053979973208</v>
      </c>
      <c r="W40" s="231">
        <v>0.82752286990508728</v>
      </c>
      <c r="DA40" s="73" t="s">
        <v>2630</v>
      </c>
    </row>
    <row r="41" spans="1:105" ht="12" customHeight="1" x14ac:dyDescent="0.25">
      <c r="A41" s="64" t="s">
        <v>34</v>
      </c>
      <c r="B41" s="231">
        <v>1.655291573523525</v>
      </c>
      <c r="C41" s="231">
        <v>2.2829834622432781</v>
      </c>
      <c r="D41" s="231">
        <v>1.140281722662766</v>
      </c>
      <c r="E41" s="231">
        <v>0.56940981455334982</v>
      </c>
      <c r="F41" s="231">
        <v>0.57167858041618769</v>
      </c>
      <c r="G41" s="231">
        <v>0.57268692079941896</v>
      </c>
      <c r="H41" s="231">
        <v>1.1007547796295241</v>
      </c>
      <c r="I41" s="231">
        <v>1.100754779629733</v>
      </c>
      <c r="J41" s="231">
        <v>0.56018350004384254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11.78534064192565</v>
      </c>
      <c r="C42" s="231">
        <v>11.7064850823279</v>
      </c>
      <c r="D42" s="231">
        <v>12.04859921204028</v>
      </c>
      <c r="E42" s="231">
        <v>12.30458746084631</v>
      </c>
      <c r="F42" s="231">
        <v>15.569400884976121</v>
      </c>
      <c r="G42" s="231">
        <v>27.626092666519959</v>
      </c>
      <c r="H42" s="231">
        <v>25.111996585603571</v>
      </c>
      <c r="I42" s="231">
        <v>26.519321039575399</v>
      </c>
      <c r="J42" s="231">
        <v>28.33189939555815</v>
      </c>
      <c r="K42" s="231">
        <v>28.024728507497372</v>
      </c>
      <c r="L42" s="231">
        <v>34.623269489034463</v>
      </c>
      <c r="M42" s="231">
        <v>34.9138792893852</v>
      </c>
      <c r="N42" s="231">
        <v>34.266605103566143</v>
      </c>
      <c r="O42" s="231">
        <v>31.588810678792289</v>
      </c>
      <c r="P42" s="231">
        <v>33.728278377783397</v>
      </c>
      <c r="Q42" s="231">
        <v>39.14509059559726</v>
      </c>
      <c r="R42" s="231">
        <v>36.143296075477657</v>
      </c>
      <c r="S42" s="231">
        <v>37.434201551167988</v>
      </c>
      <c r="T42" s="231">
        <v>35.6951885029195</v>
      </c>
      <c r="U42" s="231">
        <v>38.482268559387037</v>
      </c>
      <c r="V42" s="231">
        <v>36.285385424063207</v>
      </c>
      <c r="W42" s="231">
        <v>40.10923986805085</v>
      </c>
      <c r="DA42" s="73" t="s">
        <v>2632</v>
      </c>
    </row>
    <row r="43" spans="1:105" ht="12" customHeight="1" x14ac:dyDescent="0.25">
      <c r="A43" s="64" t="s">
        <v>36</v>
      </c>
      <c r="B43" s="231">
        <v>2.7506449624018048</v>
      </c>
      <c r="C43" s="231">
        <v>2.945436496007324</v>
      </c>
      <c r="D43" s="231">
        <v>2.8753070556294928</v>
      </c>
      <c r="E43" s="231">
        <v>6.9428145977394111</v>
      </c>
      <c r="F43" s="231">
        <v>12.568766615776671</v>
      </c>
      <c r="G43" s="231">
        <v>16.41028904919499</v>
      </c>
      <c r="H43" s="231">
        <v>23.111521750702639</v>
      </c>
      <c r="I43" s="231">
        <v>25.132820533149481</v>
      </c>
      <c r="J43" s="231">
        <v>19.29648019395718</v>
      </c>
      <c r="K43" s="231">
        <v>9.375520729245487</v>
      </c>
      <c r="L43" s="231">
        <v>7.9838721143229572</v>
      </c>
      <c r="M43" s="231">
        <v>2.5106339656508232</v>
      </c>
      <c r="N43" s="231">
        <v>0.86960506072771515</v>
      </c>
      <c r="O43" s="231">
        <v>0.58908729920181835</v>
      </c>
      <c r="P43" s="231">
        <v>0.56103552305003934</v>
      </c>
      <c r="Q43" s="231">
        <v>0.52052875828402245</v>
      </c>
      <c r="R43" s="231">
        <v>0.40809723946661303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0.57163870332754296</v>
      </c>
      <c r="C44" s="231">
        <v>0.84386160859009696</v>
      </c>
      <c r="D44" s="231">
        <v>0.97992406501894425</v>
      </c>
      <c r="E44" s="231">
        <v>1.129656462153823</v>
      </c>
      <c r="F44" s="231">
        <v>1.3473955894010281</v>
      </c>
      <c r="G44" s="231">
        <v>1.769301895594148</v>
      </c>
      <c r="H44" s="231">
        <v>2.6539283452891831</v>
      </c>
      <c r="I44" s="231">
        <v>2.6675982859966929</v>
      </c>
      <c r="J44" s="231">
        <v>1.537941823842232</v>
      </c>
      <c r="K44" s="231">
        <v>0.89824739420060817</v>
      </c>
      <c r="L44" s="231">
        <v>1.2929608075912711</v>
      </c>
      <c r="M44" s="231">
        <v>1.742109002793182</v>
      </c>
      <c r="N44" s="231">
        <v>3.14393937400623</v>
      </c>
      <c r="O44" s="231">
        <v>4.6954531461454607</v>
      </c>
      <c r="P44" s="231">
        <v>1.674053276476255</v>
      </c>
      <c r="Q44" s="231">
        <v>2.177587257279034</v>
      </c>
      <c r="R44" s="231">
        <v>1.5515627683488571</v>
      </c>
      <c r="S44" s="231">
        <v>5.1880609736274126</v>
      </c>
      <c r="T44" s="231">
        <v>1.8492636993016811</v>
      </c>
      <c r="U44" s="231">
        <v>1.7945349402657851</v>
      </c>
      <c r="V44" s="231">
        <v>1.729369989941465</v>
      </c>
      <c r="W44" s="231">
        <v>3.2984733990504171</v>
      </c>
      <c r="DA44" s="73" t="s">
        <v>2634</v>
      </c>
    </row>
    <row r="45" spans="1:105" ht="12" customHeight="1" x14ac:dyDescent="0.25">
      <c r="A45" s="64" t="s">
        <v>79</v>
      </c>
      <c r="B45" s="231">
        <v>94.400772963317266</v>
      </c>
      <c r="C45" s="231">
        <v>100.1421797102073</v>
      </c>
      <c r="D45" s="231">
        <v>93.963130199681956</v>
      </c>
      <c r="E45" s="231">
        <v>93.718062855031945</v>
      </c>
      <c r="F45" s="231">
        <v>82.970451395384273</v>
      </c>
      <c r="G45" s="231">
        <v>78.104204145205486</v>
      </c>
      <c r="H45" s="231">
        <v>82.480316706037456</v>
      </c>
      <c r="I45" s="231">
        <v>83.67061680198232</v>
      </c>
      <c r="J45" s="231">
        <v>77.701661024140577</v>
      </c>
      <c r="K45" s="231">
        <v>71.522611513667911</v>
      </c>
      <c r="L45" s="231">
        <v>66.218784515221941</v>
      </c>
      <c r="M45" s="231">
        <v>57.694234455532573</v>
      </c>
      <c r="N45" s="231">
        <v>60.809973665790807</v>
      </c>
      <c r="O45" s="231">
        <v>59.987243078990893</v>
      </c>
      <c r="P45" s="231">
        <v>47.15659069765195</v>
      </c>
      <c r="Q45" s="231">
        <v>48.084368150626517</v>
      </c>
      <c r="R45" s="231">
        <v>51.375164466623353</v>
      </c>
      <c r="S45" s="231">
        <v>54.274130299189373</v>
      </c>
      <c r="T45" s="231">
        <v>50.211456918758273</v>
      </c>
      <c r="U45" s="231">
        <v>45.267385505307097</v>
      </c>
      <c r="V45" s="231">
        <v>43.812924363138208</v>
      </c>
      <c r="W45" s="231">
        <v>46.386036958682823</v>
      </c>
      <c r="DA45" s="73" t="s">
        <v>2635</v>
      </c>
    </row>
    <row r="46" spans="1:105" ht="12" customHeight="1" x14ac:dyDescent="0.25">
      <c r="A46" s="39" t="s">
        <v>2594</v>
      </c>
      <c r="B46" s="230">
        <v>31.34460531706895</v>
      </c>
      <c r="C46" s="230">
        <v>32.250424828776907</v>
      </c>
      <c r="D46" s="230">
        <v>32.105250139176157</v>
      </c>
      <c r="E46" s="230">
        <v>35.487113243213678</v>
      </c>
      <c r="F46" s="230">
        <v>36.341955205514772</v>
      </c>
      <c r="G46" s="230">
        <v>41.935690809015007</v>
      </c>
      <c r="H46" s="230">
        <v>42.643250499099892</v>
      </c>
      <c r="I46" s="230">
        <v>45.813469674805887</v>
      </c>
      <c r="J46" s="230">
        <v>46.095514288109577</v>
      </c>
      <c r="K46" s="230">
        <v>37.812659119027153</v>
      </c>
      <c r="L46" s="230">
        <v>42.425719241269753</v>
      </c>
      <c r="M46" s="230">
        <v>43.101423051012901</v>
      </c>
      <c r="N46" s="230">
        <v>43.67104232232618</v>
      </c>
      <c r="O46" s="230">
        <v>41.955470175334433</v>
      </c>
      <c r="P46" s="230">
        <v>41.490037411239918</v>
      </c>
      <c r="Q46" s="230">
        <v>44.616457356344569</v>
      </c>
      <c r="R46" s="230">
        <v>44.474165312636927</v>
      </c>
      <c r="S46" s="230">
        <v>47.170878532859597</v>
      </c>
      <c r="T46" s="230">
        <v>45.317909122093013</v>
      </c>
      <c r="U46" s="230">
        <v>46.030592911731141</v>
      </c>
      <c r="V46" s="230">
        <v>43.746073989937017</v>
      </c>
      <c r="W46" s="230">
        <v>47.96810725520259</v>
      </c>
      <c r="DA46" s="92" t="s">
        <v>2636</v>
      </c>
    </row>
    <row r="47" spans="1:105" ht="12" customHeight="1" x14ac:dyDescent="0.25">
      <c r="A47" s="39" t="s">
        <v>2596</v>
      </c>
      <c r="B47" s="230">
        <v>19.63177313048886</v>
      </c>
      <c r="C47" s="230">
        <v>20.199106582964539</v>
      </c>
      <c r="D47" s="230">
        <v>20.108180679074511</v>
      </c>
      <c r="E47" s="230">
        <v>22.226311328519369</v>
      </c>
      <c r="F47" s="230">
        <v>22.761716489839991</v>
      </c>
      <c r="G47" s="230">
        <v>26.265188529414669</v>
      </c>
      <c r="H47" s="230">
        <v>26.70834776436158</v>
      </c>
      <c r="I47" s="230">
        <v>28.693921454054649</v>
      </c>
      <c r="J47" s="230">
        <v>28.87057181557762</v>
      </c>
      <c r="K47" s="230">
        <v>23.682848699996558</v>
      </c>
      <c r="L47" s="230">
        <v>26.572103448655191</v>
      </c>
      <c r="M47" s="230">
        <v>26.99531068837312</v>
      </c>
      <c r="N47" s="230">
        <v>27.352074992535119</v>
      </c>
      <c r="O47" s="230">
        <v>26.277576754703169</v>
      </c>
      <c r="P47" s="230">
        <v>25.986066609982249</v>
      </c>
      <c r="Q47" s="230">
        <v>27.94420793771835</v>
      </c>
      <c r="R47" s="230">
        <v>27.85508749443683</v>
      </c>
      <c r="S47" s="230">
        <v>29.544094633045521</v>
      </c>
      <c r="T47" s="230">
        <v>28.38354165361158</v>
      </c>
      <c r="U47" s="230">
        <v>28.829910217848489</v>
      </c>
      <c r="V47" s="230">
        <v>27.399068874296841</v>
      </c>
      <c r="W47" s="230">
        <v>30.043415433286189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0.99999999999999978</v>
      </c>
      <c r="D51" s="234">
        <f t="shared" si="3"/>
        <v>1</v>
      </c>
      <c r="E51" s="234">
        <f t="shared" si="3"/>
        <v>0.99999999999999978</v>
      </c>
      <c r="F51" s="234">
        <f t="shared" si="3"/>
        <v>0.99999999999999989</v>
      </c>
      <c r="G51" s="234">
        <f t="shared" si="3"/>
        <v>1.0000000000000002</v>
      </c>
      <c r="H51" s="234">
        <f t="shared" si="3"/>
        <v>0.99999999999999978</v>
      </c>
      <c r="I51" s="234">
        <f t="shared" si="3"/>
        <v>1</v>
      </c>
      <c r="J51" s="234">
        <f t="shared" si="3"/>
        <v>1.0000000000000002</v>
      </c>
      <c r="K51" s="234">
        <f t="shared" si="3"/>
        <v>0.99999999999999978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0.99999999999999989</v>
      </c>
      <c r="P51" s="234">
        <f t="shared" si="3"/>
        <v>1</v>
      </c>
      <c r="Q51" s="234">
        <f t="shared" si="3"/>
        <v>1.0000000000000002</v>
      </c>
      <c r="R51" s="234">
        <f t="shared" si="3"/>
        <v>0.99999999999999989</v>
      </c>
      <c r="S51" s="234">
        <f t="shared" si="3"/>
        <v>0.99999999999999989</v>
      </c>
      <c r="T51" s="234">
        <f t="shared" si="3"/>
        <v>1.0000000000000002</v>
      </c>
      <c r="U51" s="234">
        <f t="shared" si="3"/>
        <v>0.99999999999999989</v>
      </c>
      <c r="V51" s="234">
        <f t="shared" si="3"/>
        <v>1</v>
      </c>
      <c r="W51" s="234">
        <f t="shared" si="3"/>
        <v>0.99999999999999967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1.4182718632195019E-2</v>
      </c>
      <c r="C52" s="235">
        <f t="shared" si="4"/>
        <v>1.4510687269382462E-2</v>
      </c>
      <c r="D52" s="235">
        <f t="shared" si="4"/>
        <v>1.4962655255931514E-2</v>
      </c>
      <c r="E52" s="235">
        <f t="shared" si="4"/>
        <v>1.4853262888277969E-2</v>
      </c>
      <c r="F52" s="235">
        <f t="shared" si="4"/>
        <v>1.6020222892198812E-2</v>
      </c>
      <c r="G52" s="235">
        <f t="shared" si="4"/>
        <v>1.589140322029731E-2</v>
      </c>
      <c r="H52" s="235">
        <f t="shared" si="4"/>
        <v>1.5712324008512885E-2</v>
      </c>
      <c r="I52" s="235">
        <f t="shared" si="4"/>
        <v>1.6058942827700127E-2</v>
      </c>
      <c r="J52" s="235">
        <f t="shared" si="4"/>
        <v>1.6681342819687778E-2</v>
      </c>
      <c r="K52" s="235">
        <f t="shared" si="4"/>
        <v>1.6122940129511688E-2</v>
      </c>
      <c r="L52" s="235">
        <f t="shared" si="4"/>
        <v>1.6817046690613444E-2</v>
      </c>
      <c r="M52" s="235">
        <f t="shared" si="4"/>
        <v>1.7860466286889146E-2</v>
      </c>
      <c r="N52" s="235">
        <f t="shared" si="4"/>
        <v>1.7778498799672252E-2</v>
      </c>
      <c r="O52" s="235">
        <f t="shared" si="4"/>
        <v>1.7701258807731556E-2</v>
      </c>
      <c r="P52" s="235">
        <f t="shared" si="4"/>
        <v>1.8566119656391215E-2</v>
      </c>
      <c r="Q52" s="235">
        <f t="shared" si="4"/>
        <v>1.8409547521603689E-2</v>
      </c>
      <c r="R52" s="235">
        <f t="shared" si="4"/>
        <v>1.8496662409496822E-2</v>
      </c>
      <c r="S52" s="235">
        <f t="shared" si="4"/>
        <v>1.8450477408416377E-2</v>
      </c>
      <c r="T52" s="235">
        <f t="shared" si="4"/>
        <v>1.8801075496456002E-2</v>
      </c>
      <c r="U52" s="235">
        <f t="shared" si="4"/>
        <v>1.9044891476387861E-2</v>
      </c>
      <c r="V52" s="235">
        <f t="shared" si="4"/>
        <v>1.8979063044089979E-2</v>
      </c>
      <c r="W52" s="235">
        <f t="shared" si="4"/>
        <v>1.8929491358693835E-2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5.0084435758994458E-3</v>
      </c>
      <c r="C53" s="235">
        <f t="shared" si="5"/>
        <v>5.1242614565622704E-3</v>
      </c>
      <c r="D53" s="235">
        <f t="shared" si="5"/>
        <v>5.2838681030344947E-3</v>
      </c>
      <c r="E53" s="235">
        <f t="shared" si="5"/>
        <v>5.2452376038167273E-3</v>
      </c>
      <c r="F53" s="235">
        <f t="shared" si="5"/>
        <v>5.6573344299993642E-3</v>
      </c>
      <c r="G53" s="235">
        <f t="shared" si="5"/>
        <v>5.6118434296547675E-3</v>
      </c>
      <c r="H53" s="235">
        <f t="shared" si="5"/>
        <v>5.5486039231046717E-3</v>
      </c>
      <c r="I53" s="235">
        <f t="shared" si="5"/>
        <v>5.6710078742275094E-3</v>
      </c>
      <c r="J53" s="235">
        <f t="shared" si="5"/>
        <v>5.8908003782143139E-3</v>
      </c>
      <c r="K53" s="235">
        <f t="shared" si="5"/>
        <v>5.6936076933063011E-3</v>
      </c>
      <c r="L53" s="235">
        <f t="shared" si="5"/>
        <v>5.9387224443701973E-3</v>
      </c>
      <c r="M53" s="235">
        <f t="shared" si="5"/>
        <v>6.3071925740723934E-3</v>
      </c>
      <c r="N53" s="235">
        <f t="shared" si="5"/>
        <v>6.2782468165324973E-3</v>
      </c>
      <c r="O53" s="235">
        <f t="shared" si="5"/>
        <v>6.2509705127807083E-3</v>
      </c>
      <c r="P53" s="235">
        <f t="shared" si="5"/>
        <v>6.5563849311196304E-3</v>
      </c>
      <c r="Q53" s="235">
        <f t="shared" si="5"/>
        <v>6.5010935075937226E-3</v>
      </c>
      <c r="R53" s="235">
        <f t="shared" si="5"/>
        <v>6.5318570030806281E-3</v>
      </c>
      <c r="S53" s="235">
        <f t="shared" si="5"/>
        <v>6.5155473675330986E-3</v>
      </c>
      <c r="T53" s="235">
        <f t="shared" si="5"/>
        <v>6.639356545963716E-3</v>
      </c>
      <c r="U53" s="235">
        <f t="shared" si="5"/>
        <v>6.7254570045612201E-3</v>
      </c>
      <c r="V53" s="235">
        <f t="shared" si="5"/>
        <v>6.7022105454440338E-3</v>
      </c>
      <c r="W53" s="235">
        <f t="shared" si="5"/>
        <v>6.6847049461504528E-3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3.3152838437832594E-2</v>
      </c>
      <c r="C54" s="235">
        <f t="shared" si="6"/>
        <v>3.3919482092221183E-2</v>
      </c>
      <c r="D54" s="235">
        <f t="shared" si="6"/>
        <v>3.497598063990575E-2</v>
      </c>
      <c r="E54" s="235">
        <f t="shared" si="6"/>
        <v>3.4720270321933491E-2</v>
      </c>
      <c r="F54" s="235">
        <f t="shared" si="6"/>
        <v>3.7448099694898512E-2</v>
      </c>
      <c r="G54" s="235">
        <f t="shared" si="6"/>
        <v>3.7146977048322816E-2</v>
      </c>
      <c r="H54" s="235">
        <f t="shared" si="6"/>
        <v>3.6728370127475762E-2</v>
      </c>
      <c r="I54" s="235">
        <f t="shared" si="6"/>
        <v>3.7538609547014212E-2</v>
      </c>
      <c r="J54" s="235">
        <f t="shared" si="6"/>
        <v>3.8993501723415057E-2</v>
      </c>
      <c r="K54" s="235">
        <f t="shared" si="6"/>
        <v>3.7688206550412398E-2</v>
      </c>
      <c r="L54" s="235">
        <f t="shared" si="6"/>
        <v>3.9310716541311408E-2</v>
      </c>
      <c r="M54" s="235">
        <f t="shared" si="6"/>
        <v>4.174976382098259E-2</v>
      </c>
      <c r="N54" s="235">
        <f t="shared" si="6"/>
        <v>4.155816057964859E-2</v>
      </c>
      <c r="O54" s="235">
        <f t="shared" si="6"/>
        <v>4.1377608103063693E-2</v>
      </c>
      <c r="P54" s="235">
        <f t="shared" si="6"/>
        <v>4.3399265073803636E-2</v>
      </c>
      <c r="Q54" s="235">
        <f t="shared" si="6"/>
        <v>4.3033269609669279E-2</v>
      </c>
      <c r="R54" s="235">
        <f t="shared" si="6"/>
        <v>4.3236905166345603E-2</v>
      </c>
      <c r="S54" s="235">
        <f t="shared" si="6"/>
        <v>4.3128945337290329E-2</v>
      </c>
      <c r="T54" s="235">
        <f t="shared" si="6"/>
        <v>4.3948486503608442E-2</v>
      </c>
      <c r="U54" s="235">
        <f t="shared" si="6"/>
        <v>4.4518418968664444E-2</v>
      </c>
      <c r="V54" s="235">
        <f t="shared" si="6"/>
        <v>4.4364541603034872E-2</v>
      </c>
      <c r="W54" s="235">
        <f t="shared" si="6"/>
        <v>4.4248665224207284E-2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1.4539809597096259E-2</v>
      </c>
      <c r="C55" s="235">
        <f t="shared" si="7"/>
        <v>1.4876035793370056E-2</v>
      </c>
      <c r="D55" s="235">
        <f t="shared" si="7"/>
        <v>1.5339383381292211E-2</v>
      </c>
      <c r="E55" s="235">
        <f t="shared" si="7"/>
        <v>1.5227236744366936E-2</v>
      </c>
      <c r="F55" s="235">
        <f t="shared" si="7"/>
        <v>1.6423578341803653E-2</v>
      </c>
      <c r="G55" s="235">
        <f t="shared" si="7"/>
        <v>1.629151526205275E-2</v>
      </c>
      <c r="H55" s="235">
        <f t="shared" si="7"/>
        <v>1.6107927213127284E-2</v>
      </c>
      <c r="I55" s="235">
        <f t="shared" si="7"/>
        <v>1.6463273163678148E-2</v>
      </c>
      <c r="J55" s="235">
        <f t="shared" si="7"/>
        <v>1.7101343875748257E-2</v>
      </c>
      <c r="K55" s="235">
        <f t="shared" si="7"/>
        <v>1.6528881782674205E-2</v>
      </c>
      <c r="L55" s="235">
        <f t="shared" si="7"/>
        <v>1.724046448414622E-2</v>
      </c>
      <c r="M55" s="235">
        <f t="shared" si="7"/>
        <v>1.831015518683626E-2</v>
      </c>
      <c r="N55" s="235">
        <f t="shared" si="7"/>
        <v>1.8226123931038753E-2</v>
      </c>
      <c r="O55" s="235">
        <f t="shared" si="7"/>
        <v>1.8146939198885242E-2</v>
      </c>
      <c r="P55" s="235">
        <f t="shared" si="7"/>
        <v>1.9033575421009061E-2</v>
      </c>
      <c r="Q55" s="235">
        <f t="shared" si="7"/>
        <v>1.8873061129845315E-2</v>
      </c>
      <c r="R55" s="235">
        <f t="shared" si="7"/>
        <v>1.8962369387019888E-2</v>
      </c>
      <c r="S55" s="235">
        <f t="shared" si="7"/>
        <v>1.8915021544947709E-2</v>
      </c>
      <c r="T55" s="235">
        <f t="shared" si="7"/>
        <v>1.9274446953954298E-2</v>
      </c>
      <c r="U55" s="235">
        <f t="shared" si="7"/>
        <v>1.9524401706415603E-2</v>
      </c>
      <c r="V55" s="235">
        <f t="shared" si="7"/>
        <v>1.9456915852926707E-2</v>
      </c>
      <c r="W55" s="235">
        <f t="shared" si="7"/>
        <v>1.9406096056965246E-2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3.0784882084821986E-2</v>
      </c>
      <c r="C56" s="235">
        <f t="shared" si="8"/>
        <v>3.0270250715931986E-2</v>
      </c>
      <c r="D56" s="235">
        <f t="shared" si="8"/>
        <v>3.057387251020945E-2</v>
      </c>
      <c r="E56" s="235">
        <f t="shared" si="8"/>
        <v>3.0865078993085278E-2</v>
      </c>
      <c r="F56" s="235">
        <f t="shared" si="8"/>
        <v>3.1412258575239008E-2</v>
      </c>
      <c r="G56" s="235">
        <f t="shared" si="8"/>
        <v>3.2933253768223342E-2</v>
      </c>
      <c r="H56" s="235">
        <f t="shared" si="8"/>
        <v>3.2316801474012904E-2</v>
      </c>
      <c r="I56" s="235">
        <f t="shared" si="8"/>
        <v>3.2218859863730687E-2</v>
      </c>
      <c r="J56" s="235">
        <f t="shared" si="8"/>
        <v>3.286019297177472E-2</v>
      </c>
      <c r="K56" s="235">
        <f t="shared" si="8"/>
        <v>3.3326232774728862E-2</v>
      </c>
      <c r="L56" s="235">
        <f t="shared" si="8"/>
        <v>3.4223942014819514E-2</v>
      </c>
      <c r="M56" s="235">
        <f t="shared" si="8"/>
        <v>3.4946769973894093E-2</v>
      </c>
      <c r="N56" s="235">
        <f t="shared" si="8"/>
        <v>3.500208895327632E-2</v>
      </c>
      <c r="O56" s="235">
        <f t="shared" si="8"/>
        <v>3.5106213347145226E-2</v>
      </c>
      <c r="P56" s="235">
        <f t="shared" si="8"/>
        <v>3.607512739913863E-2</v>
      </c>
      <c r="Q56" s="235">
        <f t="shared" si="8"/>
        <v>3.6440323775877199E-2</v>
      </c>
      <c r="R56" s="235">
        <f t="shared" si="8"/>
        <v>3.6573193419150815E-2</v>
      </c>
      <c r="S56" s="235">
        <f t="shared" si="8"/>
        <v>3.6594745897144829E-2</v>
      </c>
      <c r="T56" s="235">
        <f t="shared" si="8"/>
        <v>3.7208275555721183E-2</v>
      </c>
      <c r="U56" s="235">
        <f t="shared" si="8"/>
        <v>3.793428225783587E-2</v>
      </c>
      <c r="V56" s="235">
        <f t="shared" si="8"/>
        <v>3.8394321634721972E-2</v>
      </c>
      <c r="W56" s="235">
        <f t="shared" si="8"/>
        <v>3.8684522657981883E-2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0.15386337510654938</v>
      </c>
      <c r="C57" s="236">
        <f t="shared" si="9"/>
        <v>0.14922309268552794</v>
      </c>
      <c r="D57" s="236">
        <f t="shared" si="9"/>
        <v>0.15001534331639146</v>
      </c>
      <c r="E57" s="236">
        <f t="shared" si="9"/>
        <v>0.15430580042727807</v>
      </c>
      <c r="F57" s="236">
        <f t="shared" si="9"/>
        <v>0.15205607414656669</v>
      </c>
      <c r="G57" s="236">
        <f t="shared" si="9"/>
        <v>0.15936447526107017</v>
      </c>
      <c r="H57" s="236">
        <f t="shared" si="9"/>
        <v>0.15596678166521247</v>
      </c>
      <c r="I57" s="236">
        <f t="shared" si="9"/>
        <v>0.15631164593477753</v>
      </c>
      <c r="J57" s="236">
        <f t="shared" si="9"/>
        <v>0.15893483653286702</v>
      </c>
      <c r="K57" s="236">
        <f t="shared" si="9"/>
        <v>0.1608085112410656</v>
      </c>
      <c r="L57" s="236">
        <f t="shared" si="9"/>
        <v>0.1642794978344238</v>
      </c>
      <c r="M57" s="236">
        <f t="shared" si="9"/>
        <v>0.16654460902970891</v>
      </c>
      <c r="N57" s="236">
        <f t="shared" si="9"/>
        <v>0.16601061925040428</v>
      </c>
      <c r="O57" s="236">
        <f t="shared" si="9"/>
        <v>0.16515625724759625</v>
      </c>
      <c r="P57" s="236">
        <f t="shared" si="9"/>
        <v>0.16890424639639576</v>
      </c>
      <c r="Q57" s="236">
        <f t="shared" si="9"/>
        <v>0.16958071193965582</v>
      </c>
      <c r="R57" s="236">
        <f t="shared" si="9"/>
        <v>0.16870102840887302</v>
      </c>
      <c r="S57" s="236">
        <f t="shared" si="9"/>
        <v>0.16817434435237585</v>
      </c>
      <c r="T57" s="236">
        <f t="shared" si="9"/>
        <v>0.16926972127900602</v>
      </c>
      <c r="U57" s="236">
        <f t="shared" si="9"/>
        <v>0.17076306832619856</v>
      </c>
      <c r="V57" s="236">
        <f t="shared" si="9"/>
        <v>0.17043621457075198</v>
      </c>
      <c r="W57" s="236">
        <f t="shared" si="9"/>
        <v>0.17047375593450353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0.11961897732739718</v>
      </c>
      <c r="C58" s="304">
        <f t="shared" si="10"/>
        <v>0.10659909435620291</v>
      </c>
      <c r="D58" s="304">
        <f t="shared" si="10"/>
        <v>0.10226273002149495</v>
      </c>
      <c r="E58" s="304">
        <f t="shared" si="10"/>
        <v>0.11453416734323155</v>
      </c>
      <c r="F58" s="304">
        <f t="shared" si="10"/>
        <v>8.5910897941104208E-2</v>
      </c>
      <c r="G58" s="304">
        <f t="shared" si="10"/>
        <v>0.10570661768819366</v>
      </c>
      <c r="H58" s="304">
        <f t="shared" si="10"/>
        <v>9.9943307587198577E-2</v>
      </c>
      <c r="I58" s="304">
        <f t="shared" si="10"/>
        <v>9.4487019878308376E-2</v>
      </c>
      <c r="J58" s="304">
        <f t="shared" si="10"/>
        <v>9.0043472460813956E-2</v>
      </c>
      <c r="K58" s="304">
        <f t="shared" si="10"/>
        <v>0.10435879566234806</v>
      </c>
      <c r="L58" s="304">
        <f t="shared" si="10"/>
        <v>0.10195652049297065</v>
      </c>
      <c r="M58" s="304">
        <f t="shared" si="10"/>
        <v>8.849011893293221E-2</v>
      </c>
      <c r="N58" s="304">
        <f t="shared" si="10"/>
        <v>8.8681489752308912E-2</v>
      </c>
      <c r="O58" s="304">
        <f t="shared" si="10"/>
        <v>8.7505293480995616E-2</v>
      </c>
      <c r="P58" s="304">
        <f t="shared" si="10"/>
        <v>7.9549226498746448E-2</v>
      </c>
      <c r="Q58" s="304">
        <f t="shared" si="10"/>
        <v>8.6826122766424207E-2</v>
      </c>
      <c r="R58" s="304">
        <f t="shared" si="10"/>
        <v>8.086160289686023E-2</v>
      </c>
      <c r="S58" s="304">
        <f t="shared" si="10"/>
        <v>7.9103039646985784E-2</v>
      </c>
      <c r="T58" s="304">
        <f t="shared" si="10"/>
        <v>7.3581636371732095E-2</v>
      </c>
      <c r="U58" s="304">
        <f t="shared" si="10"/>
        <v>7.2162218868507017E-2</v>
      </c>
      <c r="V58" s="304">
        <f t="shared" si="10"/>
        <v>7.2906203941631886E-2</v>
      </c>
      <c r="W58" s="304">
        <f t="shared" si="10"/>
        <v>7.481999461272773E-2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3.424439777915219E-2</v>
      </c>
      <c r="C59" s="304">
        <f t="shared" si="11"/>
        <v>4.262399832932505E-2</v>
      </c>
      <c r="D59" s="304">
        <f t="shared" si="11"/>
        <v>4.7752613294896488E-2</v>
      </c>
      <c r="E59" s="304">
        <f t="shared" si="11"/>
        <v>3.9771633084046527E-2</v>
      </c>
      <c r="F59" s="304">
        <f t="shared" si="11"/>
        <v>6.6145176205462494E-2</v>
      </c>
      <c r="G59" s="304">
        <f t="shared" si="11"/>
        <v>5.3657857572876506E-2</v>
      </c>
      <c r="H59" s="304">
        <f t="shared" si="11"/>
        <v>5.6023474078013884E-2</v>
      </c>
      <c r="I59" s="304">
        <f t="shared" si="11"/>
        <v>6.1824626056469177E-2</v>
      </c>
      <c r="J59" s="304">
        <f t="shared" si="11"/>
        <v>6.8891364072053055E-2</v>
      </c>
      <c r="K59" s="304">
        <f t="shared" si="11"/>
        <v>5.6449715578717544E-2</v>
      </c>
      <c r="L59" s="304">
        <f t="shared" si="11"/>
        <v>6.2322977341453152E-2</v>
      </c>
      <c r="M59" s="304">
        <f t="shared" si="11"/>
        <v>7.8054490096776688E-2</v>
      </c>
      <c r="N59" s="304">
        <f t="shared" si="11"/>
        <v>7.7329129498095367E-2</v>
      </c>
      <c r="O59" s="304">
        <f t="shared" si="11"/>
        <v>7.7650963766600647E-2</v>
      </c>
      <c r="P59" s="304">
        <f t="shared" si="11"/>
        <v>8.935501989764931E-2</v>
      </c>
      <c r="Q59" s="304">
        <f t="shared" si="11"/>
        <v>8.2754589173231599E-2</v>
      </c>
      <c r="R59" s="304">
        <f t="shared" si="11"/>
        <v>8.7839425512012806E-2</v>
      </c>
      <c r="S59" s="304">
        <f t="shared" si="11"/>
        <v>8.9071304705390084E-2</v>
      </c>
      <c r="T59" s="304">
        <f t="shared" si="11"/>
        <v>9.5688084907273929E-2</v>
      </c>
      <c r="U59" s="304">
        <f t="shared" si="11"/>
        <v>9.8600849457691556E-2</v>
      </c>
      <c r="V59" s="304">
        <f t="shared" si="11"/>
        <v>9.7530010629120076E-2</v>
      </c>
      <c r="W59" s="304">
        <f t="shared" si="11"/>
        <v>9.5653761321775777E-2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6.5457616734990731E-2</v>
      </c>
      <c r="C60" s="303">
        <f t="shared" si="12"/>
        <v>6.4130022567269643E-2</v>
      </c>
      <c r="D60" s="303">
        <f t="shared" si="12"/>
        <v>6.459096912138225E-2</v>
      </c>
      <c r="E60" s="303">
        <f t="shared" si="12"/>
        <v>6.5775509494684095E-2</v>
      </c>
      <c r="F60" s="303">
        <f t="shared" si="12"/>
        <v>6.5097073478240619E-2</v>
      </c>
      <c r="G60" s="303">
        <f t="shared" si="12"/>
        <v>6.8676126815083241E-2</v>
      </c>
      <c r="H60" s="303">
        <f t="shared" si="12"/>
        <v>6.7249327398673828E-2</v>
      </c>
      <c r="I60" s="303">
        <f t="shared" si="12"/>
        <v>6.7182403261912452E-2</v>
      </c>
      <c r="J60" s="303">
        <f t="shared" si="12"/>
        <v>6.8008293154812868E-2</v>
      </c>
      <c r="K60" s="303">
        <f t="shared" si="12"/>
        <v>6.9132855808168803E-2</v>
      </c>
      <c r="L60" s="303">
        <f t="shared" si="12"/>
        <v>7.0421934184795101E-2</v>
      </c>
      <c r="M60" s="303">
        <f t="shared" si="12"/>
        <v>7.0556110675278769E-2</v>
      </c>
      <c r="N60" s="303">
        <f t="shared" si="12"/>
        <v>7.0364524978730983E-2</v>
      </c>
      <c r="O60" s="303">
        <f t="shared" si="12"/>
        <v>7.0013411038774134E-2</v>
      </c>
      <c r="P60" s="303">
        <f t="shared" si="12"/>
        <v>7.0541190359237671E-2</v>
      </c>
      <c r="Q60" s="303">
        <f t="shared" si="12"/>
        <v>7.1403071140301269E-2</v>
      </c>
      <c r="R60" s="303">
        <f t="shared" si="12"/>
        <v>7.0567006213772016E-2</v>
      </c>
      <c r="S60" s="303">
        <f t="shared" si="12"/>
        <v>7.0291639785887802E-2</v>
      </c>
      <c r="T60" s="303">
        <f t="shared" si="12"/>
        <v>7.0006823272977914E-2</v>
      </c>
      <c r="U60" s="303">
        <f t="shared" si="12"/>
        <v>7.0269267112421555E-2</v>
      </c>
      <c r="V60" s="303">
        <f t="shared" si="12"/>
        <v>7.023247997291493E-2</v>
      </c>
      <c r="W60" s="303">
        <f t="shared" si="12"/>
        <v>7.0446214335442001E-2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4.9118237604107662E-2</v>
      </c>
      <c r="C61" s="304">
        <f t="shared" si="13"/>
        <v>4.7412803048727747E-2</v>
      </c>
      <c r="D61" s="304">
        <f t="shared" si="13"/>
        <v>4.7353054207355104E-2</v>
      </c>
      <c r="E61" s="304">
        <f t="shared" si="13"/>
        <v>4.866362143174733E-2</v>
      </c>
      <c r="F61" s="304">
        <f t="shared" si="13"/>
        <v>4.6640774486121618E-2</v>
      </c>
      <c r="G61" s="304">
        <f t="shared" si="13"/>
        <v>5.0368236143914544E-2</v>
      </c>
      <c r="H61" s="304">
        <f t="shared" si="13"/>
        <v>4.9147747182622187E-2</v>
      </c>
      <c r="I61" s="304">
        <f t="shared" si="13"/>
        <v>4.8681496481788461E-2</v>
      </c>
      <c r="J61" s="304">
        <f t="shared" si="13"/>
        <v>4.8790342646763581E-2</v>
      </c>
      <c r="K61" s="304">
        <f t="shared" si="13"/>
        <v>5.0558220132706028E-2</v>
      </c>
      <c r="L61" s="304">
        <f t="shared" si="13"/>
        <v>5.1047644327846253E-2</v>
      </c>
      <c r="M61" s="304">
        <f t="shared" si="13"/>
        <v>4.9979736167405489E-2</v>
      </c>
      <c r="N61" s="304">
        <f t="shared" si="13"/>
        <v>4.9882582143992805E-2</v>
      </c>
      <c r="O61" s="304">
        <f t="shared" si="13"/>
        <v>4.9620453506862207E-2</v>
      </c>
      <c r="P61" s="304">
        <f t="shared" si="13"/>
        <v>4.9151859024236327E-2</v>
      </c>
      <c r="Q61" s="304">
        <f t="shared" si="13"/>
        <v>5.0194120699680621E-2</v>
      </c>
      <c r="R61" s="304">
        <f t="shared" si="13"/>
        <v>4.9257693972417388E-2</v>
      </c>
      <c r="S61" s="304">
        <f t="shared" si="13"/>
        <v>4.903553555509757E-2</v>
      </c>
      <c r="T61" s="304">
        <f t="shared" si="13"/>
        <v>4.8346808111455516E-2</v>
      </c>
      <c r="U61" s="304">
        <f t="shared" si="13"/>
        <v>4.8328360688963602E-2</v>
      </c>
      <c r="V61" s="304">
        <f t="shared" si="13"/>
        <v>4.8367412021670969E-2</v>
      </c>
      <c r="W61" s="304">
        <f t="shared" si="13"/>
        <v>4.8638256066964078E-2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1.6339379130883066E-2</v>
      </c>
      <c r="C62" s="304">
        <f t="shared" si="14"/>
        <v>1.6717219518541895E-2</v>
      </c>
      <c r="D62" s="304">
        <f t="shared" si="14"/>
        <v>1.7237914914027146E-2</v>
      </c>
      <c r="E62" s="304">
        <f t="shared" si="14"/>
        <v>1.7111888062936769E-2</v>
      </c>
      <c r="F62" s="304">
        <f t="shared" si="14"/>
        <v>1.8456298992119001E-2</v>
      </c>
      <c r="G62" s="304">
        <f t="shared" si="14"/>
        <v>1.8307890671168708E-2</v>
      </c>
      <c r="H62" s="304">
        <f t="shared" si="14"/>
        <v>1.8101580216051648E-2</v>
      </c>
      <c r="I62" s="304">
        <f t="shared" si="14"/>
        <v>1.8500906780123991E-2</v>
      </c>
      <c r="J62" s="304">
        <f t="shared" si="14"/>
        <v>1.9217950508049302E-2</v>
      </c>
      <c r="K62" s="304">
        <f t="shared" si="14"/>
        <v>1.8574635675462779E-2</v>
      </c>
      <c r="L62" s="304">
        <f t="shared" si="14"/>
        <v>1.9374289856948845E-2</v>
      </c>
      <c r="M62" s="304">
        <f t="shared" si="14"/>
        <v>2.0576374507873287E-2</v>
      </c>
      <c r="N62" s="304">
        <f t="shared" si="14"/>
        <v>2.0481942834738177E-2</v>
      </c>
      <c r="O62" s="304">
        <f t="shared" si="14"/>
        <v>2.0392957531911931E-2</v>
      </c>
      <c r="P62" s="304">
        <f t="shared" si="14"/>
        <v>2.1389331335001351E-2</v>
      </c>
      <c r="Q62" s="304">
        <f t="shared" si="14"/>
        <v>2.1208950440620655E-2</v>
      </c>
      <c r="R62" s="304">
        <f t="shared" si="14"/>
        <v>2.1309312241354624E-2</v>
      </c>
      <c r="S62" s="304">
        <f t="shared" si="14"/>
        <v>2.1256104230790229E-2</v>
      </c>
      <c r="T62" s="304">
        <f t="shared" si="14"/>
        <v>2.1660015161522387E-2</v>
      </c>
      <c r="U62" s="304">
        <f t="shared" si="14"/>
        <v>2.1940906423457956E-2</v>
      </c>
      <c r="V62" s="304">
        <f t="shared" si="14"/>
        <v>2.1865067951243954E-2</v>
      </c>
      <c r="W62" s="304">
        <f t="shared" si="14"/>
        <v>2.1807958268477933E-2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0.18840413278352977</v>
      </c>
      <c r="C63" s="303">
        <f t="shared" si="15"/>
        <v>0.18272215430880967</v>
      </c>
      <c r="D63" s="303">
        <f t="shared" si="15"/>
        <v>0.18369225712211196</v>
      </c>
      <c r="E63" s="303">
        <f t="shared" si="15"/>
        <v>0.18894587807421806</v>
      </c>
      <c r="F63" s="303">
        <f t="shared" si="15"/>
        <v>0.18619111119987755</v>
      </c>
      <c r="G63" s="303">
        <f t="shared" si="15"/>
        <v>0.19514017378906548</v>
      </c>
      <c r="H63" s="303">
        <f t="shared" si="15"/>
        <v>0.1909797326512806</v>
      </c>
      <c r="I63" s="303">
        <f t="shared" si="15"/>
        <v>0.19140201543033988</v>
      </c>
      <c r="J63" s="303">
        <f t="shared" si="15"/>
        <v>0.19461408555044943</v>
      </c>
      <c r="K63" s="303">
        <f t="shared" si="15"/>
        <v>0.19690838111150891</v>
      </c>
      <c r="L63" s="303">
        <f t="shared" si="15"/>
        <v>0.2011585687768454</v>
      </c>
      <c r="M63" s="303">
        <f t="shared" si="15"/>
        <v>0.20393217432209243</v>
      </c>
      <c r="N63" s="303">
        <f t="shared" si="15"/>
        <v>0.20327830928620938</v>
      </c>
      <c r="O63" s="303">
        <f t="shared" si="15"/>
        <v>0.20223215173175046</v>
      </c>
      <c r="P63" s="303">
        <f t="shared" si="15"/>
        <v>0.20682152619966832</v>
      </c>
      <c r="Q63" s="303">
        <f t="shared" si="15"/>
        <v>0.20764985135468056</v>
      </c>
      <c r="R63" s="303">
        <f t="shared" si="15"/>
        <v>0.20657268784759961</v>
      </c>
      <c r="S63" s="303">
        <f t="shared" si="15"/>
        <v>0.20592776859474599</v>
      </c>
      <c r="T63" s="303">
        <f t="shared" si="15"/>
        <v>0.20726904646408906</v>
      </c>
      <c r="U63" s="303">
        <f t="shared" si="15"/>
        <v>0.20909763468514109</v>
      </c>
      <c r="V63" s="303">
        <f t="shared" si="15"/>
        <v>0.20869740559683916</v>
      </c>
      <c r="W63" s="303">
        <f t="shared" si="15"/>
        <v>0.20874337461367784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0.14647221713558833</v>
      </c>
      <c r="C64" s="304">
        <f t="shared" si="16"/>
        <v>0.13052950329330962</v>
      </c>
      <c r="D64" s="304">
        <f t="shared" si="16"/>
        <v>0.12521966941407547</v>
      </c>
      <c r="E64" s="304">
        <f t="shared" si="16"/>
        <v>0.14024591919579374</v>
      </c>
      <c r="F64" s="304">
        <f t="shared" si="16"/>
        <v>0.10519701788706635</v>
      </c>
      <c r="G64" s="304">
        <f t="shared" si="16"/>
        <v>0.12943667472023712</v>
      </c>
      <c r="H64" s="304">
        <f t="shared" si="16"/>
        <v>0.1223795603108554</v>
      </c>
      <c r="I64" s="304">
        <f t="shared" si="16"/>
        <v>0.11569839168772453</v>
      </c>
      <c r="J64" s="304">
        <f t="shared" si="16"/>
        <v>0.1102573132173232</v>
      </c>
      <c r="K64" s="304">
        <f t="shared" si="16"/>
        <v>0.12778628040287515</v>
      </c>
      <c r="L64" s="304">
        <f t="shared" si="16"/>
        <v>0.12484471897098441</v>
      </c>
      <c r="M64" s="304">
        <f t="shared" si="16"/>
        <v>0.10835524767297816</v>
      </c>
      <c r="N64" s="304">
        <f t="shared" si="16"/>
        <v>0.10858957928854149</v>
      </c>
      <c r="O64" s="304">
        <f t="shared" si="16"/>
        <v>0.10714933895632113</v>
      </c>
      <c r="P64" s="304">
        <f t="shared" si="16"/>
        <v>9.7407216120914034E-2</v>
      </c>
      <c r="Q64" s="304">
        <f t="shared" si="16"/>
        <v>0.10631770134664187</v>
      </c>
      <c r="R64" s="304">
        <f t="shared" si="16"/>
        <v>9.9014207628808401E-2</v>
      </c>
      <c r="S64" s="304">
        <f t="shared" si="16"/>
        <v>9.6860864873860156E-2</v>
      </c>
      <c r="T64" s="304">
        <f t="shared" si="16"/>
        <v>9.0099962904161765E-2</v>
      </c>
      <c r="U64" s="304">
        <f t="shared" si="16"/>
        <v>8.8361900655314712E-2</v>
      </c>
      <c r="V64" s="304">
        <f t="shared" si="16"/>
        <v>8.9272902785671709E-2</v>
      </c>
      <c r="W64" s="304">
        <f t="shared" si="16"/>
        <v>9.1616319933952375E-2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4.1931915647941451E-2</v>
      </c>
      <c r="C65" s="304">
        <f t="shared" si="17"/>
        <v>5.2192651015500038E-2</v>
      </c>
      <c r="D65" s="304">
        <f t="shared" si="17"/>
        <v>5.8472587708036504E-2</v>
      </c>
      <c r="E65" s="304">
        <f t="shared" si="17"/>
        <v>4.8699958878424321E-2</v>
      </c>
      <c r="F65" s="304">
        <f t="shared" si="17"/>
        <v>8.0994093312811211E-2</v>
      </c>
      <c r="G65" s="304">
        <f t="shared" si="17"/>
        <v>6.5703499068828386E-2</v>
      </c>
      <c r="H65" s="304">
        <f t="shared" si="17"/>
        <v>6.8600172340425203E-2</v>
      </c>
      <c r="I65" s="304">
        <f t="shared" si="17"/>
        <v>7.5703623742615328E-2</v>
      </c>
      <c r="J65" s="304">
        <f t="shared" si="17"/>
        <v>8.4356772333126245E-2</v>
      </c>
      <c r="K65" s="304">
        <f t="shared" si="17"/>
        <v>6.9122100708633741E-2</v>
      </c>
      <c r="L65" s="304">
        <f t="shared" si="17"/>
        <v>7.6313849805860992E-2</v>
      </c>
      <c r="M65" s="304">
        <f t="shared" si="17"/>
        <v>9.5576926649114269E-2</v>
      </c>
      <c r="N65" s="304">
        <f t="shared" si="17"/>
        <v>9.4688729997667864E-2</v>
      </c>
      <c r="O65" s="304">
        <f t="shared" si="17"/>
        <v>9.5082812775429362E-2</v>
      </c>
      <c r="P65" s="304">
        <f t="shared" si="17"/>
        <v>0.10941431007875427</v>
      </c>
      <c r="Q65" s="304">
        <f t="shared" si="17"/>
        <v>0.10133215000803869</v>
      </c>
      <c r="R65" s="304">
        <f t="shared" si="17"/>
        <v>0.10755848021879119</v>
      </c>
      <c r="S65" s="304">
        <f t="shared" si="17"/>
        <v>0.10906690372088583</v>
      </c>
      <c r="T65" s="304">
        <f t="shared" si="17"/>
        <v>0.11716908355992729</v>
      </c>
      <c r="U65" s="304">
        <f t="shared" si="17"/>
        <v>0.1207357340298264</v>
      </c>
      <c r="V65" s="304">
        <f t="shared" si="17"/>
        <v>0.11942450281116745</v>
      </c>
      <c r="W65" s="304">
        <f t="shared" si="17"/>
        <v>0.11712705467972545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0.34997156842708743</v>
      </c>
      <c r="C66" s="303">
        <f t="shared" si="18"/>
        <v>0.3572447916720784</v>
      </c>
      <c r="D66" s="303">
        <f t="shared" si="18"/>
        <v>0.3479773034844203</v>
      </c>
      <c r="E66" s="303">
        <f t="shared" si="18"/>
        <v>0.33858893596761186</v>
      </c>
      <c r="F66" s="303">
        <f t="shared" si="18"/>
        <v>0.32632086134604632</v>
      </c>
      <c r="G66" s="303">
        <f t="shared" si="18"/>
        <v>0.30688454171308666</v>
      </c>
      <c r="H66" s="303">
        <f t="shared" si="18"/>
        <v>0.31915668217741155</v>
      </c>
      <c r="I66" s="303">
        <f t="shared" si="18"/>
        <v>0.31338499234678241</v>
      </c>
      <c r="J66" s="303">
        <f t="shared" si="18"/>
        <v>0.2968001510378086</v>
      </c>
      <c r="K66" s="303">
        <f t="shared" si="18"/>
        <v>0.29936949205912955</v>
      </c>
      <c r="L66" s="303">
        <f t="shared" si="18"/>
        <v>0.27910975417385947</v>
      </c>
      <c r="M66" s="303">
        <f t="shared" si="18"/>
        <v>0.25765266740929826</v>
      </c>
      <c r="N66" s="303">
        <f t="shared" si="18"/>
        <v>0.26019923678368506</v>
      </c>
      <c r="O66" s="303">
        <f t="shared" si="18"/>
        <v>0.26349868874478211</v>
      </c>
      <c r="P66" s="303">
        <f t="shared" si="18"/>
        <v>0.24076625809550298</v>
      </c>
      <c r="Q66" s="303">
        <f t="shared" si="18"/>
        <v>0.24036947790396995</v>
      </c>
      <c r="R66" s="303">
        <f t="shared" si="18"/>
        <v>0.24173030500781426</v>
      </c>
      <c r="S66" s="303">
        <f t="shared" si="18"/>
        <v>0.243844516773537</v>
      </c>
      <c r="T66" s="303">
        <f t="shared" si="18"/>
        <v>0.23585039422812312</v>
      </c>
      <c r="U66" s="303">
        <f t="shared" si="18"/>
        <v>0.2279037822920712</v>
      </c>
      <c r="V66" s="303">
        <f t="shared" si="18"/>
        <v>0.22918936588049865</v>
      </c>
      <c r="W66" s="303">
        <f t="shared" si="18"/>
        <v>0.22934122299988785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8.8933640413747128E-2</v>
      </c>
      <c r="C67" s="303">
        <f t="shared" si="19"/>
        <v>9.0990188640009226E-2</v>
      </c>
      <c r="D67" s="303">
        <f t="shared" si="19"/>
        <v>9.3824282683377905E-2</v>
      </c>
      <c r="E67" s="303">
        <f t="shared" si="19"/>
        <v>9.3138330875321515E-2</v>
      </c>
      <c r="F67" s="303">
        <f t="shared" si="19"/>
        <v>0.100455827898095</v>
      </c>
      <c r="G67" s="303">
        <f t="shared" si="19"/>
        <v>9.9648055941518335E-2</v>
      </c>
      <c r="H67" s="303">
        <f t="shared" si="19"/>
        <v>9.8525128339312359E-2</v>
      </c>
      <c r="I67" s="303">
        <f t="shared" si="19"/>
        <v>0.10069862371954641</v>
      </c>
      <c r="J67" s="303">
        <f t="shared" si="19"/>
        <v>0.10460142250702978</v>
      </c>
      <c r="K67" s="303">
        <f t="shared" si="19"/>
        <v>0.10109992287624261</v>
      </c>
      <c r="L67" s="303">
        <f t="shared" si="19"/>
        <v>0.10545236227200974</v>
      </c>
      <c r="M67" s="303">
        <f t="shared" si="19"/>
        <v>0.11199519130093753</v>
      </c>
      <c r="N67" s="303">
        <f t="shared" si="19"/>
        <v>0.11148120895222072</v>
      </c>
      <c r="O67" s="303">
        <f t="shared" si="19"/>
        <v>0.11099687066370524</v>
      </c>
      <c r="P67" s="303">
        <f t="shared" si="19"/>
        <v>0.11642003569414067</v>
      </c>
      <c r="Q67" s="303">
        <f t="shared" si="19"/>
        <v>0.11543824015161351</v>
      </c>
      <c r="R67" s="303">
        <f t="shared" si="19"/>
        <v>0.1159844996040844</v>
      </c>
      <c r="S67" s="303">
        <f t="shared" si="19"/>
        <v>0.11569489361350421</v>
      </c>
      <c r="T67" s="303">
        <f t="shared" si="19"/>
        <v>0.11789334125249809</v>
      </c>
      <c r="U67" s="303">
        <f t="shared" si="19"/>
        <v>0.11942220488215249</v>
      </c>
      <c r="V67" s="303">
        <f t="shared" si="19"/>
        <v>0.11900942350512574</v>
      </c>
      <c r="W67" s="303">
        <f t="shared" si="19"/>
        <v>0.118698581094862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5.5700974206250468E-2</v>
      </c>
      <c r="C68" s="237">
        <f t="shared" si="20"/>
        <v>5.698903279883704E-2</v>
      </c>
      <c r="D68" s="237">
        <f t="shared" si="20"/>
        <v>5.8764084381942687E-2</v>
      </c>
      <c r="E68" s="237">
        <f t="shared" si="20"/>
        <v>5.8334458609405775E-2</v>
      </c>
      <c r="F68" s="237">
        <f t="shared" si="20"/>
        <v>6.2917557997034274E-2</v>
      </c>
      <c r="G68" s="237">
        <f t="shared" si="20"/>
        <v>6.2411633751625173E-2</v>
      </c>
      <c r="H68" s="237">
        <f t="shared" si="20"/>
        <v>6.1708321021875547E-2</v>
      </c>
      <c r="I68" s="237">
        <f t="shared" si="20"/>
        <v>6.3069626030290662E-2</v>
      </c>
      <c r="J68" s="237">
        <f t="shared" si="20"/>
        <v>6.5514029448192318E-2</v>
      </c>
      <c r="K68" s="237">
        <f t="shared" si="20"/>
        <v>6.3320967973250972E-2</v>
      </c>
      <c r="L68" s="237">
        <f t="shared" si="20"/>
        <v>6.6046990582805817E-2</v>
      </c>
      <c r="M68" s="237">
        <f t="shared" si="20"/>
        <v>7.0144899420009788E-2</v>
      </c>
      <c r="N68" s="237">
        <f t="shared" si="20"/>
        <v>6.9822981668581294E-2</v>
      </c>
      <c r="O68" s="237">
        <f t="shared" si="20"/>
        <v>6.951963060378516E-2</v>
      </c>
      <c r="P68" s="237">
        <f t="shared" si="20"/>
        <v>7.2916270773592445E-2</v>
      </c>
      <c r="Q68" s="237">
        <f t="shared" si="20"/>
        <v>7.2301351965189914E-2</v>
      </c>
      <c r="R68" s="237">
        <f t="shared" si="20"/>
        <v>7.2643485532762869E-2</v>
      </c>
      <c r="S68" s="237">
        <f t="shared" si="20"/>
        <v>7.2462099324616711E-2</v>
      </c>
      <c r="T68" s="237">
        <f t="shared" si="20"/>
        <v>7.3839032447602426E-2</v>
      </c>
      <c r="U68" s="237">
        <f t="shared" si="20"/>
        <v>7.4796591288149902E-2</v>
      </c>
      <c r="V68" s="237">
        <f t="shared" si="20"/>
        <v>7.4538057793651996E-2</v>
      </c>
      <c r="W68" s="237">
        <f t="shared" si="20"/>
        <v>7.4343370777627912E-2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0.54481179211554909</v>
      </c>
      <c r="C72" s="324">
        <f>IF(C$5=0,0,C$5/MAE_fec!C$5)</f>
        <v>0.55437159859607021</v>
      </c>
      <c r="D72" s="324">
        <f>IF(D$5=0,0,D$5/MAE_fec!D$5)</f>
        <v>0.55549011688948735</v>
      </c>
      <c r="E72" s="324">
        <f>IF(E$5=0,0,E$5/MAE_fec!E$5)</f>
        <v>0.54273228114718941</v>
      </c>
      <c r="F72" s="324">
        <f>IF(F$5=0,0,F$5/MAE_fec!F$5)</f>
        <v>0.56298299414684505</v>
      </c>
      <c r="G72" s="324">
        <f>IF(G$5=0,0,G$5/MAE_fec!G$5)</f>
        <v>0.55472636827004673</v>
      </c>
      <c r="H72" s="324">
        <f>IF(H$5=0,0,H$5/MAE_fec!H$5)</f>
        <v>0.55818899106861009</v>
      </c>
      <c r="I72" s="324">
        <f>IF(I$5=0,0,I$5/MAE_fec!I$5)</f>
        <v>0.55984763845452645</v>
      </c>
      <c r="J72" s="324">
        <f>IF(J$5=0,0,J$5/MAE_fec!J$5)</f>
        <v>0.55998969773979246</v>
      </c>
      <c r="K72" s="324">
        <f>IF(K$5=0,0,K$5/MAE_fec!K$5)</f>
        <v>0.55760654784404207</v>
      </c>
      <c r="L72" s="324">
        <f>IF(L$5=0,0,L$5/MAE_fec!L$5)</f>
        <v>0.55576123697253998</v>
      </c>
      <c r="M72" s="324">
        <f>IF(M$5=0,0,M$5/MAE_fec!M$5)</f>
        <v>0.55765495101845586</v>
      </c>
      <c r="N72" s="324">
        <f>IF(N$5=0,0,N$5/MAE_fec!N$5)</f>
        <v>0.55760892100233583</v>
      </c>
      <c r="O72" s="324">
        <f>IF(O$5=0,0,O$5/MAE_fec!O$5)</f>
        <v>0.55800824691702822</v>
      </c>
      <c r="P72" s="324">
        <f>IF(P$5=0,0,P$5/MAE_fec!P$5)</f>
        <v>0.55847154615707661</v>
      </c>
      <c r="Q72" s="324">
        <f>IF(Q$5=0,0,Q$5/MAE_fec!Q$5)</f>
        <v>0.55568337723014061</v>
      </c>
      <c r="R72" s="324">
        <f>IF(R$5=0,0,R$5/MAE_fec!R$5)</f>
        <v>0.55834489777202456</v>
      </c>
      <c r="S72" s="324">
        <f>IF(S$5=0,0,S$5/MAE_fec!S$5)</f>
        <v>0.55878097800543691</v>
      </c>
      <c r="T72" s="324">
        <f>IF(T$5=0,0,T$5/MAE_fec!T$5)</f>
        <v>0.56039103898658427</v>
      </c>
      <c r="U72" s="324">
        <f>IF(U$5=0,0,U$5/MAE_fec!U$5)</f>
        <v>0.5603197593342456</v>
      </c>
      <c r="V72" s="324">
        <f>IF(V$5=0,0,V$5/MAE_fec!V$5)</f>
        <v>0.56034633444326742</v>
      </c>
      <c r="W72" s="324">
        <f>IF(W$5=0,0,W$5/MAE_fec!W$5)</f>
        <v>0.55930596787476594</v>
      </c>
      <c r="DA72" s="95"/>
    </row>
    <row r="73" spans="1:105" ht="12" customHeight="1" x14ac:dyDescent="0.25">
      <c r="A73" s="202" t="s">
        <v>92</v>
      </c>
      <c r="B73" s="337">
        <f>IF(B$6=0,0,B$6/MAE_fec!B$6)</f>
        <v>0.47558257015222377</v>
      </c>
      <c r="C73" s="337">
        <f>IF(C$6=0,0,C$6/MAE_fec!C$6)</f>
        <v>0.47558257015222388</v>
      </c>
      <c r="D73" s="337">
        <f>IF(D$6=0,0,D$6/MAE_fec!D$6)</f>
        <v>0.47558257015222383</v>
      </c>
      <c r="E73" s="337">
        <f>IF(E$6=0,0,E$6/MAE_fec!E$6)</f>
        <v>0.47558257015222405</v>
      </c>
      <c r="F73" s="337">
        <f>IF(F$6=0,0,F$6/MAE_fec!F$6)</f>
        <v>0.4755825701522241</v>
      </c>
      <c r="G73" s="337">
        <f>IF(G$6=0,0,G$6/MAE_fec!G$6)</f>
        <v>0.47558257015222388</v>
      </c>
      <c r="H73" s="337">
        <f>IF(H$6=0,0,H$6/MAE_fec!H$6)</f>
        <v>0.47558257015222399</v>
      </c>
      <c r="I73" s="337">
        <f>IF(I$6=0,0,I$6/MAE_fec!I$6)</f>
        <v>0.47558257015222405</v>
      </c>
      <c r="J73" s="337">
        <f>IF(J$6=0,0,J$6/MAE_fec!J$6)</f>
        <v>0.47558257015222399</v>
      </c>
      <c r="K73" s="337">
        <f>IF(K$6=0,0,K$6/MAE_fec!K$6)</f>
        <v>0.47558257015222394</v>
      </c>
      <c r="L73" s="337">
        <f>IF(L$6=0,0,L$6/MAE_fec!L$6)</f>
        <v>0.4755825701522241</v>
      </c>
      <c r="M73" s="337">
        <f>IF(M$6=0,0,M$6/MAE_fec!M$6)</f>
        <v>0.4755825701522241</v>
      </c>
      <c r="N73" s="337">
        <f>IF(N$6=0,0,N$6/MAE_fec!N$6)</f>
        <v>0.47558257015222388</v>
      </c>
      <c r="O73" s="337">
        <f>IF(O$6=0,0,O$6/MAE_fec!O$6)</f>
        <v>0.47558257015222405</v>
      </c>
      <c r="P73" s="337">
        <f>IF(P$6=0,0,P$6/MAE_fec!P$6)</f>
        <v>0.47558257015222388</v>
      </c>
      <c r="Q73" s="337">
        <f>IF(Q$6=0,0,Q$6/MAE_fec!Q$6)</f>
        <v>0.4755825701522241</v>
      </c>
      <c r="R73" s="337">
        <f>IF(R$6=0,0,R$6/MAE_fec!R$6)</f>
        <v>0.47558257015222394</v>
      </c>
      <c r="S73" s="337">
        <f>IF(S$6=0,0,S$6/MAE_fec!S$6)</f>
        <v>0.4755825701522241</v>
      </c>
      <c r="T73" s="337">
        <f>IF(T$6=0,0,T$6/MAE_fec!T$6)</f>
        <v>0.47558257015222399</v>
      </c>
      <c r="U73" s="337">
        <f>IF(U$6=0,0,U$6/MAE_fec!U$6)</f>
        <v>0.47558257015222405</v>
      </c>
      <c r="V73" s="337">
        <f>IF(V$6=0,0,V$6/MAE_fec!V$6)</f>
        <v>0.47558257015222394</v>
      </c>
      <c r="W73" s="337">
        <f>IF(W$6=0,0,W$6/MAE_fec!W$6)</f>
        <v>0.4755825701522241</v>
      </c>
      <c r="DA73" s="174"/>
    </row>
    <row r="74" spans="1:105" ht="12" customHeight="1" x14ac:dyDescent="0.25">
      <c r="A74" s="202" t="s">
        <v>93</v>
      </c>
      <c r="B74" s="337">
        <f>IF(B$7=0,0,B$7/MAE_fec!B$7)</f>
        <v>0.12348958170917713</v>
      </c>
      <c r="C74" s="337">
        <f>IF(C$7=0,0,C$7/MAE_fec!C$7)</f>
        <v>0.12348958170917726</v>
      </c>
      <c r="D74" s="337">
        <f>IF(D$7=0,0,D$7/MAE_fec!D$7)</f>
        <v>0.1234895817091772</v>
      </c>
      <c r="E74" s="337">
        <f>IF(E$7=0,0,E$7/MAE_fec!E$7)</f>
        <v>0.1234895817091772</v>
      </c>
      <c r="F74" s="337">
        <f>IF(F$7=0,0,F$7/MAE_fec!F$7)</f>
        <v>0.12348958170917713</v>
      </c>
      <c r="G74" s="337">
        <f>IF(G$7=0,0,G$7/MAE_fec!G$7)</f>
        <v>0.12348958170917719</v>
      </c>
      <c r="H74" s="337">
        <f>IF(H$7=0,0,H$7/MAE_fec!H$7)</f>
        <v>0.12348958170917716</v>
      </c>
      <c r="I74" s="337">
        <f>IF(I$7=0,0,I$7/MAE_fec!I$7)</f>
        <v>0.12348958170917715</v>
      </c>
      <c r="J74" s="337">
        <f>IF(J$7=0,0,J$7/MAE_fec!J$7)</f>
        <v>0.12348958170917716</v>
      </c>
      <c r="K74" s="337">
        <f>IF(K$7=0,0,K$7/MAE_fec!K$7)</f>
        <v>0.12348958170917713</v>
      </c>
      <c r="L74" s="337">
        <f>IF(L$7=0,0,L$7/MAE_fec!L$7)</f>
        <v>0.12348958170917713</v>
      </c>
      <c r="M74" s="337">
        <f>IF(M$7=0,0,M$7/MAE_fec!M$7)</f>
        <v>0.12348958170917718</v>
      </c>
      <c r="N74" s="337">
        <f>IF(N$7=0,0,N$7/MAE_fec!N$7)</f>
        <v>0.12348958170917716</v>
      </c>
      <c r="O74" s="337">
        <f>IF(O$7=0,0,O$7/MAE_fec!O$7)</f>
        <v>0.12348958170917712</v>
      </c>
      <c r="P74" s="337">
        <f>IF(P$7=0,0,P$7/MAE_fec!P$7)</f>
        <v>0.12348958170917715</v>
      </c>
      <c r="Q74" s="337">
        <f>IF(Q$7=0,0,Q$7/MAE_fec!Q$7)</f>
        <v>0.12348958170917713</v>
      </c>
      <c r="R74" s="337">
        <f>IF(R$7=0,0,R$7/MAE_fec!R$7)</f>
        <v>0.12348958170917715</v>
      </c>
      <c r="S74" s="337">
        <f>IF(S$7=0,0,S$7/MAE_fec!S$7)</f>
        <v>0.12348958170917718</v>
      </c>
      <c r="T74" s="337">
        <f>IF(T$7=0,0,T$7/MAE_fec!T$7)</f>
        <v>0.12348958170917719</v>
      </c>
      <c r="U74" s="337">
        <f>IF(U$7=0,0,U$7/MAE_fec!U$7)</f>
        <v>0.12348958170917718</v>
      </c>
      <c r="V74" s="337">
        <f>IF(V$7=0,0,V$7/MAE_fec!V$7)</f>
        <v>0.1234895817091772</v>
      </c>
      <c r="W74" s="337">
        <f>IF(W$7=0,0,W$7/MAE_fec!W$7)</f>
        <v>0.12348958170917716</v>
      </c>
      <c r="DA74" s="174"/>
    </row>
    <row r="75" spans="1:105" ht="12" customHeight="1" x14ac:dyDescent="0.25">
      <c r="A75" s="202" t="s">
        <v>94</v>
      </c>
      <c r="B75" s="337">
        <f>IF(B$8=0,0,B$8/MAE_fec!B$8)</f>
        <v>0.66172551093921306</v>
      </c>
      <c r="C75" s="337">
        <f>IF(C$8=0,0,C$8/MAE_fec!C$8)</f>
        <v>0.66172551093921306</v>
      </c>
      <c r="D75" s="337">
        <f>IF(D$8=0,0,D$8/MAE_fec!D$8)</f>
        <v>0.6617255109392125</v>
      </c>
      <c r="E75" s="337">
        <f>IF(E$8=0,0,E$8/MAE_fec!E$8)</f>
        <v>0.66172551093921306</v>
      </c>
      <c r="F75" s="337">
        <f>IF(F$8=0,0,F$8/MAE_fec!F$8)</f>
        <v>0.66172551093921261</v>
      </c>
      <c r="G75" s="337">
        <f>IF(G$8=0,0,G$8/MAE_fec!G$8)</f>
        <v>0.66172551093921272</v>
      </c>
      <c r="H75" s="337">
        <f>IF(H$8=0,0,H$8/MAE_fec!H$8)</f>
        <v>0.66172551093921261</v>
      </c>
      <c r="I75" s="337">
        <f>IF(I$8=0,0,I$8/MAE_fec!I$8)</f>
        <v>0.66172551093921261</v>
      </c>
      <c r="J75" s="337">
        <f>IF(J$8=0,0,J$8/MAE_fec!J$8)</f>
        <v>0.66172551093921295</v>
      </c>
      <c r="K75" s="337">
        <f>IF(K$8=0,0,K$8/MAE_fec!K$8)</f>
        <v>0.66172551093921272</v>
      </c>
      <c r="L75" s="337">
        <f>IF(L$8=0,0,L$8/MAE_fec!L$8)</f>
        <v>0.66172551093921284</v>
      </c>
      <c r="M75" s="337">
        <f>IF(M$8=0,0,M$8/MAE_fec!M$8)</f>
        <v>0.66172551093921295</v>
      </c>
      <c r="N75" s="337">
        <f>IF(N$8=0,0,N$8/MAE_fec!N$8)</f>
        <v>0.66172551093921295</v>
      </c>
      <c r="O75" s="337">
        <f>IF(O$8=0,0,O$8/MAE_fec!O$8)</f>
        <v>0.66172551093921295</v>
      </c>
      <c r="P75" s="337">
        <f>IF(P$8=0,0,P$8/MAE_fec!P$8)</f>
        <v>0.66172551093921284</v>
      </c>
      <c r="Q75" s="337">
        <f>IF(Q$8=0,0,Q$8/MAE_fec!Q$8)</f>
        <v>0.66172551093921272</v>
      </c>
      <c r="R75" s="337">
        <f>IF(R$8=0,0,R$8/MAE_fec!R$8)</f>
        <v>0.66172551093921261</v>
      </c>
      <c r="S75" s="337">
        <f>IF(S$8=0,0,S$8/MAE_fec!S$8)</f>
        <v>0.66172551093921295</v>
      </c>
      <c r="T75" s="337">
        <f>IF(T$8=0,0,T$8/MAE_fec!T$8)</f>
        <v>0.66172551093921306</v>
      </c>
      <c r="U75" s="337">
        <f>IF(U$8=0,0,U$8/MAE_fec!U$8)</f>
        <v>0.66172551093921306</v>
      </c>
      <c r="V75" s="337">
        <f>IF(V$8=0,0,V$8/MAE_fec!V$8)</f>
        <v>0.66172551093921284</v>
      </c>
      <c r="W75" s="337">
        <f>IF(W$8=0,0,W$8/MAE_fec!W$8)</f>
        <v>0.66172551093921295</v>
      </c>
      <c r="DA75" s="174"/>
    </row>
    <row r="76" spans="1:105" ht="12" customHeight="1" x14ac:dyDescent="0.25">
      <c r="A76" s="202" t="s">
        <v>95</v>
      </c>
      <c r="B76" s="337">
        <f>IF(B$9=0,0,B$9/MAE_fec!B$9)</f>
        <v>0.46880455478117711</v>
      </c>
      <c r="C76" s="337">
        <f>IF(C$9=0,0,C$9/MAE_fec!C$9)</f>
        <v>0.46880455478117727</v>
      </c>
      <c r="D76" s="337">
        <f>IF(D$9=0,0,D$9/MAE_fec!D$9)</f>
        <v>0.46880455478117716</v>
      </c>
      <c r="E76" s="337">
        <f>IF(E$9=0,0,E$9/MAE_fec!E$9)</f>
        <v>0.468804554781177</v>
      </c>
      <c r="F76" s="337">
        <f>IF(F$9=0,0,F$9/MAE_fec!F$9)</f>
        <v>0.46880455478117711</v>
      </c>
      <c r="G76" s="337">
        <f>IF(G$9=0,0,G$9/MAE_fec!G$9)</f>
        <v>0.46880455478117722</v>
      </c>
      <c r="H76" s="337">
        <f>IF(H$9=0,0,H$9/MAE_fec!H$9)</f>
        <v>0.46880455478117722</v>
      </c>
      <c r="I76" s="337">
        <f>IF(I$9=0,0,I$9/MAE_fec!I$9)</f>
        <v>0.46880455478117711</v>
      </c>
      <c r="J76" s="337">
        <f>IF(J$9=0,0,J$9/MAE_fec!J$9)</f>
        <v>0.46880455478117722</v>
      </c>
      <c r="K76" s="337">
        <f>IF(K$9=0,0,K$9/MAE_fec!K$9)</f>
        <v>0.46880455478117722</v>
      </c>
      <c r="L76" s="337">
        <f>IF(L$9=0,0,L$9/MAE_fec!L$9)</f>
        <v>0.46880455478117727</v>
      </c>
      <c r="M76" s="337">
        <f>IF(M$9=0,0,M$9/MAE_fec!M$9)</f>
        <v>0.46880455478117738</v>
      </c>
      <c r="N76" s="337">
        <f>IF(N$9=0,0,N$9/MAE_fec!N$9)</f>
        <v>0.46880455478117738</v>
      </c>
      <c r="O76" s="337">
        <f>IF(O$9=0,0,O$9/MAE_fec!O$9)</f>
        <v>0.46880455478117744</v>
      </c>
      <c r="P76" s="337">
        <f>IF(P$9=0,0,P$9/MAE_fec!P$9)</f>
        <v>0.46880455478117733</v>
      </c>
      <c r="Q76" s="337">
        <f>IF(Q$9=0,0,Q$9/MAE_fec!Q$9)</f>
        <v>0.468804554781177</v>
      </c>
      <c r="R76" s="337">
        <f>IF(R$9=0,0,R$9/MAE_fec!R$9)</f>
        <v>0.46880455478117711</v>
      </c>
      <c r="S76" s="337">
        <f>IF(S$9=0,0,S$9/MAE_fec!S$9)</f>
        <v>0.46880455478117727</v>
      </c>
      <c r="T76" s="337">
        <f>IF(T$9=0,0,T$9/MAE_fec!T$9)</f>
        <v>0.46880455478117722</v>
      </c>
      <c r="U76" s="337">
        <f>IF(U$9=0,0,U$9/MAE_fec!U$9)</f>
        <v>0.46880455478117727</v>
      </c>
      <c r="V76" s="337">
        <f>IF(V$9=0,0,V$9/MAE_fec!V$9)</f>
        <v>0.46880455478117733</v>
      </c>
      <c r="W76" s="337">
        <f>IF(W$9=0,0,W$9/MAE_fec!W$9)</f>
        <v>0.46880455478117716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0.71483658167703812</v>
      </c>
      <c r="C77" s="337">
        <f>IF(C$10=0,0,C$10/MAE_fec!C$10)</f>
        <v>0.72533595888310487</v>
      </c>
      <c r="D77" s="337">
        <f>IF(D$10=0,0,D$10/MAE_fec!D$10)</f>
        <v>0.73513098782185626</v>
      </c>
      <c r="E77" s="337">
        <f>IF(E$10=0,0,E$10/MAE_fec!E$10)</f>
        <v>0.73531403363276038</v>
      </c>
      <c r="F77" s="337">
        <f>IF(F$10=0,0,F$10/MAE_fec!F$10)</f>
        <v>0.74766255878455123</v>
      </c>
      <c r="G77" s="337">
        <f>IF(G$10=0,0,G$10/MAE_fec!G$10)</f>
        <v>0.7271104043061134</v>
      </c>
      <c r="H77" s="337">
        <f>IF(H$10=0,0,H$10/MAE_fec!H$10)</f>
        <v>0.73020660457253173</v>
      </c>
      <c r="I77" s="337">
        <f>IF(I$10=0,0,I$10/MAE_fec!I$10)</f>
        <v>0.7340999867831971</v>
      </c>
      <c r="J77" s="337">
        <f>IF(J$10=0,0,J$10/MAE_fec!J$10)</f>
        <v>0.74021939362561917</v>
      </c>
      <c r="K77" s="337">
        <f>IF(K$10=0,0,K$10/MAE_fec!K$10)</f>
        <v>0.72657166824121</v>
      </c>
      <c r="L77" s="337">
        <f>IF(L$10=0,0,L$10/MAE_fec!L$10)</f>
        <v>0.73189146066891853</v>
      </c>
      <c r="M77" s="337">
        <f>IF(M$10=0,0,M$10/MAE_fec!M$10)</f>
        <v>0.74784639463107583</v>
      </c>
      <c r="N77" s="337">
        <f>IF(N$10=0,0,N$10/MAE_fec!N$10)</f>
        <v>0.74938644738896731</v>
      </c>
      <c r="O77" s="337">
        <f>IF(O$10=0,0,O$10/MAE_fec!O$10)</f>
        <v>0.75269976512721648</v>
      </c>
      <c r="P77" s="337">
        <f>IF(P$10=0,0,P$10/MAE_fec!P$10)</f>
        <v>0.76295469553908468</v>
      </c>
      <c r="Q77" s="337">
        <f>IF(Q$10=0,0,Q$10/MAE_fec!Q$10)</f>
        <v>0.75795654842584359</v>
      </c>
      <c r="R77" s="337">
        <f>IF(R$10=0,0,R$10/MAE_fec!R$10)</f>
        <v>0.76554081700577559</v>
      </c>
      <c r="S77" s="337">
        <f>IF(S$10=0,0,S$10/MAE_fec!S$10)</f>
        <v>0.76753882844281751</v>
      </c>
      <c r="T77" s="337">
        <f>IF(T$10=0,0,T$10/MAE_fec!T$10)</f>
        <v>0.77612122018648222</v>
      </c>
      <c r="U77" s="337">
        <f>IF(U$10=0,0,U$10/MAE_fec!U$10)</f>
        <v>0.78001627166770182</v>
      </c>
      <c r="V77" s="337">
        <f>IF(V$10=0,0,V$10/MAE_fec!V$10)</f>
        <v>0.78322604583044397</v>
      </c>
      <c r="W77" s="337">
        <f>IF(W$10=0,0,W$10/MAE_fec!W$10)</f>
        <v>0.78350403539077595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0.49225426049333132</v>
      </c>
      <c r="C78" s="355">
        <f>IF(C$16=0,0,C$16/MAE_fec!C$16)</f>
        <v>0.506226687805441</v>
      </c>
      <c r="D78" s="355">
        <f>IF(D$16=0,0,D$16/MAE_fec!D$16)</f>
        <v>0.51139507601470746</v>
      </c>
      <c r="E78" s="355">
        <f>IF(E$16=0,0,E$16/MAE_fec!E$16)</f>
        <v>0.4926537488796931</v>
      </c>
      <c r="F78" s="355">
        <f>IF(F$16=0,0,F$16/MAE_fec!F$16)</f>
        <v>0.53778151546868003</v>
      </c>
      <c r="G78" s="355">
        <f>IF(G$16=0,0,G$16/MAE_fec!G$16)</f>
        <v>0.53078356089769108</v>
      </c>
      <c r="H78" s="355">
        <f>IF(H$16=0,0,H$16/MAE_fec!H$16)</f>
        <v>0.53449564690150198</v>
      </c>
      <c r="I78" s="355">
        <f>IF(I$16=0,0,I$16/MAE_fec!I$16)</f>
        <v>0.5402573263904259</v>
      </c>
      <c r="J78" s="355">
        <f>IF(J$16=0,0,J$16/MAE_fec!J$16)</f>
        <v>0.54516284756050482</v>
      </c>
      <c r="K78" s="355">
        <f>IF(K$16=0,0,K$16/MAE_fec!K$16)</f>
        <v>0.53736869405975407</v>
      </c>
      <c r="L78" s="355">
        <f>IF(L$16=0,0,L$16/MAE_fec!L$16)</f>
        <v>0.54130382942827249</v>
      </c>
      <c r="M78" s="355">
        <f>IF(M$16=0,0,M$16/MAE_fec!M$16)</f>
        <v>0.55203496556806242</v>
      </c>
      <c r="N78" s="355">
        <f>IF(N$16=0,0,N$16/MAE_fec!N$16)</f>
        <v>0.5512000099609603</v>
      </c>
      <c r="O78" s="355">
        <f>IF(O$16=0,0,O$16/MAE_fec!O$16)</f>
        <v>0.55142339185376343</v>
      </c>
      <c r="P78" s="355">
        <f>IF(P$16=0,0,P$16/MAE_fec!P$16)</f>
        <v>0.55933193150249061</v>
      </c>
      <c r="Q78" s="355">
        <f>IF(Q$16=0,0,Q$16/MAE_fec!Q$16)</f>
        <v>0.55417949142012268</v>
      </c>
      <c r="R78" s="355">
        <f>IF(R$16=0,0,R$16/MAE_fec!R$16)</f>
        <v>0.55815842468540655</v>
      </c>
      <c r="S78" s="355">
        <f>IF(S$16=0,0,S$16/MAE_fec!S$16)</f>
        <v>0.55992330431502424</v>
      </c>
      <c r="T78" s="355">
        <f>IF(T$16=0,0,T$16/MAE_fec!T$16)</f>
        <v>0.56414321369631582</v>
      </c>
      <c r="U78" s="355">
        <f>IF(U$16=0,0,U$16/MAE_fec!U$16)</f>
        <v>0.56669270669393212</v>
      </c>
      <c r="V78" s="355">
        <f>IF(V$16=0,0,V$16/MAE_fec!V$16)</f>
        <v>0.56591729190678763</v>
      </c>
      <c r="W78" s="355">
        <f>IF(W$16=0,0,W$16/MAE_fec!W$16)</f>
        <v>0.56443531988323259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0.45478413915985838</v>
      </c>
      <c r="C79" s="351">
        <f>IF(C$24=0,0,C$24/MAE_fec!C$24)</f>
        <v>0.45581433088120082</v>
      </c>
      <c r="D79" s="351">
        <f>IF(D$24=0,0,D$24/MAE_fec!D$24)</f>
        <v>0.45639402280943137</v>
      </c>
      <c r="E79" s="351">
        <f>IF(E$24=0,0,E$24/MAE_fec!E$24)</f>
        <v>0.45576568983219373</v>
      </c>
      <c r="F79" s="351">
        <f>IF(F$24=0,0,F$24/MAE_fec!F$24)</f>
        <v>0.45795701403980793</v>
      </c>
      <c r="G79" s="351">
        <f>IF(G$24=0,0,G$24/MAE_fec!G$24)</f>
        <v>0.45636640702611897</v>
      </c>
      <c r="H79" s="351">
        <f>IF(H$24=0,0,H$24/MAE_fec!H$24)</f>
        <v>0.45660875666986861</v>
      </c>
      <c r="I79" s="351">
        <f>IF(I$24=0,0,I$24/MAE_fec!I$24)</f>
        <v>0.4571914978595813</v>
      </c>
      <c r="J79" s="351">
        <f>IF(J$24=0,0,J$24/MAE_fec!J$24)</f>
        <v>0.45786870811042218</v>
      </c>
      <c r="K79" s="351">
        <f>IF(K$24=0,0,K$24/MAE_fec!K$24)</f>
        <v>0.45656277124121092</v>
      </c>
      <c r="L79" s="351">
        <f>IF(L$24=0,0,L$24/MAE_fec!L$24)</f>
        <v>0.45716651820052745</v>
      </c>
      <c r="M79" s="351">
        <f>IF(M$24=0,0,M$24/MAE_fec!M$24)</f>
        <v>0.45872276235143888</v>
      </c>
      <c r="N79" s="351">
        <f>IF(N$24=0,0,N$24/MAE_fec!N$24)</f>
        <v>0.45867095100748762</v>
      </c>
      <c r="O79" s="351">
        <f>IF(O$24=0,0,O$24/MAE_fec!O$24)</f>
        <v>0.45868879969182197</v>
      </c>
      <c r="P79" s="351">
        <f>IF(P$24=0,0,P$24/MAE_fec!P$24)</f>
        <v>0.45982095940169471</v>
      </c>
      <c r="Q79" s="351">
        <f>IF(Q$24=0,0,Q$24/MAE_fec!Q$24)</f>
        <v>0.45923394400437118</v>
      </c>
      <c r="R79" s="351">
        <f>IF(R$24=0,0,R$24/MAE_fec!R$24)</f>
        <v>0.45970271274376601</v>
      </c>
      <c r="S79" s="351">
        <f>IF(S$24=0,0,S$24/MAE_fec!S$24)</f>
        <v>0.45974317157288896</v>
      </c>
      <c r="T79" s="351">
        <f>IF(T$24=0,0,T$24/MAE_fec!T$24)</f>
        <v>0.46040897748188314</v>
      </c>
      <c r="U79" s="351">
        <f>IF(U$24=0,0,U$24/MAE_fec!U$24)</f>
        <v>0.46067983154468439</v>
      </c>
      <c r="V79" s="351">
        <f>IF(V$24=0,0,V$24/MAE_fec!V$24)</f>
        <v>0.46059246632675893</v>
      </c>
      <c r="W79" s="351">
        <f>IF(W$24=0,0,W$24/MAE_fec!W$24)</f>
        <v>0.46042519872120335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0.42193222327999808</v>
      </c>
      <c r="C80" s="351">
        <f>IF(C$27=0,0,C$27/MAE_fec!C$27)</f>
        <v>0.43390858954752104</v>
      </c>
      <c r="D80" s="351">
        <f>IF(D$27=0,0,D$27/MAE_fec!D$27)</f>
        <v>0.43833863658403488</v>
      </c>
      <c r="E80" s="351">
        <f>IF(E$27=0,0,E$27/MAE_fec!E$27)</f>
        <v>0.42227464189687985</v>
      </c>
      <c r="F80" s="351">
        <f>IF(F$27=0,0,F$27/MAE_fec!F$27)</f>
        <v>0.46095558468744002</v>
      </c>
      <c r="G80" s="351">
        <f>IF(G$27=0,0,G$27/MAE_fec!G$27)</f>
        <v>0.45495733791230653</v>
      </c>
      <c r="H80" s="351">
        <f>IF(H$27=0,0,H$27/MAE_fec!H$27)</f>
        <v>0.45813912591557304</v>
      </c>
      <c r="I80" s="351">
        <f>IF(I$27=0,0,I$27/MAE_fec!I$27)</f>
        <v>0.46307770833465084</v>
      </c>
      <c r="J80" s="351">
        <f>IF(J$27=0,0,J$27/MAE_fec!J$27)</f>
        <v>0.46728244076614672</v>
      </c>
      <c r="K80" s="351">
        <f>IF(K$27=0,0,K$27/MAE_fec!K$27)</f>
        <v>0.46060173776550362</v>
      </c>
      <c r="L80" s="351">
        <f>IF(L$27=0,0,L$27/MAE_fec!L$27)</f>
        <v>0.46397471093851922</v>
      </c>
      <c r="M80" s="351">
        <f>IF(M$27=0,0,M$27/MAE_fec!M$27)</f>
        <v>0.47317282762976759</v>
      </c>
      <c r="N80" s="351">
        <f>IF(N$27=0,0,N$27/MAE_fec!N$27)</f>
        <v>0.47245715139510902</v>
      </c>
      <c r="O80" s="351">
        <f>IF(O$27=0,0,O$27/MAE_fec!O$27)</f>
        <v>0.47264862158894</v>
      </c>
      <c r="P80" s="351">
        <f>IF(P$27=0,0,P$27/MAE_fec!P$27)</f>
        <v>0.47942736985927764</v>
      </c>
      <c r="Q80" s="351">
        <f>IF(Q$27=0,0,Q$27/MAE_fec!Q$27)</f>
        <v>0.47501099264581936</v>
      </c>
      <c r="R80" s="351">
        <f>IF(R$27=0,0,R$27/MAE_fec!R$27)</f>
        <v>0.47842150687320567</v>
      </c>
      <c r="S80" s="351">
        <f>IF(S$27=0,0,S$27/MAE_fec!S$27)</f>
        <v>0.47993426084144925</v>
      </c>
      <c r="T80" s="351">
        <f>IF(T$27=0,0,T$27/MAE_fec!T$27)</f>
        <v>0.48355132602541356</v>
      </c>
      <c r="U80" s="351">
        <f>IF(U$27=0,0,U$27/MAE_fec!U$27)</f>
        <v>0.48573660573765609</v>
      </c>
      <c r="V80" s="351">
        <f>IF(V$27=0,0,V$27/MAE_fec!V$27)</f>
        <v>0.48507196449153223</v>
      </c>
      <c r="W80" s="351">
        <f>IF(W$27=0,0,W$27/MAE_fec!W$27)</f>
        <v>0.4838017027570567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0.70298959498723246</v>
      </c>
      <c r="C81" s="351">
        <f>IF(C$35=0,0,C$35/MAE_fec!C$35)</f>
        <v>0.70754116449338389</v>
      </c>
      <c r="D81" s="351">
        <f>IF(D$35=0,0,D$35/MAE_fec!D$35)</f>
        <v>0.70786919921299229</v>
      </c>
      <c r="E81" s="351">
        <f>IF(E$35=0,0,E$35/MAE_fec!E$35)</f>
        <v>0.69741648359264241</v>
      </c>
      <c r="F81" s="351">
        <f>IF(F$35=0,0,F$35/MAE_fec!F$35)</f>
        <v>0.7046157432836555</v>
      </c>
      <c r="G81" s="351">
        <f>IF(G$35=0,0,G$35/MAE_fec!G$35)</f>
        <v>0.69904765510713529</v>
      </c>
      <c r="H81" s="351">
        <f>IF(H$35=0,0,H$35/MAE_fec!H$35)</f>
        <v>0.69759765141494368</v>
      </c>
      <c r="I81" s="351">
        <f>IF(I$35=0,0,I$35/MAE_fec!I$35)</f>
        <v>0.69743326948093654</v>
      </c>
      <c r="J81" s="351">
        <f>IF(J$35=0,0,J$35/MAE_fec!J$35)</f>
        <v>0.69958706623100431</v>
      </c>
      <c r="K81" s="351">
        <f>IF(K$35=0,0,K$35/MAE_fec!K$35)</f>
        <v>0.70572868536296784</v>
      </c>
      <c r="L81" s="351">
        <f>IF(L$35=0,0,L$35/MAE_fec!L$35)</f>
        <v>0.70271462809947027</v>
      </c>
      <c r="M81" s="351">
        <f>IF(M$35=0,0,M$35/MAE_fec!M$35)</f>
        <v>0.70225427385129169</v>
      </c>
      <c r="N81" s="351">
        <f>IF(N$35=0,0,N$35/MAE_fec!N$35)</f>
        <v>0.7014020203036081</v>
      </c>
      <c r="O81" s="351">
        <f>IF(O$35=0,0,O$35/MAE_fec!O$35)</f>
        <v>0.69946038324417692</v>
      </c>
      <c r="P81" s="351">
        <f>IF(P$35=0,0,P$35/MAE_fec!P$35)</f>
        <v>0.70000646581205817</v>
      </c>
      <c r="Q81" s="351">
        <f>IF(Q$35=0,0,Q$35/MAE_fec!Q$35)</f>
        <v>0.6975187717709006</v>
      </c>
      <c r="R81" s="351">
        <f>IF(R$35=0,0,R$35/MAE_fec!R$35)</f>
        <v>0.7006101597049561</v>
      </c>
      <c r="S81" s="351">
        <f>IF(S$35=0,0,S$35/MAE_fec!S$35)</f>
        <v>0.69627596755167231</v>
      </c>
      <c r="T81" s="351">
        <f>IF(T$35=0,0,T$35/MAE_fec!T$35)</f>
        <v>0.70045909429597919</v>
      </c>
      <c r="U81" s="351">
        <f>IF(U$35=0,0,U$35/MAE_fec!U$35)</f>
        <v>0.69928296347730612</v>
      </c>
      <c r="V81" s="351">
        <f>IF(V$35=0,0,V$35/MAE_fec!V$35)</f>
        <v>0.69937429645511706</v>
      </c>
      <c r="W81" s="351">
        <f>IF(W$35=0,0,W$35/MAE_fec!W$35)</f>
        <v>0.69615479115075674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0.6212855820320965</v>
      </c>
      <c r="C82" s="351">
        <f>IF(C$46=0,0,C$46/MAE_fec!C$46)</f>
        <v>0.62128558203209638</v>
      </c>
      <c r="D82" s="351">
        <f>IF(D$46=0,0,D$46/MAE_fec!D$46)</f>
        <v>0.62128558203209616</v>
      </c>
      <c r="E82" s="351">
        <f>IF(E$46=0,0,E$46/MAE_fec!E$46)</f>
        <v>0.62128558203209616</v>
      </c>
      <c r="F82" s="351">
        <f>IF(F$46=0,0,F$46/MAE_fec!F$46)</f>
        <v>0.6212855820320965</v>
      </c>
      <c r="G82" s="351">
        <f>IF(G$46=0,0,G$46/MAE_fec!G$46)</f>
        <v>0.62128558203209627</v>
      </c>
      <c r="H82" s="351">
        <f>IF(H$46=0,0,H$46/MAE_fec!H$46)</f>
        <v>0.62128558203209638</v>
      </c>
      <c r="I82" s="351">
        <f>IF(I$46=0,0,I$46/MAE_fec!I$46)</f>
        <v>0.62128558203209627</v>
      </c>
      <c r="J82" s="351">
        <f>IF(J$46=0,0,J$46/MAE_fec!J$46)</f>
        <v>0.62128558203209627</v>
      </c>
      <c r="K82" s="351">
        <f>IF(K$46=0,0,K$46/MAE_fec!K$46)</f>
        <v>0.62128558203209627</v>
      </c>
      <c r="L82" s="351">
        <f>IF(L$46=0,0,L$46/MAE_fec!L$46)</f>
        <v>0.6212855820320965</v>
      </c>
      <c r="M82" s="351">
        <f>IF(M$46=0,0,M$46/MAE_fec!M$46)</f>
        <v>0.62128558203209638</v>
      </c>
      <c r="N82" s="351">
        <f>IF(N$46=0,0,N$46/MAE_fec!N$46)</f>
        <v>0.62128558203209638</v>
      </c>
      <c r="O82" s="351">
        <f>IF(O$46=0,0,O$46/MAE_fec!O$46)</f>
        <v>0.6212855820320965</v>
      </c>
      <c r="P82" s="351">
        <f>IF(P$46=0,0,P$46/MAE_fec!P$46)</f>
        <v>0.62128558203209627</v>
      </c>
      <c r="Q82" s="351">
        <f>IF(Q$46=0,0,Q$46/MAE_fec!Q$46)</f>
        <v>0.62128558203209638</v>
      </c>
      <c r="R82" s="351">
        <f>IF(R$46=0,0,R$46/MAE_fec!R$46)</f>
        <v>0.62128558203209627</v>
      </c>
      <c r="S82" s="351">
        <f>IF(S$46=0,0,S$46/MAE_fec!S$46)</f>
        <v>0.62128558203209638</v>
      </c>
      <c r="T82" s="351">
        <f>IF(T$46=0,0,T$46/MAE_fec!T$46)</f>
        <v>0.6212855820320965</v>
      </c>
      <c r="U82" s="351">
        <f>IF(U$46=0,0,U$46/MAE_fec!U$46)</f>
        <v>0.62128558203209638</v>
      </c>
      <c r="V82" s="351">
        <f>IF(V$46=0,0,V$46/MAE_fec!V$46)</f>
        <v>0.62128558203209627</v>
      </c>
      <c r="W82" s="351">
        <f>IF(W$46=0,0,W$46/MAE_fec!W$46)</f>
        <v>0.62128558203209638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0.57464478555074927</v>
      </c>
      <c r="C83" s="339">
        <f>IF(C$47=0,0,C$47/MAE_fec!C$47)</f>
        <v>0.57464478555074916</v>
      </c>
      <c r="D83" s="339">
        <f>IF(D$47=0,0,D$47/MAE_fec!D$47)</f>
        <v>0.57464478555074905</v>
      </c>
      <c r="E83" s="339">
        <f>IF(E$47=0,0,E$47/MAE_fec!E$47)</f>
        <v>0.57464478555074916</v>
      </c>
      <c r="F83" s="339">
        <f>IF(F$47=0,0,F$47/MAE_fec!F$47)</f>
        <v>0.57464478555074905</v>
      </c>
      <c r="G83" s="339">
        <f>IF(G$47=0,0,G$47/MAE_fec!G$47)</f>
        <v>0.57464478555074916</v>
      </c>
      <c r="H83" s="339">
        <f>IF(H$47=0,0,H$47/MAE_fec!H$47)</f>
        <v>0.57464478555074916</v>
      </c>
      <c r="I83" s="339">
        <f>IF(I$47=0,0,I$47/MAE_fec!I$47)</f>
        <v>0.57464478555074916</v>
      </c>
      <c r="J83" s="339">
        <f>IF(J$47=0,0,J$47/MAE_fec!J$47)</f>
        <v>0.57464478555074916</v>
      </c>
      <c r="K83" s="339">
        <f>IF(K$47=0,0,K$47/MAE_fec!K$47)</f>
        <v>0.57464478555074916</v>
      </c>
      <c r="L83" s="339">
        <f>IF(L$47=0,0,L$47/MAE_fec!L$47)</f>
        <v>0.57464478555074916</v>
      </c>
      <c r="M83" s="339">
        <f>IF(M$47=0,0,M$47/MAE_fec!M$47)</f>
        <v>0.57464478555074916</v>
      </c>
      <c r="N83" s="339">
        <f>IF(N$47=0,0,N$47/MAE_fec!N$47)</f>
        <v>0.57464478555074905</v>
      </c>
      <c r="O83" s="339">
        <f>IF(O$47=0,0,O$47/MAE_fec!O$47)</f>
        <v>0.57464478555074916</v>
      </c>
      <c r="P83" s="339">
        <f>IF(P$47=0,0,P$47/MAE_fec!P$47)</f>
        <v>0.57464478555074916</v>
      </c>
      <c r="Q83" s="339">
        <f>IF(Q$47=0,0,Q$47/MAE_fec!Q$47)</f>
        <v>0.57464478555074916</v>
      </c>
      <c r="R83" s="339">
        <f>IF(R$47=0,0,R$47/MAE_fec!R$47)</f>
        <v>0.57464478555074927</v>
      </c>
      <c r="S83" s="339">
        <f>IF(S$47=0,0,S$47/MAE_fec!S$47)</f>
        <v>0.57464478555074916</v>
      </c>
      <c r="T83" s="339">
        <f>IF(T$47=0,0,T$47/MAE_fec!T$47)</f>
        <v>0.57464478555074927</v>
      </c>
      <c r="U83" s="339">
        <f>IF(U$47=0,0,U$47/MAE_fec!U$47)</f>
        <v>0.57464478555074905</v>
      </c>
      <c r="V83" s="339">
        <f>IF(V$47=0,0,V$47/MAE_fec!V$47)</f>
        <v>0.57464478555074927</v>
      </c>
      <c r="W83" s="339">
        <f>IF(W$47=0,0,W$47/MAE_fec!W$47)</f>
        <v>0.57464478555074905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CZ: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970.17266991145607</v>
      </c>
      <c r="C5" s="225">
        <v>835.57543154693644</v>
      </c>
      <c r="D5" s="225">
        <v>769.8129134350047</v>
      </c>
      <c r="E5" s="225">
        <v>1043.298684525384</v>
      </c>
      <c r="F5" s="225">
        <v>665.98478039996814</v>
      </c>
      <c r="G5" s="225">
        <v>954.44698398748744</v>
      </c>
      <c r="H5" s="225">
        <v>1005.858853763052</v>
      </c>
      <c r="I5" s="225">
        <v>1026.270860342471</v>
      </c>
      <c r="J5" s="225">
        <v>880.45564813837086</v>
      </c>
      <c r="K5" s="225">
        <v>779.13746438108092</v>
      </c>
      <c r="L5" s="225">
        <v>814.54734629108486</v>
      </c>
      <c r="M5" s="225">
        <v>684.56012236217759</v>
      </c>
      <c r="N5" s="225">
        <v>688.63688735231176</v>
      </c>
      <c r="O5" s="225">
        <v>655.12493141926052</v>
      </c>
      <c r="P5" s="225">
        <v>592.03963257698001</v>
      </c>
      <c r="Q5" s="225">
        <v>688.91071995226366</v>
      </c>
      <c r="R5" s="225">
        <v>643.33652045314921</v>
      </c>
      <c r="S5" s="225">
        <v>661.01577522703644</v>
      </c>
      <c r="T5" s="225">
        <v>600.3746089081892</v>
      </c>
      <c r="U5" s="225">
        <v>593.96395766504156</v>
      </c>
      <c r="V5" s="225">
        <v>568.51572882130768</v>
      </c>
      <c r="W5" s="225">
        <v>635.43269621663103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26.292922012680091</v>
      </c>
      <c r="C10" s="262">
        <v>23.527018967390621</v>
      </c>
      <c r="D10" s="262">
        <v>20.7994718654545</v>
      </c>
      <c r="E10" s="262">
        <v>23.397269141413471</v>
      </c>
      <c r="F10" s="262">
        <v>19.603221194220101</v>
      </c>
      <c r="G10" s="262">
        <v>30.180423125333199</v>
      </c>
      <c r="H10" s="262">
        <v>29.554745241592709</v>
      </c>
      <c r="I10" s="262">
        <v>29.490682237860071</v>
      </c>
      <c r="J10" s="262">
        <v>27.25969546977888</v>
      </c>
      <c r="K10" s="262">
        <v>27.349455725590499</v>
      </c>
      <c r="L10" s="262">
        <v>28.750584571090251</v>
      </c>
      <c r="M10" s="262">
        <v>23.659549976920971</v>
      </c>
      <c r="N10" s="262">
        <v>23.86635512574744</v>
      </c>
      <c r="O10" s="262">
        <v>22.470630617608631</v>
      </c>
      <c r="P10" s="262">
        <v>19.194999172638742</v>
      </c>
      <c r="Q10" s="262">
        <v>22.714023322964849</v>
      </c>
      <c r="R10" s="262">
        <v>20.771879982295239</v>
      </c>
      <c r="S10" s="262">
        <v>21.65953411090338</v>
      </c>
      <c r="T10" s="262">
        <v>18.681682599717028</v>
      </c>
      <c r="U10" s="262">
        <v>18.410372175253059</v>
      </c>
      <c r="V10" s="262">
        <v>17.407913187077341</v>
      </c>
      <c r="W10" s="262">
        <v>19.497280027102931</v>
      </c>
      <c r="DA10" s="68" t="s">
        <v>2643</v>
      </c>
    </row>
    <row r="11" spans="1:105" ht="12" customHeight="1" x14ac:dyDescent="0.25">
      <c r="A11" s="37" t="s">
        <v>160</v>
      </c>
      <c r="B11" s="228">
        <v>4.2320609685693871</v>
      </c>
      <c r="C11" s="228">
        <v>2.5537021974141729</v>
      </c>
      <c r="D11" s="228">
        <v>0.63038963528284475</v>
      </c>
      <c r="E11" s="228">
        <v>0.24577250099982301</v>
      </c>
      <c r="F11" s="228">
        <v>0.17800645772263199</v>
      </c>
      <c r="G11" s="228">
        <v>0.16744638987317989</v>
      </c>
      <c r="H11" s="228">
        <v>0.34144665445183958</v>
      </c>
      <c r="I11" s="228">
        <v>0.33565344264803182</v>
      </c>
      <c r="J11" s="228">
        <v>0.32543909380985803</v>
      </c>
      <c r="K11" s="228">
        <v>0.3224580669794439</v>
      </c>
      <c r="L11" s="228">
        <v>0.3102691282298719</v>
      </c>
      <c r="M11" s="228">
        <v>0.29444903335448341</v>
      </c>
      <c r="N11" s="228">
        <v>0.29718728282382673</v>
      </c>
      <c r="O11" s="228">
        <v>0.14936551445562829</v>
      </c>
      <c r="P11" s="228">
        <v>0.14027303458864779</v>
      </c>
      <c r="Q11" s="228">
        <v>0.14064839844408361</v>
      </c>
      <c r="R11" s="228">
        <v>0.27899836073495721</v>
      </c>
      <c r="S11" s="228">
        <v>0.13898762783604979</v>
      </c>
      <c r="T11" s="228">
        <v>0.13480577449832909</v>
      </c>
      <c r="U11" s="228">
        <v>0.12985855135873231</v>
      </c>
      <c r="V11" s="228">
        <v>0</v>
      </c>
      <c r="W11" s="228">
        <v>0</v>
      </c>
      <c r="DA11" s="69" t="s">
        <v>2644</v>
      </c>
    </row>
    <row r="12" spans="1:105" ht="12" customHeight="1" x14ac:dyDescent="0.25">
      <c r="A12" s="37" t="s">
        <v>162</v>
      </c>
      <c r="B12" s="228">
        <v>22.060861044110709</v>
      </c>
      <c r="C12" s="228">
        <v>20.973316769976449</v>
      </c>
      <c r="D12" s="228">
        <v>20.16908223017165</v>
      </c>
      <c r="E12" s="228">
        <v>23.151496640413651</v>
      </c>
      <c r="F12" s="228">
        <v>19.42521473649747</v>
      </c>
      <c r="G12" s="228">
        <v>30.012976735460018</v>
      </c>
      <c r="H12" s="228">
        <v>29.213298587140869</v>
      </c>
      <c r="I12" s="228">
        <v>29.15502879521204</v>
      </c>
      <c r="J12" s="228">
        <v>26.934256375969021</v>
      </c>
      <c r="K12" s="228">
        <v>27.026997658611059</v>
      </c>
      <c r="L12" s="228">
        <v>28.440315442860381</v>
      </c>
      <c r="M12" s="228">
        <v>23.365100943566489</v>
      </c>
      <c r="N12" s="228">
        <v>23.569167842923619</v>
      </c>
      <c r="O12" s="228">
        <v>22.321265103152999</v>
      </c>
      <c r="P12" s="228">
        <v>19.054726138050089</v>
      </c>
      <c r="Q12" s="228">
        <v>22.57337492452077</v>
      </c>
      <c r="R12" s="228">
        <v>20.492881621560279</v>
      </c>
      <c r="S12" s="228">
        <v>21.520546483067331</v>
      </c>
      <c r="T12" s="228">
        <v>18.5468768252187</v>
      </c>
      <c r="U12" s="228">
        <v>18.280513623894329</v>
      </c>
      <c r="V12" s="228">
        <v>17.407913187077341</v>
      </c>
      <c r="W12" s="228">
        <v>19.497280027102931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289.90644626687691</v>
      </c>
      <c r="C16" s="263">
        <f t="shared" si="0"/>
        <v>245.88054160371749</v>
      </c>
      <c r="D16" s="263">
        <f t="shared" si="0"/>
        <v>225.42419821223569</v>
      </c>
      <c r="E16" s="263">
        <f t="shared" si="0"/>
        <v>309.91670101058202</v>
      </c>
      <c r="F16" s="263">
        <f t="shared" si="0"/>
        <v>176.03293258502339</v>
      </c>
      <c r="G16" s="263">
        <f t="shared" si="0"/>
        <v>234.28472654494439</v>
      </c>
      <c r="H16" s="263">
        <f t="shared" si="0"/>
        <v>225.1568270403063</v>
      </c>
      <c r="I16" s="263">
        <f t="shared" si="0"/>
        <v>220.089508711864</v>
      </c>
      <c r="J16" s="263">
        <f t="shared" si="0"/>
        <v>202.67902664439961</v>
      </c>
      <c r="K16" s="263">
        <f t="shared" si="0"/>
        <v>193.2679815273809</v>
      </c>
      <c r="L16" s="263">
        <f t="shared" si="0"/>
        <v>201.42479419605621</v>
      </c>
      <c r="M16" s="263">
        <f t="shared" si="0"/>
        <v>167.56044937323941</v>
      </c>
      <c r="N16" s="263">
        <f t="shared" si="0"/>
        <v>172.45000281673401</v>
      </c>
      <c r="O16" s="263">
        <f t="shared" si="0"/>
        <v>165.21271341272171</v>
      </c>
      <c r="P16" s="263">
        <f t="shared" si="0"/>
        <v>140.59153513562509</v>
      </c>
      <c r="Q16" s="263">
        <f t="shared" si="0"/>
        <v>166.17851367394789</v>
      </c>
      <c r="R16" s="263">
        <f t="shared" si="0"/>
        <v>153.6546456014083</v>
      </c>
      <c r="S16" s="263">
        <f t="shared" si="0"/>
        <v>158.3222041557195</v>
      </c>
      <c r="T16" s="263">
        <f t="shared" si="0"/>
        <v>139.51392832562121</v>
      </c>
      <c r="U16" s="263">
        <f t="shared" si="0"/>
        <v>134.7129077111951</v>
      </c>
      <c r="V16" s="263">
        <f t="shared" si="0"/>
        <v>129.67626140950219</v>
      </c>
      <c r="W16" s="263">
        <f t="shared" si="0"/>
        <v>145.94227863940381</v>
      </c>
      <c r="DA16" s="70"/>
    </row>
    <row r="17" spans="1:105" ht="12" customHeight="1" x14ac:dyDescent="0.25">
      <c r="A17" s="60" t="s">
        <v>2558</v>
      </c>
      <c r="B17" s="331">
        <v>289.90644626687691</v>
      </c>
      <c r="C17" s="331">
        <v>245.88054160371749</v>
      </c>
      <c r="D17" s="331">
        <v>225.42419821223569</v>
      </c>
      <c r="E17" s="331">
        <v>309.91670101058202</v>
      </c>
      <c r="F17" s="331">
        <v>176.03293258502339</v>
      </c>
      <c r="G17" s="331">
        <v>234.28472654494439</v>
      </c>
      <c r="H17" s="331">
        <v>225.1568270403063</v>
      </c>
      <c r="I17" s="331">
        <v>220.089508711864</v>
      </c>
      <c r="J17" s="331">
        <v>202.67902664439961</v>
      </c>
      <c r="K17" s="331">
        <v>193.2679815273809</v>
      </c>
      <c r="L17" s="331">
        <v>201.42479419605621</v>
      </c>
      <c r="M17" s="331">
        <v>167.56044937323941</v>
      </c>
      <c r="N17" s="331">
        <v>172.45000281673401</v>
      </c>
      <c r="O17" s="331">
        <v>165.21271341272171</v>
      </c>
      <c r="P17" s="331">
        <v>140.59153513562509</v>
      </c>
      <c r="Q17" s="331">
        <v>166.17851367394789</v>
      </c>
      <c r="R17" s="331">
        <v>153.6546456014083</v>
      </c>
      <c r="S17" s="331">
        <v>158.3222041557195</v>
      </c>
      <c r="T17" s="331">
        <v>139.51392832562121</v>
      </c>
      <c r="U17" s="331">
        <v>134.7129077111951</v>
      </c>
      <c r="V17" s="331">
        <v>129.67626140950219</v>
      </c>
      <c r="W17" s="331">
        <v>145.94227863940381</v>
      </c>
      <c r="DA17" s="72" t="s">
        <v>2649</v>
      </c>
    </row>
    <row r="18" spans="1:105" ht="12" customHeight="1" x14ac:dyDescent="0.25">
      <c r="A18" s="59" t="s">
        <v>30</v>
      </c>
      <c r="B18" s="232">
        <v>164.79272963607809</v>
      </c>
      <c r="C18" s="232">
        <v>120.6161176745717</v>
      </c>
      <c r="D18" s="232">
        <v>112.9499664069523</v>
      </c>
      <c r="E18" s="232">
        <v>186.10585097074559</v>
      </c>
      <c r="F18" s="232">
        <v>53.868549964819422</v>
      </c>
      <c r="G18" s="232">
        <v>46.497500526267487</v>
      </c>
      <c r="H18" s="232">
        <v>40.512718614289042</v>
      </c>
      <c r="I18" s="232">
        <v>33.271895454431217</v>
      </c>
      <c r="J18" s="232">
        <v>30.96966184594303</v>
      </c>
      <c r="K18" s="232">
        <v>19.754345803180161</v>
      </c>
      <c r="L18" s="232">
        <v>18.041801111387262</v>
      </c>
      <c r="M18" s="232">
        <v>15.25280863167143</v>
      </c>
      <c r="N18" s="232">
        <v>17.815955192147111</v>
      </c>
      <c r="O18" s="232">
        <v>19.157804491998281</v>
      </c>
      <c r="P18" s="232">
        <v>14.19740676147623</v>
      </c>
      <c r="Q18" s="232">
        <v>16.83578136042162</v>
      </c>
      <c r="R18" s="232">
        <v>14.305282438628501</v>
      </c>
      <c r="S18" s="232">
        <v>13.480783418686199</v>
      </c>
      <c r="T18" s="232">
        <v>12.92533699144022</v>
      </c>
      <c r="U18" s="232">
        <v>8.6751714156483182</v>
      </c>
      <c r="V18" s="232">
        <v>7.1806840558819198</v>
      </c>
      <c r="W18" s="232">
        <v>5.6404059700859932</v>
      </c>
      <c r="DA18" s="71" t="s">
        <v>2650</v>
      </c>
    </row>
    <row r="19" spans="1:105" ht="12" customHeight="1" x14ac:dyDescent="0.25">
      <c r="A19" s="59" t="s">
        <v>33</v>
      </c>
      <c r="B19" s="232">
        <v>8.1382296658391855</v>
      </c>
      <c r="C19" s="232">
        <v>6.9125781181111234</v>
      </c>
      <c r="D19" s="232">
        <v>7.8308505117368483</v>
      </c>
      <c r="E19" s="232">
        <v>6.7910046639639896</v>
      </c>
      <c r="F19" s="232">
        <v>6.6987252449984043</v>
      </c>
      <c r="G19" s="232">
        <v>4.7091248846327902</v>
      </c>
      <c r="H19" s="232">
        <v>2.9639401402972632</v>
      </c>
      <c r="I19" s="232">
        <v>4.8995024754936276</v>
      </c>
      <c r="J19" s="232">
        <v>2.7428892943258791</v>
      </c>
      <c r="K19" s="232">
        <v>1.840014555681996</v>
      </c>
      <c r="L19" s="232">
        <v>0.89263972515193424</v>
      </c>
      <c r="M19" s="232">
        <v>0.85234479925955564</v>
      </c>
      <c r="N19" s="232">
        <v>2.5706219740496068</v>
      </c>
      <c r="O19" s="232">
        <v>2.5886628123815321</v>
      </c>
      <c r="P19" s="232">
        <v>2.4480947613411721</v>
      </c>
      <c r="Q19" s="232">
        <v>2.4639810279006018</v>
      </c>
      <c r="R19" s="232">
        <v>3.2751286149875249</v>
      </c>
      <c r="S19" s="232">
        <v>2.4729068594971069</v>
      </c>
      <c r="T19" s="232">
        <v>3.2074688831572962</v>
      </c>
      <c r="U19" s="232">
        <v>3.1386367295598681</v>
      </c>
      <c r="V19" s="232">
        <v>3.9414366046568512</v>
      </c>
      <c r="W19" s="232">
        <v>4.7521540796983004</v>
      </c>
      <c r="DA19" s="71" t="s">
        <v>2651</v>
      </c>
    </row>
    <row r="20" spans="1:105" ht="12" customHeight="1" x14ac:dyDescent="0.25">
      <c r="A20" s="59" t="s">
        <v>160</v>
      </c>
      <c r="B20" s="232">
        <v>18.473113138326479</v>
      </c>
      <c r="C20" s="232">
        <v>12.26026456973473</v>
      </c>
      <c r="D20" s="232">
        <v>3.0412958598195772</v>
      </c>
      <c r="E20" s="232">
        <v>0.9914771328807519</v>
      </c>
      <c r="F20" s="232">
        <v>1.0004049786142599</v>
      </c>
      <c r="G20" s="232">
        <v>0.98706401198017313</v>
      </c>
      <c r="H20" s="232">
        <v>2.0505017605378399</v>
      </c>
      <c r="I20" s="232">
        <v>2.0341596874376369</v>
      </c>
      <c r="J20" s="232">
        <v>1.9929387230652871</v>
      </c>
      <c r="K20" s="232">
        <v>2.012027845441553</v>
      </c>
      <c r="L20" s="232">
        <v>1.958711718402006</v>
      </c>
      <c r="M20" s="232">
        <v>1.873174702326335</v>
      </c>
      <c r="N20" s="232">
        <v>1.8817095458297139</v>
      </c>
      <c r="O20" s="232">
        <v>0.94730006700806435</v>
      </c>
      <c r="P20" s="232">
        <v>0.89917507945586805</v>
      </c>
      <c r="Q20" s="232">
        <v>0.90386792250146786</v>
      </c>
      <c r="R20" s="232">
        <v>1.8033564052071129</v>
      </c>
      <c r="S20" s="232">
        <v>0.90771709560141323</v>
      </c>
      <c r="T20" s="232">
        <v>0.88390938579722289</v>
      </c>
      <c r="U20" s="232">
        <v>0.86687541571724291</v>
      </c>
      <c r="V20" s="232">
        <v>0</v>
      </c>
      <c r="W20" s="232">
        <v>0</v>
      </c>
      <c r="DA20" s="71" t="s">
        <v>2652</v>
      </c>
    </row>
    <row r="21" spans="1:105" ht="12" customHeight="1" x14ac:dyDescent="0.25">
      <c r="A21" s="59" t="s">
        <v>70</v>
      </c>
      <c r="B21" s="232">
        <v>2.2058447776862309</v>
      </c>
      <c r="C21" s="232">
        <v>5.3991775753054112</v>
      </c>
      <c r="D21" s="232">
        <v>4.2969540518326959</v>
      </c>
      <c r="E21" s="232">
        <v>22.632323455408859</v>
      </c>
      <c r="F21" s="232">
        <v>5.2945976817854081</v>
      </c>
      <c r="G21" s="232">
        <v>5.1703567155895671</v>
      </c>
      <c r="H21" s="232">
        <v>4.1940035803604898</v>
      </c>
      <c r="I21" s="232">
        <v>3.1958057460491611</v>
      </c>
      <c r="J21" s="232">
        <v>2.0323126637225362</v>
      </c>
      <c r="K21" s="232">
        <v>1.0223889229724941</v>
      </c>
      <c r="L21" s="232">
        <v>0.98951493713788352</v>
      </c>
      <c r="M21" s="232">
        <v>0.9420815489722022</v>
      </c>
      <c r="N21" s="232">
        <v>0.94811601293274395</v>
      </c>
      <c r="O21" s="232">
        <v>0.95390001993048423</v>
      </c>
      <c r="P21" s="232">
        <v>0.9026777972946155</v>
      </c>
      <c r="Q21" s="232">
        <v>0.90853548725480548</v>
      </c>
      <c r="R21" s="232">
        <v>1.8114284309816839</v>
      </c>
      <c r="S21" s="232">
        <v>0.91182667930006089</v>
      </c>
      <c r="T21" s="232">
        <v>0.88700338360029984</v>
      </c>
      <c r="U21" s="232">
        <v>0</v>
      </c>
      <c r="V21" s="232">
        <v>1.7440643218904279</v>
      </c>
      <c r="W21" s="232">
        <v>4.3806945688283037</v>
      </c>
      <c r="DA21" s="71" t="s">
        <v>2653</v>
      </c>
    </row>
    <row r="22" spans="1:105" ht="12" customHeight="1" x14ac:dyDescent="0.25">
      <c r="A22" s="59" t="s">
        <v>162</v>
      </c>
      <c r="B22" s="232">
        <v>96.296529048946908</v>
      </c>
      <c r="C22" s="232">
        <v>100.6924036659946</v>
      </c>
      <c r="D22" s="232">
        <v>97.30513138189427</v>
      </c>
      <c r="E22" s="232">
        <v>93.396044787582724</v>
      </c>
      <c r="F22" s="232">
        <v>109.17065471480591</v>
      </c>
      <c r="G22" s="232">
        <v>176.92068040647439</v>
      </c>
      <c r="H22" s="232">
        <v>175.4356629448217</v>
      </c>
      <c r="I22" s="232">
        <v>176.68814534845231</v>
      </c>
      <c r="J22" s="232">
        <v>164.9412241173429</v>
      </c>
      <c r="K22" s="232">
        <v>168.63920440010469</v>
      </c>
      <c r="L22" s="232">
        <v>179.54212670397709</v>
      </c>
      <c r="M22" s="232">
        <v>148.64003969100989</v>
      </c>
      <c r="N22" s="232">
        <v>149.2336000917748</v>
      </c>
      <c r="O22" s="232">
        <v>141.5650460214033</v>
      </c>
      <c r="P22" s="232">
        <v>122.14418073605719</v>
      </c>
      <c r="Q22" s="232">
        <v>145.06634787586941</v>
      </c>
      <c r="R22" s="232">
        <v>132.45944971160341</v>
      </c>
      <c r="S22" s="232">
        <v>140.54897010263471</v>
      </c>
      <c r="T22" s="232">
        <v>121.6102096816261</v>
      </c>
      <c r="U22" s="232">
        <v>122.0322241502697</v>
      </c>
      <c r="V22" s="232">
        <v>116.810076427073</v>
      </c>
      <c r="W22" s="232">
        <v>131.16902402079111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93.969576605409898</v>
      </c>
      <c r="C24" s="263">
        <f t="shared" si="1"/>
        <v>91.21878114573984</v>
      </c>
      <c r="D24" s="263">
        <f t="shared" si="1"/>
        <v>87.954195324378148</v>
      </c>
      <c r="E24" s="263">
        <f t="shared" si="1"/>
        <v>100.6455101440024</v>
      </c>
      <c r="F24" s="263">
        <f t="shared" si="1"/>
        <v>91.589705762926428</v>
      </c>
      <c r="G24" s="263">
        <f t="shared" si="1"/>
        <v>115.0587025815795</v>
      </c>
      <c r="H24" s="263">
        <f t="shared" si="1"/>
        <v>115.46614506178661</v>
      </c>
      <c r="I24" s="263">
        <f t="shared" si="1"/>
        <v>120.22127463946551</v>
      </c>
      <c r="J24" s="263">
        <f t="shared" si="1"/>
        <v>116.7085574420596</v>
      </c>
      <c r="K24" s="263">
        <f t="shared" si="1"/>
        <v>102.64219495137201</v>
      </c>
      <c r="L24" s="263">
        <f t="shared" si="1"/>
        <v>111.4798473191637</v>
      </c>
      <c r="M24" s="263">
        <f t="shared" si="1"/>
        <v>104.4080420103309</v>
      </c>
      <c r="N24" s="263">
        <f t="shared" si="1"/>
        <v>106.069024106982</v>
      </c>
      <c r="O24" s="263">
        <f t="shared" si="1"/>
        <v>101.80904076042501</v>
      </c>
      <c r="P24" s="263">
        <f t="shared" si="1"/>
        <v>95.083203550085386</v>
      </c>
      <c r="Q24" s="263">
        <f t="shared" si="1"/>
        <v>105.3042733368144</v>
      </c>
      <c r="R24" s="263">
        <f t="shared" si="1"/>
        <v>102.52497876089799</v>
      </c>
      <c r="S24" s="263">
        <f t="shared" si="1"/>
        <v>108.5221665687088</v>
      </c>
      <c r="T24" s="263">
        <f t="shared" si="1"/>
        <v>100.82971625407281</v>
      </c>
      <c r="U24" s="263">
        <f t="shared" si="1"/>
        <v>101.055359323876</v>
      </c>
      <c r="V24" s="263">
        <f t="shared" si="1"/>
        <v>96.457988821030511</v>
      </c>
      <c r="W24" s="263">
        <f t="shared" si="1"/>
        <v>106.6686574614337</v>
      </c>
      <c r="DA24" s="70"/>
    </row>
    <row r="25" spans="1:105" ht="12" customHeight="1" x14ac:dyDescent="0.25">
      <c r="A25" s="60" t="s">
        <v>2568</v>
      </c>
      <c r="B25" s="264">
        <v>93.969576605409898</v>
      </c>
      <c r="C25" s="264">
        <v>91.21878114573984</v>
      </c>
      <c r="D25" s="264">
        <v>87.954195324378148</v>
      </c>
      <c r="E25" s="264">
        <v>100.6455101440024</v>
      </c>
      <c r="F25" s="264">
        <v>91.589705762926428</v>
      </c>
      <c r="G25" s="264">
        <v>115.0587025815795</v>
      </c>
      <c r="H25" s="264">
        <v>115.46614506178661</v>
      </c>
      <c r="I25" s="264">
        <v>120.22127463946551</v>
      </c>
      <c r="J25" s="264">
        <v>116.7085574420596</v>
      </c>
      <c r="K25" s="264">
        <v>102.64219495137201</v>
      </c>
      <c r="L25" s="264">
        <v>111.4798473191637</v>
      </c>
      <c r="M25" s="264">
        <v>104.4080420103309</v>
      </c>
      <c r="N25" s="264">
        <v>106.069024106982</v>
      </c>
      <c r="O25" s="264">
        <v>101.80904076042501</v>
      </c>
      <c r="P25" s="264">
        <v>95.083203550085386</v>
      </c>
      <c r="Q25" s="264">
        <v>105.3042733368144</v>
      </c>
      <c r="R25" s="264">
        <v>102.52497876089799</v>
      </c>
      <c r="S25" s="264">
        <v>108.5221665687088</v>
      </c>
      <c r="T25" s="264">
        <v>100.82971625407281</v>
      </c>
      <c r="U25" s="264">
        <v>101.055359323876</v>
      </c>
      <c r="V25" s="264">
        <v>96.457988821030511</v>
      </c>
      <c r="W25" s="264">
        <v>106.6686574614337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414.15206609553837</v>
      </c>
      <c r="C27" s="263">
        <f t="shared" si="2"/>
        <v>351.25791657673932</v>
      </c>
      <c r="D27" s="263">
        <f t="shared" si="2"/>
        <v>322.03456887462238</v>
      </c>
      <c r="E27" s="263">
        <f t="shared" si="2"/>
        <v>442.73814430083132</v>
      </c>
      <c r="F27" s="263">
        <f t="shared" si="2"/>
        <v>251.47561797860479</v>
      </c>
      <c r="G27" s="263">
        <f t="shared" si="2"/>
        <v>334.69246649277773</v>
      </c>
      <c r="H27" s="263">
        <f t="shared" si="2"/>
        <v>321.65261005758049</v>
      </c>
      <c r="I27" s="263">
        <f t="shared" si="2"/>
        <v>314.41358387409139</v>
      </c>
      <c r="J27" s="263">
        <f t="shared" si="2"/>
        <v>289.54146663485659</v>
      </c>
      <c r="K27" s="263">
        <f t="shared" si="2"/>
        <v>276.09711646768687</v>
      </c>
      <c r="L27" s="263">
        <f t="shared" si="2"/>
        <v>287.74970599436602</v>
      </c>
      <c r="M27" s="263">
        <f t="shared" si="2"/>
        <v>239.37207053319909</v>
      </c>
      <c r="N27" s="263">
        <f t="shared" si="2"/>
        <v>246.35714688104849</v>
      </c>
      <c r="O27" s="263">
        <f t="shared" si="2"/>
        <v>236.0181620181738</v>
      </c>
      <c r="P27" s="263">
        <f t="shared" si="2"/>
        <v>200.84505019375021</v>
      </c>
      <c r="Q27" s="263">
        <f t="shared" si="2"/>
        <v>237.3978766770685</v>
      </c>
      <c r="R27" s="263">
        <f t="shared" si="2"/>
        <v>219.50663657344029</v>
      </c>
      <c r="S27" s="263">
        <f t="shared" si="2"/>
        <v>226.17457736531361</v>
      </c>
      <c r="T27" s="263">
        <f t="shared" si="2"/>
        <v>199.3056118937445</v>
      </c>
      <c r="U27" s="263">
        <f t="shared" si="2"/>
        <v>192.44701101599301</v>
      </c>
      <c r="V27" s="263">
        <f t="shared" si="2"/>
        <v>185.2518020135746</v>
      </c>
      <c r="W27" s="263">
        <f t="shared" si="2"/>
        <v>208.48896948486251</v>
      </c>
      <c r="DA27" s="70"/>
    </row>
    <row r="28" spans="1:105" ht="12" customHeight="1" x14ac:dyDescent="0.25">
      <c r="A28" s="60" t="s">
        <v>2573</v>
      </c>
      <c r="B28" s="331">
        <v>414.15206609553837</v>
      </c>
      <c r="C28" s="331">
        <v>351.25791657673932</v>
      </c>
      <c r="D28" s="331">
        <v>322.03456887462238</v>
      </c>
      <c r="E28" s="331">
        <v>442.73814430083132</v>
      </c>
      <c r="F28" s="331">
        <v>251.47561797860479</v>
      </c>
      <c r="G28" s="331">
        <v>334.69246649277773</v>
      </c>
      <c r="H28" s="331">
        <v>321.65261005758049</v>
      </c>
      <c r="I28" s="331">
        <v>314.41358387409139</v>
      </c>
      <c r="J28" s="331">
        <v>289.54146663485659</v>
      </c>
      <c r="K28" s="331">
        <v>276.09711646768687</v>
      </c>
      <c r="L28" s="331">
        <v>287.74970599436602</v>
      </c>
      <c r="M28" s="331">
        <v>239.37207053319909</v>
      </c>
      <c r="N28" s="331">
        <v>246.35714688104849</v>
      </c>
      <c r="O28" s="331">
        <v>236.0181620181738</v>
      </c>
      <c r="P28" s="331">
        <v>200.84505019375021</v>
      </c>
      <c r="Q28" s="331">
        <v>237.3978766770685</v>
      </c>
      <c r="R28" s="331">
        <v>219.50663657344029</v>
      </c>
      <c r="S28" s="331">
        <v>226.17457736531361</v>
      </c>
      <c r="T28" s="331">
        <v>199.3056118937445</v>
      </c>
      <c r="U28" s="331">
        <v>192.44701101599301</v>
      </c>
      <c r="V28" s="331">
        <v>185.2518020135746</v>
      </c>
      <c r="W28" s="331">
        <v>208.48896948486251</v>
      </c>
      <c r="DA28" s="72" t="s">
        <v>2658</v>
      </c>
    </row>
    <row r="29" spans="1:105" ht="12" customHeight="1" x14ac:dyDescent="0.25">
      <c r="A29" s="59" t="s">
        <v>30</v>
      </c>
      <c r="B29" s="232">
        <v>235.4181851943973</v>
      </c>
      <c r="C29" s="232">
        <v>172.30873953510229</v>
      </c>
      <c r="D29" s="232">
        <v>161.35709486707469</v>
      </c>
      <c r="E29" s="232">
        <v>265.8655013867795</v>
      </c>
      <c r="F29" s="232">
        <v>76.955071378313448</v>
      </c>
      <c r="G29" s="232">
        <v>66.4250007518107</v>
      </c>
      <c r="H29" s="232">
        <v>57.875312306127221</v>
      </c>
      <c r="I29" s="232">
        <v>47.531279220616028</v>
      </c>
      <c r="J29" s="232">
        <v>44.242374065632909</v>
      </c>
      <c r="K29" s="232">
        <v>28.220494004543081</v>
      </c>
      <c r="L29" s="232">
        <v>25.774001587696091</v>
      </c>
      <c r="M29" s="232">
        <v>21.78972661667347</v>
      </c>
      <c r="N29" s="232">
        <v>25.45136456021017</v>
      </c>
      <c r="O29" s="232">
        <v>27.368292131426109</v>
      </c>
      <c r="P29" s="232">
        <v>20.28200965925177</v>
      </c>
      <c r="Q29" s="232">
        <v>24.05111622917374</v>
      </c>
      <c r="R29" s="232">
        <v>20.436117769469281</v>
      </c>
      <c r="S29" s="232">
        <v>19.258262026694592</v>
      </c>
      <c r="T29" s="232">
        <v>18.464767130628889</v>
      </c>
      <c r="U29" s="232">
        <v>12.393102022354739</v>
      </c>
      <c r="V29" s="232">
        <v>10.258120079831309</v>
      </c>
      <c r="W29" s="232">
        <v>8.057722814408562</v>
      </c>
      <c r="DA29" s="71" t="s">
        <v>2659</v>
      </c>
    </row>
    <row r="30" spans="1:105" ht="12" customHeight="1" x14ac:dyDescent="0.25">
      <c r="A30" s="59" t="s">
        <v>33</v>
      </c>
      <c r="B30" s="232">
        <v>11.62604237977026</v>
      </c>
      <c r="C30" s="232">
        <v>9.8751115973016006</v>
      </c>
      <c r="D30" s="232">
        <v>11.186929302481211</v>
      </c>
      <c r="E30" s="232">
        <v>9.7014352342342711</v>
      </c>
      <c r="F30" s="232">
        <v>9.5696074928548622</v>
      </c>
      <c r="G30" s="232">
        <v>6.7273212637611302</v>
      </c>
      <c r="H30" s="232">
        <v>4.2342002004246622</v>
      </c>
      <c r="I30" s="232">
        <v>6.9992892507051847</v>
      </c>
      <c r="J30" s="232">
        <v>3.9184132776083991</v>
      </c>
      <c r="K30" s="232">
        <v>2.6285922224028511</v>
      </c>
      <c r="L30" s="232">
        <v>1.2751996073599059</v>
      </c>
      <c r="M30" s="232">
        <v>1.2176354275136509</v>
      </c>
      <c r="N30" s="232">
        <v>3.6723171057851531</v>
      </c>
      <c r="O30" s="232">
        <v>3.698089731973619</v>
      </c>
      <c r="P30" s="232">
        <v>3.497278230487388</v>
      </c>
      <c r="Q30" s="232">
        <v>3.5199728970008599</v>
      </c>
      <c r="R30" s="232">
        <v>4.6787551642678906</v>
      </c>
      <c r="S30" s="232">
        <v>3.532724084995869</v>
      </c>
      <c r="T30" s="232">
        <v>4.5820984045104227</v>
      </c>
      <c r="U30" s="232">
        <v>4.4837667565140968</v>
      </c>
      <c r="V30" s="232">
        <v>5.6306237209383578</v>
      </c>
      <c r="W30" s="232">
        <v>6.788791542426142</v>
      </c>
      <c r="DA30" s="71" t="s">
        <v>2660</v>
      </c>
    </row>
    <row r="31" spans="1:105" ht="12" customHeight="1" x14ac:dyDescent="0.25">
      <c r="A31" s="59" t="s">
        <v>160</v>
      </c>
      <c r="B31" s="232">
        <v>26.390161626180689</v>
      </c>
      <c r="C31" s="232">
        <v>17.514663671049611</v>
      </c>
      <c r="D31" s="232">
        <v>4.3447083711708236</v>
      </c>
      <c r="E31" s="232">
        <v>1.41639590411536</v>
      </c>
      <c r="F31" s="232">
        <v>1.4291499694489429</v>
      </c>
      <c r="G31" s="232">
        <v>1.4100914456859619</v>
      </c>
      <c r="H31" s="232">
        <v>2.92928822933977</v>
      </c>
      <c r="I31" s="232">
        <v>2.9059424106251961</v>
      </c>
      <c r="J31" s="232">
        <v>2.847055318664697</v>
      </c>
      <c r="K31" s="232">
        <v>2.874325493487933</v>
      </c>
      <c r="L31" s="232">
        <v>2.7981595977171518</v>
      </c>
      <c r="M31" s="232">
        <v>2.6759638604661919</v>
      </c>
      <c r="N31" s="232">
        <v>2.6881564940424489</v>
      </c>
      <c r="O31" s="232">
        <v>1.353285810011521</v>
      </c>
      <c r="P31" s="232">
        <v>1.2845358277940979</v>
      </c>
      <c r="Q31" s="232">
        <v>1.291239889287811</v>
      </c>
      <c r="R31" s="232">
        <v>2.576223436010161</v>
      </c>
      <c r="S31" s="232">
        <v>1.296738708002019</v>
      </c>
      <c r="T31" s="232">
        <v>1.262727693996033</v>
      </c>
      <c r="U31" s="232">
        <v>1.2383934510246331</v>
      </c>
      <c r="V31" s="232">
        <v>0</v>
      </c>
      <c r="W31" s="232">
        <v>0</v>
      </c>
      <c r="DA31" s="71" t="s">
        <v>2661</v>
      </c>
    </row>
    <row r="32" spans="1:105" ht="12" customHeight="1" x14ac:dyDescent="0.25">
      <c r="A32" s="59" t="s">
        <v>70</v>
      </c>
      <c r="B32" s="232">
        <v>3.151206825266045</v>
      </c>
      <c r="C32" s="232">
        <v>7.7131108218648707</v>
      </c>
      <c r="D32" s="232">
        <v>6.1385057883324228</v>
      </c>
      <c r="E32" s="232">
        <v>32.331890650584079</v>
      </c>
      <c r="F32" s="232">
        <v>7.5637109739791546</v>
      </c>
      <c r="G32" s="232">
        <v>7.3862238794136674</v>
      </c>
      <c r="H32" s="232">
        <v>5.9914336862292714</v>
      </c>
      <c r="I32" s="232">
        <v>4.5654367800702307</v>
      </c>
      <c r="J32" s="232">
        <v>2.903303805317909</v>
      </c>
      <c r="K32" s="232">
        <v>1.4605556042464201</v>
      </c>
      <c r="L32" s="232">
        <v>1.413592767339833</v>
      </c>
      <c r="M32" s="232">
        <v>1.3458307842460031</v>
      </c>
      <c r="N32" s="232">
        <v>1.354451447046777</v>
      </c>
      <c r="O32" s="232">
        <v>1.362714314186406</v>
      </c>
      <c r="P32" s="232">
        <v>1.2895397104208799</v>
      </c>
      <c r="Q32" s="232">
        <v>1.2979078389354359</v>
      </c>
      <c r="R32" s="232">
        <v>2.587754901402405</v>
      </c>
      <c r="S32" s="232">
        <v>1.3026095418572301</v>
      </c>
      <c r="T32" s="232">
        <v>1.267147690857571</v>
      </c>
      <c r="U32" s="232">
        <v>0</v>
      </c>
      <c r="V32" s="232">
        <v>2.491520459843469</v>
      </c>
      <c r="W32" s="232">
        <v>6.2581350983261501</v>
      </c>
      <c r="DA32" s="71" t="s">
        <v>2662</v>
      </c>
    </row>
    <row r="33" spans="1:105" ht="12" customHeight="1" x14ac:dyDescent="0.25">
      <c r="A33" s="59" t="s">
        <v>162</v>
      </c>
      <c r="B33" s="232">
        <v>137.56647006992421</v>
      </c>
      <c r="C33" s="232">
        <v>143.8462909514208</v>
      </c>
      <c r="D33" s="232">
        <v>139.00733054556329</v>
      </c>
      <c r="E33" s="232">
        <v>133.42292112511819</v>
      </c>
      <c r="F33" s="232">
        <v>155.95807816400841</v>
      </c>
      <c r="G33" s="232">
        <v>252.7438291521062</v>
      </c>
      <c r="H33" s="232">
        <v>250.6223756354596</v>
      </c>
      <c r="I33" s="232">
        <v>252.4116362120748</v>
      </c>
      <c r="J33" s="232">
        <v>235.6303201676327</v>
      </c>
      <c r="K33" s="232">
        <v>240.91314914300659</v>
      </c>
      <c r="L33" s="232">
        <v>256.488752434253</v>
      </c>
      <c r="M33" s="232">
        <v>212.3429138442998</v>
      </c>
      <c r="N33" s="232">
        <v>213.1908572739639</v>
      </c>
      <c r="O33" s="232">
        <v>202.23578003057611</v>
      </c>
      <c r="P33" s="232">
        <v>174.491686765796</v>
      </c>
      <c r="Q33" s="232">
        <v>207.2376398226707</v>
      </c>
      <c r="R33" s="232">
        <v>189.22778530229061</v>
      </c>
      <c r="S33" s="232">
        <v>200.78424300376389</v>
      </c>
      <c r="T33" s="232">
        <v>173.72887097375161</v>
      </c>
      <c r="U33" s="232">
        <v>174.3317487860995</v>
      </c>
      <c r="V33" s="232">
        <v>166.87153775296139</v>
      </c>
      <c r="W33" s="232">
        <v>187.3843200297016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145.85165893095061</v>
      </c>
      <c r="C35" s="263">
        <v>123.69117325334911</v>
      </c>
      <c r="D35" s="263">
        <v>113.6004791583138</v>
      </c>
      <c r="E35" s="263">
        <v>166.6010599285554</v>
      </c>
      <c r="F35" s="263">
        <v>127.2833028791934</v>
      </c>
      <c r="G35" s="263">
        <v>240.23066524285269</v>
      </c>
      <c r="H35" s="263">
        <v>314.02852636178568</v>
      </c>
      <c r="I35" s="263">
        <v>342.05581087918989</v>
      </c>
      <c r="J35" s="263">
        <v>244.26690194727601</v>
      </c>
      <c r="K35" s="263">
        <v>179.78071570905061</v>
      </c>
      <c r="L35" s="263">
        <v>185.14241421040879</v>
      </c>
      <c r="M35" s="263">
        <v>149.56001046848721</v>
      </c>
      <c r="N35" s="263">
        <v>139.89435842179981</v>
      </c>
      <c r="O35" s="263">
        <v>129.61438461033151</v>
      </c>
      <c r="P35" s="263">
        <v>136.3248445248806</v>
      </c>
      <c r="Q35" s="263">
        <v>157.31603294146791</v>
      </c>
      <c r="R35" s="263">
        <v>146.8783795351072</v>
      </c>
      <c r="S35" s="263">
        <v>146.33729302639131</v>
      </c>
      <c r="T35" s="263">
        <v>142.04366983503391</v>
      </c>
      <c r="U35" s="263">
        <v>147.3383074387244</v>
      </c>
      <c r="V35" s="263">
        <v>139.72176339012299</v>
      </c>
      <c r="W35" s="263">
        <v>154.8355106038282</v>
      </c>
      <c r="DA35" s="70" t="s">
        <v>2665</v>
      </c>
    </row>
    <row r="36" spans="1:105" ht="12" customHeight="1" x14ac:dyDescent="0.25">
      <c r="A36" s="46" t="s">
        <v>30</v>
      </c>
      <c r="B36" s="231">
        <v>69.990941681162184</v>
      </c>
      <c r="C36" s="231">
        <v>48.663958857191098</v>
      </c>
      <c r="D36" s="231">
        <v>48.535466000925993</v>
      </c>
      <c r="E36" s="231">
        <v>85.088502968002487</v>
      </c>
      <c r="F36" s="231">
        <v>26.66082317688678</v>
      </c>
      <c r="G36" s="231">
        <v>25.196647150074611</v>
      </c>
      <c r="H36" s="231">
        <v>20.12458956351778</v>
      </c>
      <c r="I36" s="231">
        <v>17.330249468388519</v>
      </c>
      <c r="J36" s="231">
        <v>18.461000067550479</v>
      </c>
      <c r="K36" s="231">
        <v>11.39246765369764</v>
      </c>
      <c r="L36" s="231">
        <v>12.074075432369741</v>
      </c>
      <c r="M36" s="231">
        <v>12.433242314162641</v>
      </c>
      <c r="N36" s="231">
        <v>14.196649440308841</v>
      </c>
      <c r="O36" s="231">
        <v>14.835263356263029</v>
      </c>
      <c r="P36" s="231">
        <v>13.605130156677429</v>
      </c>
      <c r="Q36" s="231">
        <v>15.76580624377244</v>
      </c>
      <c r="R36" s="231">
        <v>13.54607664551097</v>
      </c>
      <c r="S36" s="231">
        <v>12.46029490232014</v>
      </c>
      <c r="T36" s="231">
        <v>13.159706146569141</v>
      </c>
      <c r="U36" s="231">
        <v>9.4882153079396794</v>
      </c>
      <c r="V36" s="231">
        <v>7.7369429665069376</v>
      </c>
      <c r="W36" s="231">
        <v>5.9841133531222601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3.4564774743858071</v>
      </c>
      <c r="C38" s="231">
        <v>2.7889590845933649</v>
      </c>
      <c r="D38" s="231">
        <v>3.3649764657862091</v>
      </c>
      <c r="E38" s="231">
        <v>3.1048804617983219</v>
      </c>
      <c r="F38" s="231">
        <v>3.3153580221499599</v>
      </c>
      <c r="G38" s="231">
        <v>2.5518394916023022</v>
      </c>
      <c r="H38" s="231">
        <v>1.47232969927818</v>
      </c>
      <c r="I38" s="231">
        <v>2.5519916738011772</v>
      </c>
      <c r="J38" s="231">
        <v>1.635034948063756</v>
      </c>
      <c r="K38" s="231">
        <v>1.0611491019138359</v>
      </c>
      <c r="L38" s="231">
        <v>0.59737934748719401</v>
      </c>
      <c r="M38" s="231">
        <v>0.69478413322550669</v>
      </c>
      <c r="N38" s="231">
        <v>2.0484009201607578</v>
      </c>
      <c r="O38" s="231">
        <v>2.0045874556390171</v>
      </c>
      <c r="P38" s="231">
        <v>2.3459670081653421</v>
      </c>
      <c r="Q38" s="231">
        <v>2.3073860750849819</v>
      </c>
      <c r="R38" s="231">
        <v>3.1013119407365339</v>
      </c>
      <c r="S38" s="231">
        <v>2.2857090554984429</v>
      </c>
      <c r="T38" s="231">
        <v>3.265628432323846</v>
      </c>
      <c r="U38" s="231">
        <v>3.4327922339095491</v>
      </c>
      <c r="V38" s="231">
        <v>4.2467639543831037</v>
      </c>
      <c r="W38" s="231">
        <v>5.0417343778507231</v>
      </c>
      <c r="DA38" s="73" t="s">
        <v>2668</v>
      </c>
    </row>
    <row r="39" spans="1:105" ht="12" customHeight="1" x14ac:dyDescent="0.25">
      <c r="A39" s="46" t="s">
        <v>160</v>
      </c>
      <c r="B39" s="231">
        <v>7.8459200669193461</v>
      </c>
      <c r="C39" s="231">
        <v>4.9465446418163994</v>
      </c>
      <c r="D39" s="231">
        <v>1.306868133729203</v>
      </c>
      <c r="E39" s="231">
        <v>0.45330818200386241</v>
      </c>
      <c r="F39" s="231">
        <v>0.49512415421485728</v>
      </c>
      <c r="G39" s="231">
        <v>0.53488259246002701</v>
      </c>
      <c r="H39" s="231">
        <v>1.018581515670985</v>
      </c>
      <c r="I39" s="231">
        <v>1.059527699289476</v>
      </c>
      <c r="J39" s="231">
        <v>1.187989784459073</v>
      </c>
      <c r="K39" s="231">
        <v>1.1603503540897699</v>
      </c>
      <c r="L39" s="231">
        <v>1.3108243956489289</v>
      </c>
      <c r="M39" s="231">
        <v>1.5269079638502401</v>
      </c>
      <c r="N39" s="231">
        <v>1.499440837300835</v>
      </c>
      <c r="O39" s="231">
        <v>0.73356244852274255</v>
      </c>
      <c r="P39" s="231">
        <v>0.86166397815919449</v>
      </c>
      <c r="Q39" s="231">
        <v>0.84642382976173325</v>
      </c>
      <c r="R39" s="231">
        <v>1.7076491980434281</v>
      </c>
      <c r="S39" s="231">
        <v>0.8390033685574495</v>
      </c>
      <c r="T39" s="231">
        <v>0.89993690570614415</v>
      </c>
      <c r="U39" s="231">
        <v>0.94811966189491537</v>
      </c>
      <c r="V39" s="231">
        <v>0</v>
      </c>
      <c r="W39" s="231">
        <v>0</v>
      </c>
      <c r="DA39" s="73" t="s">
        <v>2669</v>
      </c>
    </row>
    <row r="40" spans="1:105" ht="12" customHeight="1" x14ac:dyDescent="0.25">
      <c r="A40" s="46" t="s">
        <v>70</v>
      </c>
      <c r="B40" s="231">
        <v>0.93686871704643926</v>
      </c>
      <c r="C40" s="231">
        <v>2.178360242834473</v>
      </c>
      <c r="D40" s="231">
        <v>1.8464340798372281</v>
      </c>
      <c r="E40" s="231">
        <v>10.347608693995671</v>
      </c>
      <c r="F40" s="231">
        <v>2.6204219842379892</v>
      </c>
      <c r="G40" s="231">
        <v>2.801777564992622</v>
      </c>
      <c r="H40" s="231">
        <v>2.0833605734103888</v>
      </c>
      <c r="I40" s="231">
        <v>1.6645913938806061</v>
      </c>
      <c r="J40" s="231">
        <v>1.2114605709580999</v>
      </c>
      <c r="K40" s="231">
        <v>0.58961875278035447</v>
      </c>
      <c r="L40" s="231">
        <v>0.66221093552121246</v>
      </c>
      <c r="M40" s="231">
        <v>0.76793254678037082</v>
      </c>
      <c r="N40" s="231">
        <v>0.75550654001882556</v>
      </c>
      <c r="O40" s="231">
        <v>0.73867326588095994</v>
      </c>
      <c r="P40" s="231">
        <v>0.8650205722822556</v>
      </c>
      <c r="Q40" s="231">
        <v>0.850794753804758</v>
      </c>
      <c r="R40" s="231">
        <v>1.7152928276114561</v>
      </c>
      <c r="S40" s="231">
        <v>0.84280185883954473</v>
      </c>
      <c r="T40" s="231">
        <v>0.90308700553979548</v>
      </c>
      <c r="U40" s="231">
        <v>0</v>
      </c>
      <c r="V40" s="231">
        <v>1.879170018256507</v>
      </c>
      <c r="W40" s="231">
        <v>4.6476393728226526</v>
      </c>
      <c r="DA40" s="73" t="s">
        <v>2670</v>
      </c>
    </row>
    <row r="41" spans="1:105" ht="12" customHeight="1" x14ac:dyDescent="0.25">
      <c r="A41" s="46" t="s">
        <v>34</v>
      </c>
      <c r="B41" s="231">
        <v>8.6637081599463546</v>
      </c>
      <c r="C41" s="231">
        <v>11.949014159938621</v>
      </c>
      <c r="D41" s="231">
        <v>5.9681739599761787</v>
      </c>
      <c r="E41" s="231">
        <v>2.9802607199880651</v>
      </c>
      <c r="F41" s="231">
        <v>2.9921353199880132</v>
      </c>
      <c r="G41" s="231">
        <v>2.9974129199866688</v>
      </c>
      <c r="H41" s="231">
        <v>5.7612920399734788</v>
      </c>
      <c r="I41" s="231">
        <v>5.7612920399745713</v>
      </c>
      <c r="J41" s="231">
        <v>2.9319706799849632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40.899163231577518</v>
      </c>
      <c r="C42" s="231">
        <v>40.625507467039597</v>
      </c>
      <c r="D42" s="231">
        <v>41.81276051810201</v>
      </c>
      <c r="E42" s="231">
        <v>42.701127302854772</v>
      </c>
      <c r="F42" s="231">
        <v>54.031146621864671</v>
      </c>
      <c r="G42" s="231">
        <v>95.871991124226909</v>
      </c>
      <c r="H42" s="231">
        <v>87.147217770839305</v>
      </c>
      <c r="I42" s="231">
        <v>92.031115004833879</v>
      </c>
      <c r="J42" s="231">
        <v>98.321381896877682</v>
      </c>
      <c r="K42" s="231">
        <v>97.25539384676614</v>
      </c>
      <c r="L42" s="231">
        <v>120.1545880995038</v>
      </c>
      <c r="M42" s="231">
        <v>121.1631035105016</v>
      </c>
      <c r="N42" s="231">
        <v>118.9168406840183</v>
      </c>
      <c r="O42" s="231">
        <v>109.6239780840333</v>
      </c>
      <c r="P42" s="231">
        <v>117.04866280960169</v>
      </c>
      <c r="Q42" s="231">
        <v>135.8468540390555</v>
      </c>
      <c r="R42" s="231">
        <v>125.4296002832093</v>
      </c>
      <c r="S42" s="231">
        <v>129.9094838411757</v>
      </c>
      <c r="T42" s="231">
        <v>123.81531134489489</v>
      </c>
      <c r="U42" s="231">
        <v>133.46918023498031</v>
      </c>
      <c r="V42" s="231">
        <v>125.8588864509765</v>
      </c>
      <c r="W42" s="231">
        <v>139.16202350003249</v>
      </c>
      <c r="DA42" s="73" t="s">
        <v>2672</v>
      </c>
    </row>
    <row r="43" spans="1:105" ht="12" customHeight="1" x14ac:dyDescent="0.25">
      <c r="A43" s="46" t="s">
        <v>36</v>
      </c>
      <c r="B43" s="231">
        <v>8.0524079999501392</v>
      </c>
      <c r="C43" s="231">
        <v>8.39159999995689</v>
      </c>
      <c r="D43" s="231">
        <v>8.191799999967305</v>
      </c>
      <c r="E43" s="231">
        <v>19.780199999920779</v>
      </c>
      <c r="F43" s="231">
        <v>36.02440799985569</v>
      </c>
      <c r="G43" s="231">
        <v>108.8459999995159</v>
      </c>
      <c r="H43" s="231">
        <v>195.4203839991003</v>
      </c>
      <c r="I43" s="231">
        <v>220.79887199902549</v>
      </c>
      <c r="J43" s="231">
        <v>120.51806399938189</v>
      </c>
      <c r="K43" s="231">
        <v>68.321735999802826</v>
      </c>
      <c r="L43" s="231">
        <v>50.34333599987793</v>
      </c>
      <c r="M43" s="231">
        <v>12.974039999966861</v>
      </c>
      <c r="N43" s="231">
        <v>2.4775199999922388</v>
      </c>
      <c r="O43" s="231">
        <v>1.678319999992385</v>
      </c>
      <c r="P43" s="231">
        <v>1.5983999999947089</v>
      </c>
      <c r="Q43" s="231">
        <v>1.698767999988489</v>
      </c>
      <c r="R43" s="231">
        <v>1.3784486399954861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6.0061715999628076</v>
      </c>
      <c r="C44" s="231">
        <v>4.147228799978695</v>
      </c>
      <c r="D44" s="231">
        <v>2.5739999999897272</v>
      </c>
      <c r="E44" s="231">
        <v>2.1451715999914089</v>
      </c>
      <c r="F44" s="231">
        <v>1.1438855999954181</v>
      </c>
      <c r="G44" s="231">
        <v>1.4301143999936401</v>
      </c>
      <c r="H44" s="231">
        <v>1.000771199995393</v>
      </c>
      <c r="I44" s="231">
        <v>0.85817159999621184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0.99999999999999989</v>
      </c>
      <c r="D51" s="234">
        <f t="shared" si="3"/>
        <v>0.99999999999999978</v>
      </c>
      <c r="E51" s="234">
        <f t="shared" si="3"/>
        <v>1.0000000000000007</v>
      </c>
      <c r="F51" s="234">
        <f t="shared" si="3"/>
        <v>0.99999999999999989</v>
      </c>
      <c r="G51" s="234">
        <f t="shared" si="3"/>
        <v>1</v>
      </c>
      <c r="H51" s="234">
        <f t="shared" si="3"/>
        <v>0.99999999999999978</v>
      </c>
      <c r="I51" s="234">
        <f t="shared" si="3"/>
        <v>0.99999999999999989</v>
      </c>
      <c r="J51" s="234">
        <f t="shared" si="3"/>
        <v>0.99999999999999978</v>
      </c>
      <c r="K51" s="234">
        <f t="shared" si="3"/>
        <v>1</v>
      </c>
      <c r="L51" s="234">
        <f t="shared" si="3"/>
        <v>1.0000000000000002</v>
      </c>
      <c r="M51" s="234">
        <f t="shared" si="3"/>
        <v>1</v>
      </c>
      <c r="N51" s="234">
        <f t="shared" si="3"/>
        <v>1</v>
      </c>
      <c r="O51" s="234">
        <f t="shared" si="3"/>
        <v>1.0000000000000002</v>
      </c>
      <c r="P51" s="234">
        <f t="shared" si="3"/>
        <v>1</v>
      </c>
      <c r="Q51" s="234">
        <f t="shared" si="3"/>
        <v>0.99999999999999978</v>
      </c>
      <c r="R51" s="234">
        <f t="shared" si="3"/>
        <v>0.99999999999999978</v>
      </c>
      <c r="S51" s="234">
        <f t="shared" si="3"/>
        <v>1.0000000000000004</v>
      </c>
      <c r="T51" s="234">
        <f t="shared" si="3"/>
        <v>1.0000000000000002</v>
      </c>
      <c r="U51" s="234">
        <f t="shared" si="3"/>
        <v>1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2.7101280862797079E-2</v>
      </c>
      <c r="C56" s="302">
        <f t="shared" si="8"/>
        <v>2.8156666746213501E-2</v>
      </c>
      <c r="D56" s="302">
        <f t="shared" si="8"/>
        <v>2.7018865886056093E-2</v>
      </c>
      <c r="E56" s="302">
        <f t="shared" si="8"/>
        <v>2.242624234886036E-2</v>
      </c>
      <c r="F56" s="302">
        <f t="shared" si="8"/>
        <v>2.9434938712033423E-2</v>
      </c>
      <c r="G56" s="302">
        <f t="shared" si="8"/>
        <v>3.1620848126362622E-2</v>
      </c>
      <c r="H56" s="302">
        <f t="shared" si="8"/>
        <v>2.9382596903158399E-2</v>
      </c>
      <c r="I56" s="302">
        <f t="shared" si="8"/>
        <v>2.8735768867118476E-2</v>
      </c>
      <c r="J56" s="302">
        <f t="shared" si="8"/>
        <v>3.0960895676479087E-2</v>
      </c>
      <c r="K56" s="302">
        <f t="shared" si="8"/>
        <v>3.5102221335635467E-2</v>
      </c>
      <c r="L56" s="302">
        <f t="shared" si="8"/>
        <v>3.5296394619664016E-2</v>
      </c>
      <c r="M56" s="302">
        <f t="shared" si="8"/>
        <v>3.4561683048787796E-2</v>
      </c>
      <c r="N56" s="302">
        <f t="shared" si="8"/>
        <v>3.4657387026578543E-2</v>
      </c>
      <c r="O56" s="302">
        <f t="shared" si="8"/>
        <v>3.4299764121216283E-2</v>
      </c>
      <c r="P56" s="302">
        <f t="shared" si="8"/>
        <v>3.2421814548273357E-2</v>
      </c>
      <c r="Q56" s="302">
        <f t="shared" si="8"/>
        <v>3.2970924482839753E-2</v>
      </c>
      <c r="R56" s="302">
        <f t="shared" si="8"/>
        <v>3.2287736389757689E-2</v>
      </c>
      <c r="S56" s="302">
        <f t="shared" si="8"/>
        <v>3.2767045693371036E-2</v>
      </c>
      <c r="T56" s="302">
        <f t="shared" si="8"/>
        <v>3.1116710004926072E-2</v>
      </c>
      <c r="U56" s="302">
        <f t="shared" si="8"/>
        <v>3.0995773291744674E-2</v>
      </c>
      <c r="V56" s="302">
        <f t="shared" si="8"/>
        <v>3.0619932403926308E-2</v>
      </c>
      <c r="W56" s="302">
        <f t="shared" si="8"/>
        <v>3.0683469930316492E-2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0.29881943210514844</v>
      </c>
      <c r="C57" s="303">
        <f t="shared" si="9"/>
        <v>0.29426492488955586</v>
      </c>
      <c r="D57" s="303">
        <f t="shared" si="9"/>
        <v>0.29282984771762766</v>
      </c>
      <c r="E57" s="303">
        <f t="shared" si="9"/>
        <v>0.2970546264529883</v>
      </c>
      <c r="F57" s="303">
        <f t="shared" si="9"/>
        <v>0.2643197528918062</v>
      </c>
      <c r="G57" s="303">
        <f t="shared" si="9"/>
        <v>0.24546646432487004</v>
      </c>
      <c r="H57" s="303">
        <f t="shared" si="9"/>
        <v>0.22384534986987945</v>
      </c>
      <c r="I57" s="303">
        <f t="shared" si="9"/>
        <v>0.21445557621934153</v>
      </c>
      <c r="J57" s="303">
        <f t="shared" si="9"/>
        <v>0.23019788341745856</v>
      </c>
      <c r="K57" s="303">
        <f t="shared" si="9"/>
        <v>0.24805376504505031</v>
      </c>
      <c r="L57" s="303">
        <f t="shared" si="9"/>
        <v>0.24728432928203967</v>
      </c>
      <c r="M57" s="303">
        <f t="shared" si="9"/>
        <v>0.24477097613434873</v>
      </c>
      <c r="N57" s="303">
        <f t="shared" si="9"/>
        <v>0.25042225588549877</v>
      </c>
      <c r="O57" s="303">
        <f t="shared" si="9"/>
        <v>0.25218504973517863</v>
      </c>
      <c r="P57" s="303">
        <f t="shared" si="9"/>
        <v>0.23746980337054491</v>
      </c>
      <c r="Q57" s="303">
        <f t="shared" si="9"/>
        <v>0.2412192303894804</v>
      </c>
      <c r="R57" s="303">
        <f t="shared" si="9"/>
        <v>0.2388402348014971</v>
      </c>
      <c r="S57" s="303">
        <f t="shared" si="9"/>
        <v>0.23951350344300212</v>
      </c>
      <c r="T57" s="303">
        <f t="shared" si="9"/>
        <v>0.23237812901404034</v>
      </c>
      <c r="U57" s="303">
        <f t="shared" si="9"/>
        <v>0.22680316873227641</v>
      </c>
      <c r="V57" s="303">
        <f t="shared" si="9"/>
        <v>0.22809617190074477</v>
      </c>
      <c r="W57" s="303">
        <f t="shared" si="9"/>
        <v>0.22967385768523521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0.29881943210514844</v>
      </c>
      <c r="C58" s="304">
        <f t="shared" si="10"/>
        <v>0.29426492488955586</v>
      </c>
      <c r="D58" s="304">
        <f t="shared" si="10"/>
        <v>0.29282984771762766</v>
      </c>
      <c r="E58" s="304">
        <f t="shared" si="10"/>
        <v>0.2970546264529883</v>
      </c>
      <c r="F58" s="304">
        <f t="shared" si="10"/>
        <v>0.2643197528918062</v>
      </c>
      <c r="G58" s="304">
        <f t="shared" si="10"/>
        <v>0.24546646432487004</v>
      </c>
      <c r="H58" s="304">
        <f t="shared" si="10"/>
        <v>0.22384534986987945</v>
      </c>
      <c r="I58" s="304">
        <f t="shared" si="10"/>
        <v>0.21445557621934153</v>
      </c>
      <c r="J58" s="304">
        <f t="shared" si="10"/>
        <v>0.23019788341745856</v>
      </c>
      <c r="K58" s="304">
        <f t="shared" si="10"/>
        <v>0.24805376504505031</v>
      </c>
      <c r="L58" s="304">
        <f t="shared" si="10"/>
        <v>0.24728432928203967</v>
      </c>
      <c r="M58" s="304">
        <f t="shared" si="10"/>
        <v>0.24477097613434873</v>
      </c>
      <c r="N58" s="304">
        <f t="shared" si="10"/>
        <v>0.25042225588549877</v>
      </c>
      <c r="O58" s="304">
        <f t="shared" si="10"/>
        <v>0.25218504973517863</v>
      </c>
      <c r="P58" s="304">
        <f t="shared" si="10"/>
        <v>0.23746980337054491</v>
      </c>
      <c r="Q58" s="304">
        <f t="shared" si="10"/>
        <v>0.2412192303894804</v>
      </c>
      <c r="R58" s="304">
        <f t="shared" si="10"/>
        <v>0.2388402348014971</v>
      </c>
      <c r="S58" s="304">
        <f t="shared" si="10"/>
        <v>0.23951350344300212</v>
      </c>
      <c r="T58" s="304">
        <f t="shared" si="10"/>
        <v>0.23237812901404034</v>
      </c>
      <c r="U58" s="304">
        <f t="shared" si="10"/>
        <v>0.22680316873227641</v>
      </c>
      <c r="V58" s="304">
        <f t="shared" si="10"/>
        <v>0.22809617190074477</v>
      </c>
      <c r="W58" s="304">
        <f t="shared" si="10"/>
        <v>0.22967385768523521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9.68586103481828E-2</v>
      </c>
      <c r="C60" s="303">
        <f t="shared" si="12"/>
        <v>0.10916881672413778</v>
      </c>
      <c r="D60" s="303">
        <f t="shared" si="12"/>
        <v>0.11425398793573774</v>
      </c>
      <c r="E60" s="303">
        <f t="shared" si="12"/>
        <v>9.6468548879449528E-2</v>
      </c>
      <c r="F60" s="303">
        <f t="shared" si="12"/>
        <v>0.13752522348621948</v>
      </c>
      <c r="G60" s="303">
        <f t="shared" si="12"/>
        <v>0.12055012432527933</v>
      </c>
      <c r="H60" s="303">
        <f t="shared" si="12"/>
        <v>0.11479358622714546</v>
      </c>
      <c r="I60" s="303">
        <f t="shared" si="12"/>
        <v>0.11714380607020952</v>
      </c>
      <c r="J60" s="303">
        <f t="shared" si="12"/>
        <v>0.13255472628158765</v>
      </c>
      <c r="K60" s="303">
        <f t="shared" si="12"/>
        <v>0.13173823573341747</v>
      </c>
      <c r="L60" s="303">
        <f t="shared" si="12"/>
        <v>0.13686110184603745</v>
      </c>
      <c r="M60" s="303">
        <f t="shared" si="12"/>
        <v>0.15251844008975465</v>
      </c>
      <c r="N60" s="303">
        <f t="shared" si="12"/>
        <v>0.15402750862620621</v>
      </c>
      <c r="O60" s="303">
        <f t="shared" si="12"/>
        <v>0.15540400903361476</v>
      </c>
      <c r="P60" s="303">
        <f t="shared" si="12"/>
        <v>0.1606027676495495</v>
      </c>
      <c r="Q60" s="303">
        <f t="shared" si="12"/>
        <v>0.15285619788890961</v>
      </c>
      <c r="R60" s="303">
        <f t="shared" si="12"/>
        <v>0.15936446245688354</v>
      </c>
      <c r="S60" s="303">
        <f t="shared" si="12"/>
        <v>0.1641748512453203</v>
      </c>
      <c r="T60" s="303">
        <f t="shared" si="12"/>
        <v>0.16794467114030123</v>
      </c>
      <c r="U60" s="303">
        <f t="shared" si="12"/>
        <v>0.17013719101936636</v>
      </c>
      <c r="V60" s="303">
        <f t="shared" si="12"/>
        <v>0.16966635034181893</v>
      </c>
      <c r="W60" s="303">
        <f t="shared" si="12"/>
        <v>0.16786775074140714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9.68586103481828E-2</v>
      </c>
      <c r="C61" s="304">
        <f t="shared" si="13"/>
        <v>0.10916881672413778</v>
      </c>
      <c r="D61" s="304">
        <f t="shared" si="13"/>
        <v>0.11425398793573774</v>
      </c>
      <c r="E61" s="304">
        <f t="shared" si="13"/>
        <v>9.6468548879449528E-2</v>
      </c>
      <c r="F61" s="304">
        <f t="shared" si="13"/>
        <v>0.13752522348621948</v>
      </c>
      <c r="G61" s="304">
        <f t="shared" si="13"/>
        <v>0.12055012432527933</v>
      </c>
      <c r="H61" s="304">
        <f t="shared" si="13"/>
        <v>0.11479358622714546</v>
      </c>
      <c r="I61" s="304">
        <f t="shared" si="13"/>
        <v>0.11714380607020952</v>
      </c>
      <c r="J61" s="304">
        <f t="shared" si="13"/>
        <v>0.13255472628158765</v>
      </c>
      <c r="K61" s="304">
        <f t="shared" si="13"/>
        <v>0.13173823573341747</v>
      </c>
      <c r="L61" s="304">
        <f t="shared" si="13"/>
        <v>0.13686110184603745</v>
      </c>
      <c r="M61" s="304">
        <f t="shared" si="13"/>
        <v>0.15251844008975465</v>
      </c>
      <c r="N61" s="304">
        <f t="shared" si="13"/>
        <v>0.15402750862620621</v>
      </c>
      <c r="O61" s="304">
        <f t="shared" si="13"/>
        <v>0.15540400903361476</v>
      </c>
      <c r="P61" s="304">
        <f t="shared" si="13"/>
        <v>0.1606027676495495</v>
      </c>
      <c r="Q61" s="304">
        <f t="shared" si="13"/>
        <v>0.15285619788890961</v>
      </c>
      <c r="R61" s="304">
        <f t="shared" si="13"/>
        <v>0.15936446245688354</v>
      </c>
      <c r="S61" s="304">
        <f t="shared" si="13"/>
        <v>0.1641748512453203</v>
      </c>
      <c r="T61" s="304">
        <f t="shared" si="13"/>
        <v>0.16794467114030123</v>
      </c>
      <c r="U61" s="304">
        <f t="shared" si="13"/>
        <v>0.17013719101936636</v>
      </c>
      <c r="V61" s="304">
        <f t="shared" si="13"/>
        <v>0.16966635034181893</v>
      </c>
      <c r="W61" s="304">
        <f t="shared" si="13"/>
        <v>0.16786775074140714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0.42688490300735482</v>
      </c>
      <c r="C63" s="303">
        <f t="shared" si="15"/>
        <v>0.420378464127937</v>
      </c>
      <c r="D63" s="303">
        <f t="shared" si="15"/>
        <v>0.41832835388232514</v>
      </c>
      <c r="E63" s="303">
        <f t="shared" si="15"/>
        <v>0.42436375207569743</v>
      </c>
      <c r="F63" s="303">
        <f t="shared" si="15"/>
        <v>0.37759964698829446</v>
      </c>
      <c r="G63" s="303">
        <f t="shared" si="15"/>
        <v>0.35066637760695724</v>
      </c>
      <c r="H63" s="303">
        <f t="shared" si="15"/>
        <v>0.31977907124268501</v>
      </c>
      <c r="I63" s="303">
        <f t="shared" si="15"/>
        <v>0.30636510888477358</v>
      </c>
      <c r="J63" s="303">
        <f t="shared" si="15"/>
        <v>0.32885411916779794</v>
      </c>
      <c r="K63" s="303">
        <f t="shared" si="15"/>
        <v>0.35436252149292885</v>
      </c>
      <c r="L63" s="303">
        <f t="shared" si="15"/>
        <v>0.35326332754577094</v>
      </c>
      <c r="M63" s="303">
        <f t="shared" si="15"/>
        <v>0.34967282304906949</v>
      </c>
      <c r="N63" s="303">
        <f t="shared" si="15"/>
        <v>0.3577460798364267</v>
      </c>
      <c r="O63" s="303">
        <f t="shared" si="15"/>
        <v>0.36026435676454083</v>
      </c>
      <c r="P63" s="303">
        <f t="shared" si="15"/>
        <v>0.33924257624363569</v>
      </c>
      <c r="Q63" s="303">
        <f t="shared" si="15"/>
        <v>0.34459890055640069</v>
      </c>
      <c r="R63" s="303">
        <f t="shared" si="15"/>
        <v>0.34120033543070993</v>
      </c>
      <c r="S63" s="303">
        <f t="shared" si="15"/>
        <v>0.34216214777571735</v>
      </c>
      <c r="T63" s="303">
        <f t="shared" si="15"/>
        <v>0.3319687557343432</v>
      </c>
      <c r="U63" s="303">
        <f t="shared" si="15"/>
        <v>0.32400452676039487</v>
      </c>
      <c r="V63" s="303">
        <f t="shared" si="15"/>
        <v>0.32585167414392119</v>
      </c>
      <c r="W63" s="303">
        <f t="shared" si="15"/>
        <v>0.32810551097890733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0.42688490300735482</v>
      </c>
      <c r="C64" s="304">
        <f t="shared" si="16"/>
        <v>0.420378464127937</v>
      </c>
      <c r="D64" s="304">
        <f t="shared" si="16"/>
        <v>0.41832835388232514</v>
      </c>
      <c r="E64" s="304">
        <f t="shared" si="16"/>
        <v>0.42436375207569743</v>
      </c>
      <c r="F64" s="304">
        <f t="shared" si="16"/>
        <v>0.37759964698829446</v>
      </c>
      <c r="G64" s="304">
        <f t="shared" si="16"/>
        <v>0.35066637760695724</v>
      </c>
      <c r="H64" s="304">
        <f t="shared" si="16"/>
        <v>0.31977907124268501</v>
      </c>
      <c r="I64" s="304">
        <f t="shared" si="16"/>
        <v>0.30636510888477358</v>
      </c>
      <c r="J64" s="304">
        <f t="shared" si="16"/>
        <v>0.32885411916779794</v>
      </c>
      <c r="K64" s="304">
        <f t="shared" si="16"/>
        <v>0.35436252149292885</v>
      </c>
      <c r="L64" s="304">
        <f t="shared" si="16"/>
        <v>0.35326332754577094</v>
      </c>
      <c r="M64" s="304">
        <f t="shared" si="16"/>
        <v>0.34967282304906949</v>
      </c>
      <c r="N64" s="304">
        <f t="shared" si="16"/>
        <v>0.3577460798364267</v>
      </c>
      <c r="O64" s="304">
        <f t="shared" si="16"/>
        <v>0.36026435676454083</v>
      </c>
      <c r="P64" s="304">
        <f t="shared" si="16"/>
        <v>0.33924257624363569</v>
      </c>
      <c r="Q64" s="304">
        <f t="shared" si="16"/>
        <v>0.34459890055640069</v>
      </c>
      <c r="R64" s="304">
        <f t="shared" si="16"/>
        <v>0.34120033543070993</v>
      </c>
      <c r="S64" s="304">
        <f t="shared" si="16"/>
        <v>0.34216214777571735</v>
      </c>
      <c r="T64" s="304">
        <f t="shared" si="16"/>
        <v>0.3319687557343432</v>
      </c>
      <c r="U64" s="304">
        <f t="shared" si="16"/>
        <v>0.32400452676039487</v>
      </c>
      <c r="V64" s="304">
        <f t="shared" si="16"/>
        <v>0.32585167414392119</v>
      </c>
      <c r="W64" s="304">
        <f t="shared" si="16"/>
        <v>0.32810551097890733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0.15033577367651671</v>
      </c>
      <c r="C66" s="303">
        <f t="shared" si="18"/>
        <v>0.14803112751215575</v>
      </c>
      <c r="D66" s="303">
        <f t="shared" si="18"/>
        <v>0.14756894457825315</v>
      </c>
      <c r="E66" s="303">
        <f t="shared" si="18"/>
        <v>0.15968683024300498</v>
      </c>
      <c r="F66" s="303">
        <f t="shared" si="18"/>
        <v>0.19112043792164637</v>
      </c>
      <c r="G66" s="303">
        <f t="shared" si="18"/>
        <v>0.25169618561653084</v>
      </c>
      <c r="H66" s="303">
        <f t="shared" si="18"/>
        <v>0.31219939575713146</v>
      </c>
      <c r="I66" s="303">
        <f t="shared" si="18"/>
        <v>0.33329973995855677</v>
      </c>
      <c r="J66" s="303">
        <f t="shared" si="18"/>
        <v>0.27743237545667654</v>
      </c>
      <c r="K66" s="303">
        <f t="shared" si="18"/>
        <v>0.23074325639296786</v>
      </c>
      <c r="L66" s="303">
        <f t="shared" si="18"/>
        <v>0.22729484670648806</v>
      </c>
      <c r="M66" s="303">
        <f t="shared" si="18"/>
        <v>0.21847607767803931</v>
      </c>
      <c r="N66" s="303">
        <f t="shared" si="18"/>
        <v>0.20314676862528977</v>
      </c>
      <c r="O66" s="303">
        <f t="shared" si="18"/>
        <v>0.19784682034544973</v>
      </c>
      <c r="P66" s="303">
        <f t="shared" si="18"/>
        <v>0.23026303818799657</v>
      </c>
      <c r="Q66" s="303">
        <f t="shared" si="18"/>
        <v>0.22835474668236941</v>
      </c>
      <c r="R66" s="303">
        <f t="shared" si="18"/>
        <v>0.22830723092115143</v>
      </c>
      <c r="S66" s="303">
        <f t="shared" si="18"/>
        <v>0.22138245184258942</v>
      </c>
      <c r="T66" s="303">
        <f t="shared" si="18"/>
        <v>0.23659173410638953</v>
      </c>
      <c r="U66" s="303">
        <f t="shared" si="18"/>
        <v>0.2480593401962177</v>
      </c>
      <c r="V66" s="303">
        <f t="shared" si="18"/>
        <v>0.24576587120958876</v>
      </c>
      <c r="W66" s="303">
        <f t="shared" si="18"/>
        <v>0.24366941066413403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1.4996806907091176</v>
      </c>
      <c r="C72" s="322">
        <f>IF(C$5=0,0,C$5/MAE_fec!C$5)</f>
        <v>1.306910237505575</v>
      </c>
      <c r="D72" s="322">
        <f>IF(D$5=0,0,D$5/MAE_fec!D$5)</f>
        <v>1.2496854786470961</v>
      </c>
      <c r="E72" s="322">
        <f>IF(E$5=0,0,E$5/MAE_fec!E$5)</f>
        <v>1.4861138848262032</v>
      </c>
      <c r="F72" s="322">
        <f>IF(F$5=0,0,F$5/MAE_fec!F$5)</f>
        <v>1.0363976733842193</v>
      </c>
      <c r="G72" s="322">
        <f>IF(G$5=0,0,G$5/MAE_fec!G$5)</f>
        <v>1.2581014091374971</v>
      </c>
      <c r="H72" s="322">
        <f>IF(H$5=0,0,H$5/MAE_fec!H$5)</f>
        <v>1.2972241271282803</v>
      </c>
      <c r="I72" s="322">
        <f>IF(I$5=0,0,I$5/MAE_fec!I$5)</f>
        <v>1.2628803306423877</v>
      </c>
      <c r="J72" s="322">
        <f>IF(J$5=0,0,J$5/MAE_fec!J$5)</f>
        <v>1.1188360388188012</v>
      </c>
      <c r="K72" s="322">
        <f>IF(K$5=0,0,K$5/MAE_fec!K$5)</f>
        <v>1.1615972022252115</v>
      </c>
      <c r="L72" s="322">
        <f>IF(L$5=0,0,L$5/MAE_fec!L$5)</f>
        <v>1.1252050818827104</v>
      </c>
      <c r="M72" s="322">
        <f>IF(M$5=0,0,M$5/MAE_fec!M$5)</f>
        <v>0.99193890849204835</v>
      </c>
      <c r="N72" s="322">
        <f>IF(N$5=0,0,N$5/MAE_fec!N$5)</f>
        <v>0.98023026574273953</v>
      </c>
      <c r="O72" s="322">
        <f>IF(O$5=0,0,O$5/MAE_fec!O$5)</f>
        <v>0.96713452531836797</v>
      </c>
      <c r="P72" s="322">
        <f>IF(P$5=0,0,P$5/MAE_fec!P$5)</f>
        <v>0.92776018986621345</v>
      </c>
      <c r="Q72" s="322">
        <f>IF(Q$5=0,0,Q$5/MAE_fec!Q$5)</f>
        <v>0.99047829305521196</v>
      </c>
      <c r="R72" s="322">
        <f>IF(R$5=0,0,R$5/MAE_fec!R$5)</f>
        <v>0.93676985059973372</v>
      </c>
      <c r="S72" s="322">
        <f>IF(S$5=0,0,S$5/MAE_fec!S$5)</f>
        <v>0.90592796029758782</v>
      </c>
      <c r="T72" s="322">
        <f>IF(T$5=0,0,T$5/MAE_fec!T$5)</f>
        <v>0.87525159514908391</v>
      </c>
      <c r="U72" s="322">
        <f>IF(U$5=0,0,U$5/MAE_fec!U$5)</f>
        <v>0.86344473662712162</v>
      </c>
      <c r="V72" s="322">
        <f>IF(V$5=0,0,V$5/MAE_fec!V$5)</f>
        <v>0.8666451045585819</v>
      </c>
      <c r="W72" s="322">
        <f>IF(W$5=0,0,W$5/MAE_fec!W$5)</f>
        <v>0.87945162620464223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1.7322532810353362</v>
      </c>
      <c r="C77" s="334">
        <f>IF(C$10=0,0,C$10/MAE_fec!C$10)</f>
        <v>1.5905569308323126</v>
      </c>
      <c r="D77" s="334">
        <f>IF(D$10=0,0,D$10/MAE_fec!D$10)</f>
        <v>1.4615234299980826</v>
      </c>
      <c r="E77" s="334">
        <f>IF(E$10=0,0,E$10/MAE_fec!E$10)</f>
        <v>1.4629463880006688</v>
      </c>
      <c r="F77" s="334">
        <f>IF(F$10=0,0,F$10/MAE_fec!F$10)</f>
        <v>1.2897358082373966</v>
      </c>
      <c r="G77" s="334">
        <f>IF(G$10=0,0,G$10/MAE_fec!G$10)</f>
        <v>1.5833468829989912</v>
      </c>
      <c r="H77" s="334">
        <f>IF(H$10=0,0,H$10/MAE_fec!H$10)</f>
        <v>1.5429125594130539</v>
      </c>
      <c r="I77" s="334">
        <f>IF(I$10=0,0,I$10/MAE_fec!I$10)</f>
        <v>1.4769310426343032</v>
      </c>
      <c r="J77" s="334">
        <f>IF(J$10=0,0,J$10/MAE_fec!J$10)</f>
        <v>1.3934464246705345</v>
      </c>
      <c r="K77" s="334">
        <f>IF(K$10=0,0,K$10/MAE_fec!K$10)</f>
        <v>1.5942430352820203</v>
      </c>
      <c r="L77" s="334">
        <f>IF(L$10=0,0,L$10/MAE_fec!L$10)</f>
        <v>1.5282360050380865</v>
      </c>
      <c r="M77" s="334">
        <f>IF(M$10=0,0,M$10/MAE_fec!M$10)</f>
        <v>1.3155871090254001</v>
      </c>
      <c r="N77" s="334">
        <f>IF(N$10=0,0,N$10/MAE_fec!N$10)</f>
        <v>1.3043858566679511</v>
      </c>
      <c r="O77" s="334">
        <f>IF(O$10=0,0,O$10/MAE_fec!O$10)</f>
        <v>1.2746037617684411</v>
      </c>
      <c r="P77" s="334">
        <f>IF(P$10=0,0,P$10/MAE_fec!P$10)</f>
        <v>1.1391026865221623</v>
      </c>
      <c r="Q77" s="334">
        <f>IF(Q$10=0,0,Q$10/MAE_fec!Q$10)</f>
        <v>1.2223927451060075</v>
      </c>
      <c r="R77" s="334">
        <f>IF(R$10=0,0,R$10/MAE_fec!R$10)</f>
        <v>1.1338965143564819</v>
      </c>
      <c r="S77" s="334">
        <f>IF(S$10=0,0,S$10/MAE_fec!S$10)</f>
        <v>1.1142200164887426</v>
      </c>
      <c r="T77" s="334">
        <f>IF(T$10=0,0,T$10/MAE_fec!T$10)</f>
        <v>1.0137372764012906</v>
      </c>
      <c r="U77" s="334">
        <f>IF(U$10=0,0,U$10/MAE_fec!U$10)</f>
        <v>0.98213881587632523</v>
      </c>
      <c r="V77" s="334">
        <f>IF(V$10=0,0,V$10/MAE_fec!V$10)</f>
        <v>0.96607112817510732</v>
      </c>
      <c r="W77" s="334">
        <f>IF(W$10=0,0,W$10/MAE_fec!W$10)</f>
        <v>0.97717190017569366</v>
      </c>
      <c r="DA77" s="68"/>
    </row>
    <row r="78" spans="1:105" ht="12" customHeight="1" x14ac:dyDescent="0.25">
      <c r="A78" s="203" t="s">
        <v>2557</v>
      </c>
      <c r="B78" s="350">
        <f>IF(B$16=0,0,B$16/MAE_fec!B$16)</f>
        <v>2.6315726590854855</v>
      </c>
      <c r="C78" s="350">
        <f>IF(C$16=0,0,C$16/MAE_fec!C$16)</f>
        <v>2.3533812392846616</v>
      </c>
      <c r="D78" s="350">
        <f>IF(D$16=0,0,D$16/MAE_fec!D$16)</f>
        <v>2.2457457700127965</v>
      </c>
      <c r="E78" s="350">
        <f>IF(E$16=0,0,E$16/MAE_fec!E$16)</f>
        <v>2.5969422915518754</v>
      </c>
      <c r="F78" s="350">
        <f>IF(F$16=0,0,F$16/MAE_fec!F$16)</f>
        <v>1.7209286695453447</v>
      </c>
      <c r="G78" s="350">
        <f>IF(G$16=0,0,G$16/MAE_fec!G$16)</f>
        <v>1.8541930652788023</v>
      </c>
      <c r="H78" s="350">
        <f>IF(H$16=0,0,H$16/MAE_fec!H$16)</f>
        <v>1.7827641385824424</v>
      </c>
      <c r="I78" s="350">
        <f>IF(I$16=0,0,I$16/MAE_fec!I$16)</f>
        <v>1.6720105775595635</v>
      </c>
      <c r="J78" s="350">
        <f>IF(J$16=0,0,J$16/MAE_fec!J$16)</f>
        <v>1.5775926986259292</v>
      </c>
      <c r="K78" s="350">
        <f>IF(K$16=0,0,K$16/MAE_fec!K$16)</f>
        <v>1.7267793490543242</v>
      </c>
      <c r="L78" s="350">
        <f>IF(L$16=0,0,L$16/MAE_fec!L$16)</f>
        <v>1.6496725986790599</v>
      </c>
      <c r="M78" s="350">
        <f>IF(M$16=0,0,M$16/MAE_fec!M$16)</f>
        <v>1.4431626825885737</v>
      </c>
      <c r="N78" s="350">
        <f>IF(N$16=0,0,N$16/MAE_fec!N$16)</f>
        <v>1.4616542884547772</v>
      </c>
      <c r="O78" s="350">
        <f>IF(O$16=0,0,O$16/MAE_fec!O$16)</f>
        <v>1.4593375568753375</v>
      </c>
      <c r="P78" s="350">
        <f>IF(P$16=0,0,P$16/MAE_fec!P$16)</f>
        <v>1.306387811528481</v>
      </c>
      <c r="Q78" s="350">
        <f>IF(Q$16=0,0,Q$16/MAE_fec!Q$16)</f>
        <v>1.4050878544553496</v>
      </c>
      <c r="R78" s="350">
        <f>IF(R$16=0,0,R$16/MAE_fec!R$16)</f>
        <v>1.325798723534481</v>
      </c>
      <c r="S78" s="350">
        <f>IF(S$16=0,0,S$16/MAE_fec!S$16)</f>
        <v>1.2928580798550211</v>
      </c>
      <c r="T78" s="350">
        <f>IF(T$16=0,0,T$16/MAE_fec!T$16)</f>
        <v>1.2096147353731752</v>
      </c>
      <c r="U78" s="350">
        <f>IF(U$16=0,0,U$16/MAE_fec!U$16)</f>
        <v>1.1598488604026427</v>
      </c>
      <c r="V78" s="350">
        <f>IF(V$16=0,0,V$16/MAE_fec!V$16)</f>
        <v>1.1713692900525321</v>
      </c>
      <c r="W78" s="350">
        <f>IF(W$16=0,0,W$16/MAE_fec!W$16)</f>
        <v>1.1957233780485075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1.8524037675359923</v>
      </c>
      <c r="C79" s="350">
        <f>IF(C$24=0,0,C$24/MAE_fec!C$24)</f>
        <v>1.8292369823171315</v>
      </c>
      <c r="D79" s="350">
        <f>IF(D$24=0,0,D$24/MAE_fec!D$24)</f>
        <v>1.8162009637623284</v>
      </c>
      <c r="E79" s="350">
        <f>IF(E$24=0,0,E$24/MAE_fec!E$24)</f>
        <v>1.8303308143794745</v>
      </c>
      <c r="F79" s="350">
        <f>IF(F$24=0,0,F$24/MAE_fec!F$24)</f>
        <v>1.7810526691459558</v>
      </c>
      <c r="G79" s="350">
        <f>IF(G$24=0,0,G$24/MAE_fec!G$24)</f>
        <v>1.8168219830419434</v>
      </c>
      <c r="H79" s="350">
        <f>IF(H$24=0,0,H$24/MAE_fec!H$24)</f>
        <v>1.8113720633538843</v>
      </c>
      <c r="I79" s="350">
        <f>IF(I$24=0,0,I$24/MAE_fec!I$24)</f>
        <v>1.7982674734988422</v>
      </c>
      <c r="J79" s="350">
        <f>IF(J$24=0,0,J$24/MAE_fec!J$24)</f>
        <v>1.7830384786387419</v>
      </c>
      <c r="K79" s="350">
        <f>IF(K$24=0,0,K$24/MAE_fec!K$24)</f>
        <v>1.8124061762542716</v>
      </c>
      <c r="L79" s="350">
        <f>IF(L$24=0,0,L$24/MAE_fec!L$24)</f>
        <v>1.7988292120414355</v>
      </c>
      <c r="M79" s="350">
        <f>IF(M$24=0,0,M$24/MAE_fec!M$24)</f>
        <v>1.7638326446594983</v>
      </c>
      <c r="N79" s="350">
        <f>IF(N$24=0,0,N$24/MAE_fec!N$24)</f>
        <v>1.7649977698030563</v>
      </c>
      <c r="O79" s="350">
        <f>IF(O$24=0,0,O$24/MAE_fec!O$24)</f>
        <v>1.7645963914694434</v>
      </c>
      <c r="P79" s="350">
        <f>IF(P$24=0,0,P$24/MAE_fec!P$24)</f>
        <v>1.7391365665759835</v>
      </c>
      <c r="Q79" s="350">
        <f>IF(Q$24=0,0,Q$24/MAE_fec!Q$24)</f>
        <v>1.7523372741221843</v>
      </c>
      <c r="R79" s="350">
        <f>IF(R$24=0,0,R$24/MAE_fec!R$24)</f>
        <v>1.7417956783416206</v>
      </c>
      <c r="S79" s="350">
        <f>IF(S$24=0,0,S$24/MAE_fec!S$24)</f>
        <v>1.7408858467199178</v>
      </c>
      <c r="T79" s="350">
        <f>IF(T$24=0,0,T$24/MAE_fec!T$24)</f>
        <v>1.7250884585011528</v>
      </c>
      <c r="U79" s="350">
        <f>IF(U$24=0,0,U$24/MAE_fec!U$24)</f>
        <v>1.7188249226985481</v>
      </c>
      <c r="V79" s="350">
        <f>IF(V$24=0,0,V$24/MAE_fec!V$24)</f>
        <v>1.7209145120638363</v>
      </c>
      <c r="W79" s="350">
        <f>IF(W$24=0,0,W$24/MAE_fec!W$24)</f>
        <v>1.7251672249404153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2.6315726590854851</v>
      </c>
      <c r="C80" s="350">
        <f>IF(C$27=0,0,C$27/MAE_fec!C$27)</f>
        <v>2.3533812392846638</v>
      </c>
      <c r="D80" s="350">
        <f>IF(D$27=0,0,D$27/MAE_fec!D$27)</f>
        <v>2.2457457700127961</v>
      </c>
      <c r="E80" s="350">
        <f>IF(E$27=0,0,E$27/MAE_fec!E$27)</f>
        <v>2.5969422915518749</v>
      </c>
      <c r="F80" s="350">
        <f>IF(F$27=0,0,F$27/MAE_fec!F$27)</f>
        <v>1.7209286695453445</v>
      </c>
      <c r="G80" s="350">
        <f>IF(G$27=0,0,G$27/MAE_fec!G$27)</f>
        <v>1.8541930652788023</v>
      </c>
      <c r="H80" s="350">
        <f>IF(H$27=0,0,H$27/MAE_fec!H$27)</f>
        <v>1.7827641385824422</v>
      </c>
      <c r="I80" s="350">
        <f>IF(I$27=0,0,I$27/MAE_fec!I$27)</f>
        <v>1.6720105775595633</v>
      </c>
      <c r="J80" s="350">
        <f>IF(J$27=0,0,J$27/MAE_fec!J$27)</f>
        <v>1.5775926986259281</v>
      </c>
      <c r="K80" s="350">
        <f>IF(K$27=0,0,K$27/MAE_fec!K$27)</f>
        <v>1.7267793490543237</v>
      </c>
      <c r="L80" s="350">
        <f>IF(L$27=0,0,L$27/MAE_fec!L$27)</f>
        <v>1.6496725986790601</v>
      </c>
      <c r="M80" s="350">
        <f>IF(M$27=0,0,M$27/MAE_fec!M$27)</f>
        <v>1.4431626825885737</v>
      </c>
      <c r="N80" s="350">
        <f>IF(N$27=0,0,N$27/MAE_fec!N$27)</f>
        <v>1.4616542884547765</v>
      </c>
      <c r="O80" s="350">
        <f>IF(O$27=0,0,O$27/MAE_fec!O$27)</f>
        <v>1.4593375568753371</v>
      </c>
      <c r="P80" s="350">
        <f>IF(P$27=0,0,P$27/MAE_fec!P$27)</f>
        <v>1.3063878115284813</v>
      </c>
      <c r="Q80" s="350">
        <f>IF(Q$27=0,0,Q$27/MAE_fec!Q$27)</f>
        <v>1.4050878544553498</v>
      </c>
      <c r="R80" s="350">
        <f>IF(R$27=0,0,R$27/MAE_fec!R$27)</f>
        <v>1.3257987235344804</v>
      </c>
      <c r="S80" s="350">
        <f>IF(S$27=0,0,S$27/MAE_fec!S$27)</f>
        <v>1.2928580798550209</v>
      </c>
      <c r="T80" s="350">
        <f>IF(T$27=0,0,T$27/MAE_fec!T$27)</f>
        <v>1.2096147353731745</v>
      </c>
      <c r="U80" s="350">
        <f>IF(U$27=0,0,U$27/MAE_fec!U$27)</f>
        <v>1.1598488604026427</v>
      </c>
      <c r="V80" s="350">
        <f>IF(V$27=0,0,V$27/MAE_fec!V$27)</f>
        <v>1.1713692900525323</v>
      </c>
      <c r="W80" s="350">
        <f>IF(W$27=0,0,W$27/MAE_fec!W$27)</f>
        <v>1.1957233780485073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0.83124830129331428</v>
      </c>
      <c r="C81" s="350">
        <f>IF(C$35=0,0,C$35/MAE_fec!C$35)</f>
        <v>0.69116802845568359</v>
      </c>
      <c r="D81" s="350">
        <f>IF(D$35=0,0,D$35/MAE_fec!D$35)</f>
        <v>0.67533841678092132</v>
      </c>
      <c r="E81" s="350">
        <f>IF(E$35=0,0,E$35/MAE_fec!E$35)</f>
        <v>0.90064778152504066</v>
      </c>
      <c r="F81" s="350">
        <f>IF(F$35=0,0,F$35/MAE_fec!F$35)</f>
        <v>0.75970640610716045</v>
      </c>
      <c r="G81" s="350">
        <f>IF(G$35=0,0,G$35/MAE_fec!G$35)</f>
        <v>1.3003050317493945</v>
      </c>
      <c r="H81" s="350">
        <f>IF(H$35=0,0,H$35/MAE_fec!H$35)</f>
        <v>1.5858674197685747</v>
      </c>
      <c r="I81" s="350">
        <f>IF(I$35=0,0,I$35/MAE_fec!I$35)</f>
        <v>1.673215153776838</v>
      </c>
      <c r="J81" s="350">
        <f>IF(J$35=0,0,J$35/MAE_fec!J$35)</f>
        <v>1.3065354694321927</v>
      </c>
      <c r="K81" s="350">
        <f>IF(K$35=0,0,K$35/MAE_fec!K$35)</f>
        <v>1.1331487906191386</v>
      </c>
      <c r="L81" s="350">
        <f>IF(L$35=0,0,L$35/MAE_fec!L$35)</f>
        <v>1.1586092774764238</v>
      </c>
      <c r="M81" s="350">
        <f>IF(M$35=0,0,M$35/MAE_fec!M$35)</f>
        <v>1.0592122664935633</v>
      </c>
      <c r="N81" s="350">
        <f>IF(N$35=0,0,N$35/MAE_fec!N$35)</f>
        <v>0.96265197714192219</v>
      </c>
      <c r="O81" s="350">
        <f>IF(O$35=0,0,O$35/MAE_fec!O$35)</f>
        <v>0.91024857533208148</v>
      </c>
      <c r="P81" s="350">
        <f>IF(P$35=0,0,P$35/MAE_fec!P$35)</f>
        <v>1.1121550573900028</v>
      </c>
      <c r="Q81" s="350">
        <f>IF(Q$35=0,0,Q$35/MAE_fec!Q$35)</f>
        <v>1.1811476220373345</v>
      </c>
      <c r="R81" s="350">
        <f>IF(R$35=0,0,R$35/MAE_fec!R$35)</f>
        <v>1.1101849876945857</v>
      </c>
      <c r="S81" s="350">
        <f>IF(S$35=0,0,S$35/MAE_fec!S$35)</f>
        <v>1.0248579032868272</v>
      </c>
      <c r="T81" s="350">
        <f>IF(T$35=0,0,T$35/MAE_fec!T$35)</f>
        <v>1.0974568866992331</v>
      </c>
      <c r="U81" s="350">
        <f>IF(U$35=0,0,U$35/MAE_fec!U$35)</f>
        <v>1.1728854742523174</v>
      </c>
      <c r="V81" s="350">
        <f>IF(V$35=0,0,V$35/MAE_fec!V$35)</f>
        <v>1.1599026225004334</v>
      </c>
      <c r="W81" s="350">
        <f>IF(W$35=0,0,W$35/MAE_fec!W$35)</f>
        <v>1.1630200669658475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CZ: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1441.4579041796801</v>
      </c>
      <c r="C3" s="205">
        <v>1461.3661814109739</v>
      </c>
      <c r="D3" s="205">
        <v>1309.056432443982</v>
      </c>
      <c r="E3" s="205">
        <v>1254.7095655002299</v>
      </c>
      <c r="F3" s="205">
        <v>1108.285793336056</v>
      </c>
      <c r="G3" s="205">
        <v>1087.513866633798</v>
      </c>
      <c r="H3" s="205">
        <v>1100.883223415907</v>
      </c>
      <c r="I3" s="205">
        <v>1095.429365937631</v>
      </c>
      <c r="J3" s="205">
        <v>1075.775959920154</v>
      </c>
      <c r="K3" s="205">
        <v>967.18654033971347</v>
      </c>
      <c r="L3" s="205">
        <v>914.12687967155466</v>
      </c>
      <c r="M3" s="205">
        <v>917.3240407444282</v>
      </c>
      <c r="N3" s="205">
        <v>832.13870592793501</v>
      </c>
      <c r="O3" s="205">
        <v>859.40209474925439</v>
      </c>
      <c r="P3" s="205">
        <v>916.2805886074658</v>
      </c>
      <c r="Q3" s="205">
        <v>919.8</v>
      </c>
      <c r="R3" s="205">
        <v>951.74591345446709</v>
      </c>
      <c r="S3" s="205">
        <v>986.05107684176755</v>
      </c>
      <c r="T3" s="205">
        <v>934.53089880094183</v>
      </c>
      <c r="U3" s="205">
        <v>949.2511119331723</v>
      </c>
      <c r="V3" s="205">
        <v>881.98474057282067</v>
      </c>
      <c r="W3" s="205">
        <v>877.25703400928603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2890.4337266753669</v>
      </c>
      <c r="C5" s="205">
        <v>2691.975548040898</v>
      </c>
      <c r="D5" s="205">
        <v>2584.7083815199271</v>
      </c>
      <c r="E5" s="205">
        <v>2410.570019736404</v>
      </c>
      <c r="F5" s="205">
        <v>2449.072260796373</v>
      </c>
      <c r="G5" s="205">
        <v>2745.375301611235</v>
      </c>
      <c r="H5" s="205">
        <v>2634.9500676606399</v>
      </c>
      <c r="I5" s="205">
        <v>2617.6396573134261</v>
      </c>
      <c r="J5" s="205">
        <v>2432.509502468713</v>
      </c>
      <c r="K5" s="205">
        <v>1779.4366020933171</v>
      </c>
      <c r="L5" s="205">
        <v>2012.4182549607051</v>
      </c>
      <c r="M5" s="205">
        <v>2217.0942069661392</v>
      </c>
      <c r="N5" s="205">
        <v>2097.5397429678019</v>
      </c>
      <c r="O5" s="205">
        <v>2106.7239044227172</v>
      </c>
      <c r="P5" s="205">
        <v>2223.1846782730699</v>
      </c>
      <c r="Q5" s="205">
        <v>2182.5608669046542</v>
      </c>
      <c r="R5" s="205">
        <v>2198.4357053520762</v>
      </c>
      <c r="S5" s="205">
        <v>2305.3851664811009</v>
      </c>
      <c r="T5" s="205">
        <v>2271.9611714014768</v>
      </c>
      <c r="U5" s="205">
        <v>2211.734298605254</v>
      </c>
      <c r="V5" s="205">
        <v>1989.801525907121</v>
      </c>
      <c r="W5" s="205">
        <v>3010.020399448133</v>
      </c>
      <c r="DA5" s="112" t="s">
        <v>2679</v>
      </c>
    </row>
    <row r="6" spans="1:105" ht="12" customHeight="1" x14ac:dyDescent="0.25">
      <c r="A6" s="154" t="s">
        <v>2114</v>
      </c>
      <c r="B6" s="340">
        <v>3613.042158344208</v>
      </c>
      <c r="C6" s="340">
        <v>3432.3900504269982</v>
      </c>
      <c r="D6" s="340">
        <v>3251.7379425097879</v>
      </c>
      <c r="E6" s="340">
        <v>3251.7379425097879</v>
      </c>
      <c r="F6" s="340">
        <v>3071.0858345925781</v>
      </c>
      <c r="G6" s="340">
        <v>2890.4337266753669</v>
      </c>
      <c r="H6" s="340">
        <v>2890.4337266753669</v>
      </c>
      <c r="I6" s="340">
        <v>2890.4337266753669</v>
      </c>
      <c r="J6" s="340">
        <v>2709.781618758157</v>
      </c>
      <c r="K6" s="340">
        <v>2709.781618758157</v>
      </c>
      <c r="L6" s="340">
        <v>2529.1295108409472</v>
      </c>
      <c r="M6" s="340">
        <v>2348.477402923736</v>
      </c>
      <c r="N6" s="340">
        <v>2348.477402923736</v>
      </c>
      <c r="O6" s="340">
        <v>2348.477402923736</v>
      </c>
      <c r="P6" s="340">
        <v>2348.477402923736</v>
      </c>
      <c r="Q6" s="340">
        <v>2348.477402923736</v>
      </c>
      <c r="R6" s="340">
        <v>2348.477402923736</v>
      </c>
      <c r="S6" s="340">
        <v>2529.1295108409472</v>
      </c>
      <c r="T6" s="340">
        <v>2529.1295108409472</v>
      </c>
      <c r="U6" s="340">
        <v>2348.477402923736</v>
      </c>
      <c r="V6" s="340">
        <v>2167.8252950065262</v>
      </c>
      <c r="W6" s="340">
        <v>3251.7379425097888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180.6521079172104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180.6521079172104</v>
      </c>
      <c r="P7" s="342">
        <v>0</v>
      </c>
      <c r="Q7" s="342">
        <v>180.6521079172104</v>
      </c>
      <c r="R7" s="342">
        <v>180.6521079172104</v>
      </c>
      <c r="S7" s="342">
        <v>361.30421583442092</v>
      </c>
      <c r="T7" s="342">
        <v>0</v>
      </c>
      <c r="U7" s="342">
        <v>0</v>
      </c>
      <c r="V7" s="342">
        <v>0</v>
      </c>
      <c r="W7" s="342">
        <v>1083.9126475032631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180.65210791720983</v>
      </c>
      <c r="D8" s="344">
        <f t="shared" si="0"/>
        <v>180.65210791721029</v>
      </c>
      <c r="E8" s="344">
        <f t="shared" si="0"/>
        <v>0</v>
      </c>
      <c r="F8" s="344">
        <f t="shared" si="0"/>
        <v>180.65210791720983</v>
      </c>
      <c r="G8" s="344">
        <f t="shared" si="0"/>
        <v>180.6521079172112</v>
      </c>
      <c r="H8" s="344">
        <f t="shared" si="0"/>
        <v>0</v>
      </c>
      <c r="I8" s="344">
        <f t="shared" si="0"/>
        <v>180.65210791721029</v>
      </c>
      <c r="J8" s="344">
        <f t="shared" si="0"/>
        <v>180.65210791720983</v>
      </c>
      <c r="K8" s="344">
        <f t="shared" si="0"/>
        <v>0</v>
      </c>
      <c r="L8" s="344">
        <f t="shared" si="0"/>
        <v>180.65210791720983</v>
      </c>
      <c r="M8" s="344">
        <f t="shared" si="0"/>
        <v>180.6521079172112</v>
      </c>
      <c r="N8" s="344">
        <f t="shared" si="0"/>
        <v>0</v>
      </c>
      <c r="O8" s="344">
        <f t="shared" si="0"/>
        <v>180.65210791721029</v>
      </c>
      <c r="P8" s="344">
        <f t="shared" si="0"/>
        <v>0</v>
      </c>
      <c r="Q8" s="344">
        <f t="shared" si="0"/>
        <v>180.65210791721029</v>
      </c>
      <c r="R8" s="344">
        <f t="shared" si="0"/>
        <v>180.65210791721029</v>
      </c>
      <c r="S8" s="344">
        <f t="shared" si="0"/>
        <v>180.65210791720983</v>
      </c>
      <c r="T8" s="344">
        <f t="shared" si="0"/>
        <v>0</v>
      </c>
      <c r="U8" s="344">
        <f t="shared" si="0"/>
        <v>180.6521079172112</v>
      </c>
      <c r="V8" s="344">
        <f t="shared" si="0"/>
        <v>180.65210791720983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722.60843166884115</v>
      </c>
      <c r="C9" s="345">
        <f t="shared" si="1"/>
        <v>740.41450238610014</v>
      </c>
      <c r="D9" s="345">
        <f t="shared" si="1"/>
        <v>667.02956098986078</v>
      </c>
      <c r="E9" s="345">
        <f t="shared" si="1"/>
        <v>841.16792277338391</v>
      </c>
      <c r="F9" s="345">
        <f t="shared" si="1"/>
        <v>622.01357379620504</v>
      </c>
      <c r="G9" s="345">
        <f t="shared" si="1"/>
        <v>145.05842506413182</v>
      </c>
      <c r="H9" s="345">
        <f t="shared" si="1"/>
        <v>255.48365901472698</v>
      </c>
      <c r="I9" s="345">
        <f t="shared" si="1"/>
        <v>272.79406936194073</v>
      </c>
      <c r="J9" s="345">
        <f t="shared" si="1"/>
        <v>277.27211628944406</v>
      </c>
      <c r="K9" s="345">
        <f t="shared" si="1"/>
        <v>930.34501666483993</v>
      </c>
      <c r="L9" s="345">
        <f t="shared" si="1"/>
        <v>516.71125588024211</v>
      </c>
      <c r="M9" s="345">
        <f t="shared" si="1"/>
        <v>131.38319595759685</v>
      </c>
      <c r="N9" s="345">
        <f t="shared" si="1"/>
        <v>250.93765995593412</v>
      </c>
      <c r="O9" s="345">
        <f t="shared" si="1"/>
        <v>241.75349850101884</v>
      </c>
      <c r="P9" s="345">
        <f t="shared" si="1"/>
        <v>125.29272465066606</v>
      </c>
      <c r="Q9" s="345">
        <f t="shared" si="1"/>
        <v>165.91653601908183</v>
      </c>
      <c r="R9" s="345">
        <f t="shared" si="1"/>
        <v>150.04169757165982</v>
      </c>
      <c r="S9" s="345">
        <f t="shared" si="1"/>
        <v>223.74434435984631</v>
      </c>
      <c r="T9" s="345">
        <f t="shared" si="1"/>
        <v>257.1683394394704</v>
      </c>
      <c r="U9" s="345">
        <f t="shared" si="1"/>
        <v>136.74310431848198</v>
      </c>
      <c r="V9" s="345">
        <f t="shared" si="1"/>
        <v>178.02376909940517</v>
      </c>
      <c r="W9" s="345">
        <f t="shared" si="1"/>
        <v>241.71754306165576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298.37914323164119</v>
      </c>
      <c r="C12" s="212">
        <v>274.47438721702792</v>
      </c>
      <c r="D12" s="212">
        <v>273.76133325034289</v>
      </c>
      <c r="E12" s="212">
        <v>266.40534852256661</v>
      </c>
      <c r="F12" s="212">
        <v>265.08501222220241</v>
      </c>
      <c r="G12" s="212">
        <v>257.49465540991463</v>
      </c>
      <c r="H12" s="212">
        <v>229.43140526086819</v>
      </c>
      <c r="I12" s="212">
        <v>206.16891796023211</v>
      </c>
      <c r="J12" s="212">
        <v>179.4614842212782</v>
      </c>
      <c r="K12" s="212">
        <v>130.91818072192359</v>
      </c>
      <c r="L12" s="212">
        <v>139.3905457027281</v>
      </c>
      <c r="M12" s="212">
        <v>137.0242364682467</v>
      </c>
      <c r="N12" s="212">
        <v>131.50034839572089</v>
      </c>
      <c r="O12" s="212">
        <v>128.71350290112579</v>
      </c>
      <c r="P12" s="212">
        <v>128.3416046162792</v>
      </c>
      <c r="Q12" s="212">
        <v>124.9940915746118</v>
      </c>
      <c r="R12" s="212">
        <v>124.3294630327303</v>
      </c>
      <c r="S12" s="212">
        <v>129.68925735189251</v>
      </c>
      <c r="T12" s="212">
        <v>127.3691100572711</v>
      </c>
      <c r="U12" s="212">
        <v>122.99569557218079</v>
      </c>
      <c r="V12" s="212">
        <v>116.15163880201411</v>
      </c>
      <c r="W12" s="212">
        <v>167.70793595835681</v>
      </c>
      <c r="DA12" s="109" t="s">
        <v>2682</v>
      </c>
    </row>
    <row r="13" spans="1:105" ht="12" customHeight="1" x14ac:dyDescent="0.25">
      <c r="A13" s="24" t="s">
        <v>30</v>
      </c>
      <c r="B13" s="215">
        <v>86.939982803095432</v>
      </c>
      <c r="C13" s="215">
        <v>40.64213241616509</v>
      </c>
      <c r="D13" s="215">
        <v>40.707652622527952</v>
      </c>
      <c r="E13" s="215">
        <v>35.676526225279453</v>
      </c>
      <c r="F13" s="215">
        <v>42.531040412725709</v>
      </c>
      <c r="G13" s="215">
        <v>35.817368873602753</v>
      </c>
      <c r="H13" s="215">
        <v>34.653396388650037</v>
      </c>
      <c r="I13" s="215">
        <v>27.192175408426479</v>
      </c>
      <c r="J13" s="215">
        <v>18.4810834049871</v>
      </c>
      <c r="K13" s="215">
        <v>5.0016337059329317</v>
      </c>
      <c r="L13" s="215">
        <v>4.4516766981943254</v>
      </c>
      <c r="M13" s="215">
        <v>3.4057609630266552</v>
      </c>
      <c r="N13" s="215">
        <v>3.0947549441100599</v>
      </c>
      <c r="O13" s="215">
        <v>3.1255374032674119</v>
      </c>
      <c r="P13" s="215">
        <v>2.5403267411865862</v>
      </c>
      <c r="Q13" s="215">
        <v>2.2533963886500432</v>
      </c>
      <c r="R13" s="215">
        <v>2.67755803955288</v>
      </c>
      <c r="S13" s="215">
        <v>2.281857265692175</v>
      </c>
      <c r="T13" s="215">
        <v>1.893809114359416</v>
      </c>
      <c r="U13" s="215">
        <v>2.1092003439380909</v>
      </c>
      <c r="V13" s="215">
        <v>1.214273430782459</v>
      </c>
      <c r="W13" s="215">
        <v>0.68280309544282025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7.9451418744625961</v>
      </c>
      <c r="C14" s="206">
        <f t="shared" si="2"/>
        <v>21.877558039552881</v>
      </c>
      <c r="D14" s="206">
        <f t="shared" si="2"/>
        <v>18.334049871023215</v>
      </c>
      <c r="E14" s="206">
        <f t="shared" si="2"/>
        <v>9.7389509888220118</v>
      </c>
      <c r="F14" s="206">
        <f t="shared" si="2"/>
        <v>7.6872742906276876</v>
      </c>
      <c r="G14" s="206">
        <f t="shared" si="2"/>
        <v>7.6342218400687871</v>
      </c>
      <c r="H14" s="206">
        <f t="shared" si="2"/>
        <v>8.6659501289767835</v>
      </c>
      <c r="I14" s="206">
        <f t="shared" si="2"/>
        <v>6.9114359415305247</v>
      </c>
      <c r="J14" s="206">
        <f t="shared" si="2"/>
        <v>4.840584694754944</v>
      </c>
      <c r="K14" s="206">
        <f t="shared" si="2"/>
        <v>4.9175408426483243</v>
      </c>
      <c r="L14" s="206">
        <f t="shared" si="2"/>
        <v>4.9123817712811686</v>
      </c>
      <c r="M14" s="206">
        <f t="shared" si="2"/>
        <v>3.9591573516766969</v>
      </c>
      <c r="N14" s="206">
        <f t="shared" si="2"/>
        <v>1.9898538263112633</v>
      </c>
      <c r="O14" s="206">
        <f t="shared" si="2"/>
        <v>1.0461736887360269</v>
      </c>
      <c r="P14" s="206">
        <f t="shared" si="2"/>
        <v>2.9330180567497841</v>
      </c>
      <c r="Q14" s="206">
        <f t="shared" si="2"/>
        <v>1.0461736887360269</v>
      </c>
      <c r="R14" s="206">
        <f t="shared" si="2"/>
        <v>1.0461736887360269</v>
      </c>
      <c r="S14" s="206">
        <f t="shared" si="2"/>
        <v>1.0461736887360269</v>
      </c>
      <c r="T14" s="206">
        <f t="shared" si="2"/>
        <v>1.0461736887360269</v>
      </c>
      <c r="U14" s="206">
        <f t="shared" si="2"/>
        <v>1.0461736887360269</v>
      </c>
      <c r="V14" s="206">
        <f t="shared" si="2"/>
        <v>2.0922613929492688</v>
      </c>
      <c r="W14" s="206">
        <f t="shared" si="2"/>
        <v>2.0922613929492688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1.098710232158211</v>
      </c>
      <c r="C16" s="206">
        <v>1.0585554600171969</v>
      </c>
      <c r="D16" s="206">
        <v>2.1180567497850391</v>
      </c>
      <c r="E16" s="206">
        <v>1.059673258813413</v>
      </c>
      <c r="F16" s="206">
        <v>0</v>
      </c>
      <c r="G16" s="206">
        <v>0</v>
      </c>
      <c r="H16" s="206">
        <v>1.093981083404987</v>
      </c>
      <c r="I16" s="206">
        <v>1.093981083404987</v>
      </c>
      <c r="J16" s="206">
        <v>1.046775580395529</v>
      </c>
      <c r="K16" s="206">
        <v>1.046517626827171</v>
      </c>
      <c r="L16" s="206">
        <v>1.0466895958727429</v>
      </c>
      <c r="M16" s="206">
        <v>1.046517626827171</v>
      </c>
      <c r="N16" s="206">
        <v>1.0461736887360269</v>
      </c>
      <c r="O16" s="206">
        <v>1.0461736887360269</v>
      </c>
      <c r="P16" s="206">
        <v>1.0461736887360269</v>
      </c>
      <c r="Q16" s="206">
        <v>1.0461736887360269</v>
      </c>
      <c r="R16" s="206">
        <v>1.0461736887360269</v>
      </c>
      <c r="S16" s="206">
        <v>1.0461736887360269</v>
      </c>
      <c r="T16" s="206">
        <v>1.0461736887360269</v>
      </c>
      <c r="U16" s="206">
        <v>1.0461736887360269</v>
      </c>
      <c r="V16" s="206">
        <v>2.0922613929492688</v>
      </c>
      <c r="W16" s="206">
        <v>2.0922613929492688</v>
      </c>
      <c r="DA16" s="71" t="s">
        <v>2685</v>
      </c>
    </row>
    <row r="17" spans="1:105" ht="12" customHeight="1" x14ac:dyDescent="0.25">
      <c r="A17" s="18" t="s">
        <v>69</v>
      </c>
      <c r="B17" s="206">
        <v>1.0196904557179709</v>
      </c>
      <c r="C17" s="206">
        <v>1.0012037833190031</v>
      </c>
      <c r="D17" s="206">
        <v>2.0034393809114359</v>
      </c>
      <c r="E17" s="206">
        <v>1.00146173688736</v>
      </c>
      <c r="F17" s="206">
        <v>1.0000859845227861</v>
      </c>
      <c r="G17" s="206">
        <v>0.99905417024935506</v>
      </c>
      <c r="H17" s="206">
        <v>0</v>
      </c>
      <c r="I17" s="206">
        <v>0</v>
      </c>
      <c r="J17" s="206">
        <v>0</v>
      </c>
      <c r="K17" s="206">
        <v>1.0264832330180571</v>
      </c>
      <c r="L17" s="206">
        <v>1.0279449699054171</v>
      </c>
      <c r="M17" s="206">
        <v>1.0266552020636279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2686</v>
      </c>
    </row>
    <row r="18" spans="1:105" ht="12" customHeight="1" x14ac:dyDescent="0.25">
      <c r="A18" s="18" t="s">
        <v>70</v>
      </c>
      <c r="B18" s="206">
        <v>5.826741186586414</v>
      </c>
      <c r="C18" s="206">
        <v>19.817798796216682</v>
      </c>
      <c r="D18" s="206">
        <v>14.21255374032674</v>
      </c>
      <c r="E18" s="206">
        <v>7.6778159931212384</v>
      </c>
      <c r="F18" s="206">
        <v>6.6871883061049013</v>
      </c>
      <c r="G18" s="206">
        <v>6.635167669819432</v>
      </c>
      <c r="H18" s="206">
        <v>7.5719690455717963</v>
      </c>
      <c r="I18" s="206">
        <v>5.8174548581255374</v>
      </c>
      <c r="J18" s="206">
        <v>3.7938091143594148</v>
      </c>
      <c r="K18" s="206">
        <v>2.8445399828030959</v>
      </c>
      <c r="L18" s="206">
        <v>2.8377472055030091</v>
      </c>
      <c r="M18" s="206">
        <v>1.885984522785898</v>
      </c>
      <c r="N18" s="206">
        <v>0.94368013757523639</v>
      </c>
      <c r="O18" s="206">
        <v>0</v>
      </c>
      <c r="P18" s="206">
        <v>1.886844368013757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77.923473774720549</v>
      </c>
      <c r="C20" s="206">
        <f t="shared" si="3"/>
        <v>75.666380051590707</v>
      </c>
      <c r="D20" s="206">
        <f t="shared" si="3"/>
        <v>69.217540842648319</v>
      </c>
      <c r="E20" s="206">
        <f t="shared" si="3"/>
        <v>81.900257953568357</v>
      </c>
      <c r="F20" s="206">
        <f t="shared" si="3"/>
        <v>75.042992261392939</v>
      </c>
      <c r="G20" s="206">
        <f t="shared" si="3"/>
        <v>80.202063628546853</v>
      </c>
      <c r="H20" s="206">
        <f t="shared" si="3"/>
        <v>69.411006018916595</v>
      </c>
      <c r="I20" s="206">
        <f t="shared" si="3"/>
        <v>66.423043852106616</v>
      </c>
      <c r="J20" s="206">
        <f t="shared" si="3"/>
        <v>57.975064488392093</v>
      </c>
      <c r="K20" s="206">
        <f t="shared" si="3"/>
        <v>40.756663800515902</v>
      </c>
      <c r="L20" s="206">
        <f t="shared" si="3"/>
        <v>48.796216680997418</v>
      </c>
      <c r="M20" s="206">
        <f t="shared" si="3"/>
        <v>47.076526225279437</v>
      </c>
      <c r="N20" s="206">
        <f t="shared" si="3"/>
        <v>47.764402407566642</v>
      </c>
      <c r="O20" s="206">
        <f t="shared" si="3"/>
        <v>48.968185726569217</v>
      </c>
      <c r="P20" s="206">
        <f t="shared" si="3"/>
        <v>50.945829750644883</v>
      </c>
      <c r="Q20" s="206">
        <f t="shared" si="3"/>
        <v>51.096302665520213</v>
      </c>
      <c r="R20" s="206">
        <f t="shared" si="3"/>
        <v>49.935683576956137</v>
      </c>
      <c r="S20" s="206">
        <f t="shared" si="3"/>
        <v>53.611349957007732</v>
      </c>
      <c r="T20" s="206">
        <f t="shared" si="3"/>
        <v>48.838005159071358</v>
      </c>
      <c r="U20" s="206">
        <f t="shared" si="3"/>
        <v>48.895356835769562</v>
      </c>
      <c r="V20" s="206">
        <f t="shared" si="3"/>
        <v>51.411177987962169</v>
      </c>
      <c r="W20" s="206">
        <f t="shared" si="3"/>
        <v>100.42570937231299</v>
      </c>
      <c r="DA20" s="71"/>
    </row>
    <row r="21" spans="1:105" ht="12" customHeight="1" x14ac:dyDescent="0.25">
      <c r="A21" s="18" t="s">
        <v>72</v>
      </c>
      <c r="B21" s="206">
        <v>77.923473774720549</v>
      </c>
      <c r="C21" s="206">
        <v>75.666380051590707</v>
      </c>
      <c r="D21" s="206">
        <v>69.217540842648319</v>
      </c>
      <c r="E21" s="206">
        <v>81.900257953568357</v>
      </c>
      <c r="F21" s="206">
        <v>75.042992261392939</v>
      </c>
      <c r="G21" s="206">
        <v>80.202063628546853</v>
      </c>
      <c r="H21" s="206">
        <v>69.411006018916595</v>
      </c>
      <c r="I21" s="206">
        <v>66.423043852106616</v>
      </c>
      <c r="J21" s="206">
        <v>57.975064488392093</v>
      </c>
      <c r="K21" s="206">
        <v>40.756663800515902</v>
      </c>
      <c r="L21" s="206">
        <v>48.796216680997418</v>
      </c>
      <c r="M21" s="206">
        <v>47.076526225279437</v>
      </c>
      <c r="N21" s="206">
        <v>47.764402407566642</v>
      </c>
      <c r="O21" s="206">
        <v>48.968185726569217</v>
      </c>
      <c r="P21" s="206">
        <v>50.945829750644883</v>
      </c>
      <c r="Q21" s="206">
        <v>51.096302665520213</v>
      </c>
      <c r="R21" s="206">
        <v>49.935683576956137</v>
      </c>
      <c r="S21" s="206">
        <v>53.611349957007732</v>
      </c>
      <c r="T21" s="206">
        <v>48.838005159071358</v>
      </c>
      <c r="U21" s="206">
        <v>48.895356835769562</v>
      </c>
      <c r="V21" s="206">
        <v>51.411177987962169</v>
      </c>
      <c r="W21" s="206">
        <v>100.42570937231299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0.14775888082435729</v>
      </c>
      <c r="C23" s="206">
        <f t="shared" si="4"/>
        <v>0.17481713964193055</v>
      </c>
      <c r="D23" s="206">
        <f t="shared" si="4"/>
        <v>0.51782508181328191</v>
      </c>
      <c r="E23" s="206">
        <f t="shared" si="4"/>
        <v>1.2420639137961835</v>
      </c>
      <c r="F23" s="206">
        <f t="shared" si="4"/>
        <v>1.154573701136183</v>
      </c>
      <c r="G23" s="206">
        <f t="shared" si="4"/>
        <v>1.3770285827434887</v>
      </c>
      <c r="H23" s="206">
        <f t="shared" si="4"/>
        <v>1.1234946847719143</v>
      </c>
      <c r="I23" s="206">
        <f t="shared" si="4"/>
        <v>1.3000443574806073</v>
      </c>
      <c r="J23" s="206">
        <f t="shared" si="4"/>
        <v>1.6423096726969195</v>
      </c>
      <c r="K23" s="206">
        <f t="shared" si="4"/>
        <v>2.0824111604446371</v>
      </c>
      <c r="L23" s="206">
        <f t="shared" si="4"/>
        <v>2.2248535273196537</v>
      </c>
      <c r="M23" s="206">
        <f t="shared" si="4"/>
        <v>2.5885528912905231</v>
      </c>
      <c r="N23" s="206">
        <f t="shared" si="4"/>
        <v>2.8941575100803387</v>
      </c>
      <c r="O23" s="206">
        <f t="shared" si="4"/>
        <v>3.2128150249435401</v>
      </c>
      <c r="P23" s="206">
        <f t="shared" si="4"/>
        <v>0.51228389400925234</v>
      </c>
      <c r="Q23" s="206">
        <f t="shared" si="4"/>
        <v>0.34404858235041547</v>
      </c>
      <c r="R23" s="206">
        <f t="shared" si="4"/>
        <v>0.33470808862022516</v>
      </c>
      <c r="S23" s="206">
        <f t="shared" si="4"/>
        <v>0.30413267433448665</v>
      </c>
      <c r="T23" s="206">
        <f t="shared" si="4"/>
        <v>0.33463026363402137</v>
      </c>
      <c r="U23" s="206">
        <f t="shared" si="4"/>
        <v>0.4797024509426614</v>
      </c>
      <c r="V23" s="206">
        <f t="shared" si="4"/>
        <v>0.48035763262461162</v>
      </c>
      <c r="W23" s="206">
        <f t="shared" si="4"/>
        <v>0.60870981906187138</v>
      </c>
      <c r="DA23" s="71"/>
    </row>
    <row r="24" spans="1:105" ht="12" customHeight="1" x14ac:dyDescent="0.25">
      <c r="A24" s="18" t="s">
        <v>73</v>
      </c>
      <c r="B24" s="206">
        <v>7.1625107480653469E-2</v>
      </c>
      <c r="C24" s="206">
        <v>0.16715391229578669</v>
      </c>
      <c r="D24" s="206">
        <v>0.31049011177987962</v>
      </c>
      <c r="E24" s="206">
        <v>1.146431642304385</v>
      </c>
      <c r="F24" s="206">
        <v>1.074806534823731</v>
      </c>
      <c r="G24" s="206">
        <v>1.313585554600172</v>
      </c>
      <c r="H24" s="206">
        <v>1.0748065348237319</v>
      </c>
      <c r="I24" s="206">
        <v>1.2897678417884779</v>
      </c>
      <c r="J24" s="206">
        <v>1.4569217540842649</v>
      </c>
      <c r="K24" s="206">
        <v>2.0540842648323299</v>
      </c>
      <c r="L24" s="206">
        <v>1.8152192605331039</v>
      </c>
      <c r="M24" s="206">
        <v>2.2212381771281171</v>
      </c>
      <c r="N24" s="206">
        <v>2.269045571797077</v>
      </c>
      <c r="O24" s="206">
        <v>2.2451418744625968</v>
      </c>
      <c r="P24" s="206">
        <v>0.26268271711092012</v>
      </c>
      <c r="Q24" s="206">
        <v>4.7807394668959592E-2</v>
      </c>
      <c r="R24" s="206">
        <v>2.3903697334479789E-2</v>
      </c>
      <c r="S24" s="206">
        <v>6.2596732588134127E-2</v>
      </c>
      <c r="T24" s="206">
        <v>4.9871023215821153E-2</v>
      </c>
      <c r="U24" s="206">
        <v>0.15227858985382631</v>
      </c>
      <c r="V24" s="206">
        <v>0.1122957867583835</v>
      </c>
      <c r="W24" s="206">
        <v>3.2760103181427337E-2</v>
      </c>
      <c r="DA24" s="71" t="s">
        <v>2691</v>
      </c>
    </row>
    <row r="25" spans="1:105" ht="12" customHeight="1" x14ac:dyDescent="0.25">
      <c r="A25" s="18" t="s">
        <v>74</v>
      </c>
      <c r="B25" s="206">
        <v>7.1625107480653469E-2</v>
      </c>
      <c r="C25" s="206">
        <v>0</v>
      </c>
      <c r="D25" s="206">
        <v>0.19105760963026661</v>
      </c>
      <c r="E25" s="206">
        <v>7.1625107480653469E-2</v>
      </c>
      <c r="F25" s="206">
        <v>4.7807394668959592E-2</v>
      </c>
      <c r="G25" s="206">
        <v>2.3903697334479789E-2</v>
      </c>
      <c r="H25" s="206">
        <v>0</v>
      </c>
      <c r="I25" s="206">
        <v>0</v>
      </c>
      <c r="J25" s="206">
        <v>0.16715391229578669</v>
      </c>
      <c r="K25" s="206">
        <v>0</v>
      </c>
      <c r="L25" s="206">
        <v>0.35829750644883918</v>
      </c>
      <c r="M25" s="206">
        <v>0.28658641444539978</v>
      </c>
      <c r="N25" s="206">
        <v>0.52545141874462586</v>
      </c>
      <c r="O25" s="206">
        <v>0.83594153052450548</v>
      </c>
      <c r="P25" s="206">
        <v>9.5528804815133275E-2</v>
      </c>
      <c r="Q25" s="206">
        <v>0.1194325021496131</v>
      </c>
      <c r="R25" s="206">
        <v>9.5528804815133275E-2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4.5086658630503467E-3</v>
      </c>
      <c r="C29" s="206">
        <v>7.663227346143853E-3</v>
      </c>
      <c r="D29" s="206">
        <v>1.627736040313563E-2</v>
      </c>
      <c r="E29" s="206">
        <v>2.4007164011145089E-2</v>
      </c>
      <c r="F29" s="206">
        <v>3.1959771643492223E-2</v>
      </c>
      <c r="G29" s="206">
        <v>3.9539330808837092E-2</v>
      </c>
      <c r="H29" s="206">
        <v>4.868814994818229E-2</v>
      </c>
      <c r="I29" s="206">
        <v>1.027651569212947E-2</v>
      </c>
      <c r="J29" s="206">
        <v>1.823400631686789E-2</v>
      </c>
      <c r="K29" s="206">
        <v>2.832689561230747E-2</v>
      </c>
      <c r="L29" s="206">
        <v>5.1336760337710431E-2</v>
      </c>
      <c r="M29" s="206">
        <v>8.0728299717006263E-2</v>
      </c>
      <c r="N29" s="206">
        <v>9.9660519538635806E-2</v>
      </c>
      <c r="O29" s="206">
        <v>0.13173161995643801</v>
      </c>
      <c r="P29" s="206">
        <v>0.15407237208319899</v>
      </c>
      <c r="Q29" s="206">
        <v>0.17680868553184281</v>
      </c>
      <c r="R29" s="206">
        <v>0.2152755864706121</v>
      </c>
      <c r="S29" s="206">
        <v>0.24153594174635251</v>
      </c>
      <c r="T29" s="206">
        <v>0.28475924041820022</v>
      </c>
      <c r="U29" s="206">
        <v>0.32742386108883509</v>
      </c>
      <c r="V29" s="206">
        <v>0.36806184586622809</v>
      </c>
      <c r="W29" s="206">
        <v>0.57594971588044408</v>
      </c>
      <c r="DA29" s="71" t="s">
        <v>2696</v>
      </c>
    </row>
    <row r="30" spans="1:105" ht="12" customHeight="1" x14ac:dyDescent="0.25">
      <c r="A30" s="14" t="s">
        <v>79</v>
      </c>
      <c r="B30" s="206">
        <v>29.378073946689589</v>
      </c>
      <c r="C30" s="206">
        <v>32.67411865864144</v>
      </c>
      <c r="D30" s="206">
        <v>33.892261392949273</v>
      </c>
      <c r="E30" s="206">
        <v>40.341100601891647</v>
      </c>
      <c r="F30" s="206">
        <v>42.108512467755801</v>
      </c>
      <c r="G30" s="206">
        <v>33.151848667239904</v>
      </c>
      <c r="H30" s="206">
        <v>29.16311263972484</v>
      </c>
      <c r="I30" s="206">
        <v>21.281169389509891</v>
      </c>
      <c r="J30" s="206">
        <v>19.39432502149613</v>
      </c>
      <c r="K30" s="206">
        <v>17.626827171109198</v>
      </c>
      <c r="L30" s="206">
        <v>16.838607050730872</v>
      </c>
      <c r="M30" s="206">
        <v>15.33387790197764</v>
      </c>
      <c r="N30" s="206">
        <v>13.160447119518491</v>
      </c>
      <c r="O30" s="206">
        <v>10.365950128976779</v>
      </c>
      <c r="P30" s="206">
        <v>8.8134135855545992</v>
      </c>
      <c r="Q30" s="206">
        <v>8.8612209802235586</v>
      </c>
      <c r="R30" s="206">
        <v>9.0283748925193468</v>
      </c>
      <c r="S30" s="206">
        <v>9.1162510748065344</v>
      </c>
      <c r="T30" s="206">
        <v>10.156319862424761</v>
      </c>
      <c r="U30" s="206">
        <v>10.088478073946691</v>
      </c>
      <c r="V30" s="206">
        <v>8.4605331040412715</v>
      </c>
      <c r="W30" s="206">
        <v>8.9184866723989664</v>
      </c>
      <c r="DA30" s="71" t="s">
        <v>2697</v>
      </c>
    </row>
    <row r="31" spans="1:105" ht="12" customHeight="1" x14ac:dyDescent="0.25">
      <c r="A31" s="21" t="s">
        <v>38</v>
      </c>
      <c r="B31" s="209">
        <v>96.044711951848655</v>
      </c>
      <c r="C31" s="209">
        <v>103.4393809114359</v>
      </c>
      <c r="D31" s="209">
        <v>111.0920034393809</v>
      </c>
      <c r="E31" s="209">
        <v>97.506448839208929</v>
      </c>
      <c r="F31" s="209">
        <v>96.560619088564053</v>
      </c>
      <c r="G31" s="209">
        <v>99.312123817712802</v>
      </c>
      <c r="H31" s="209">
        <v>86.414445399828026</v>
      </c>
      <c r="I31" s="209">
        <v>83.061049011177985</v>
      </c>
      <c r="J31" s="209">
        <v>77.128116938950981</v>
      </c>
      <c r="K31" s="209">
        <v>60.533104041272573</v>
      </c>
      <c r="L31" s="209">
        <v>62.166809974204639</v>
      </c>
      <c r="M31" s="209">
        <v>64.660361134995696</v>
      </c>
      <c r="N31" s="209">
        <v>62.596732588134131</v>
      </c>
      <c r="O31" s="209">
        <v>61.99484092863284</v>
      </c>
      <c r="P31" s="209">
        <v>62.596732588134131</v>
      </c>
      <c r="Q31" s="209">
        <v>61.392949269131549</v>
      </c>
      <c r="R31" s="209">
        <v>61.306964746345663</v>
      </c>
      <c r="S31" s="209">
        <v>63.329492691315558</v>
      </c>
      <c r="T31" s="209">
        <v>65.100171969045562</v>
      </c>
      <c r="U31" s="209">
        <v>60.376784178847807</v>
      </c>
      <c r="V31" s="209">
        <v>52.493035253654341</v>
      </c>
      <c r="W31" s="209">
        <v>54.979965606190888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560.64070357049241</v>
      </c>
      <c r="C33" s="205">
        <f>TEL_emi!C5</f>
        <v>412.19574383973332</v>
      </c>
      <c r="D33" s="205">
        <f>TEL_emi!D5</f>
        <v>384.78909941905079</v>
      </c>
      <c r="E33" s="205">
        <f>TEL_emi!E5</f>
        <v>368.26912478820282</v>
      </c>
      <c r="F33" s="205">
        <f>TEL_emi!F5</f>
        <v>372.41710641177258</v>
      </c>
      <c r="G33" s="205">
        <f>TEL_emi!G5</f>
        <v>357.6963383010127</v>
      </c>
      <c r="H33" s="205">
        <f>TEL_emi!H5</f>
        <v>329.53986979625591</v>
      </c>
      <c r="I33" s="205">
        <f>TEL_emi!I5</f>
        <v>287.00014381727698</v>
      </c>
      <c r="J33" s="205">
        <f>TEL_emi!J5</f>
        <v>225.30348009570139</v>
      </c>
      <c r="K33" s="205">
        <f>TEL_emi!K5</f>
        <v>131.02764201218119</v>
      </c>
      <c r="L33" s="205">
        <f>TEL_emi!L5</f>
        <v>147.66882891499091</v>
      </c>
      <c r="M33" s="205">
        <f>TEL_emi!M5</f>
        <v>136.51033873725311</v>
      </c>
      <c r="N33" s="205">
        <f>TEL_emi!N5</f>
        <v>130.904792873952</v>
      </c>
      <c r="O33" s="205">
        <f>TEL_emi!O5</f>
        <v>131.50448921989121</v>
      </c>
      <c r="P33" s="205">
        <f>TEL_emi!P5</f>
        <v>140.02405176531309</v>
      </c>
      <c r="Q33" s="205">
        <f>TEL_emi!Q5</f>
        <v>131.94058504595421</v>
      </c>
      <c r="R33" s="205">
        <f>TEL_emi!R5</f>
        <v>130.91682458581741</v>
      </c>
      <c r="S33" s="205">
        <f>TEL_emi!S5</f>
        <v>137.96269607468511</v>
      </c>
      <c r="T33" s="205">
        <f>TEL_emi!T5</f>
        <v>125.2281695115566</v>
      </c>
      <c r="U33" s="205">
        <f>TEL_emi!U5</f>
        <v>126.1631037677552</v>
      </c>
      <c r="V33" s="205">
        <f>TEL_emi!V5</f>
        <v>131.21294221880771</v>
      </c>
      <c r="W33" s="205">
        <f>TEL_emi!W5</f>
        <v>244.15896654092549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206.99816648578852</v>
      </c>
      <c r="C35" s="286">
        <f t="shared" si="5"/>
        <v>187.82040443280152</v>
      </c>
      <c r="D35" s="286">
        <f t="shared" si="5"/>
        <v>209.12874836055462</v>
      </c>
      <c r="E35" s="286">
        <f t="shared" si="5"/>
        <v>212.32431460451616</v>
      </c>
      <c r="F35" s="286">
        <f t="shared" si="5"/>
        <v>239.18470652255573</v>
      </c>
      <c r="G35" s="286">
        <f t="shared" si="5"/>
        <v>236.77367554580488</v>
      </c>
      <c r="H35" s="286">
        <f t="shared" si="5"/>
        <v>208.40666873728023</v>
      </c>
      <c r="I35" s="286">
        <f t="shared" si="5"/>
        <v>188.20831755205154</v>
      </c>
      <c r="J35" s="286">
        <f t="shared" si="5"/>
        <v>166.82050065015221</v>
      </c>
      <c r="K35" s="286">
        <f t="shared" si="5"/>
        <v>135.35980419655141</v>
      </c>
      <c r="L35" s="286">
        <f t="shared" si="5"/>
        <v>152.48489985636465</v>
      </c>
      <c r="M35" s="286">
        <f t="shared" si="5"/>
        <v>149.37386395874745</v>
      </c>
      <c r="N35" s="286">
        <f t="shared" si="5"/>
        <v>158.02695807675735</v>
      </c>
      <c r="O35" s="286">
        <f t="shared" si="5"/>
        <v>149.77099042175388</v>
      </c>
      <c r="P35" s="286">
        <f t="shared" si="5"/>
        <v>140.06801651372831</v>
      </c>
      <c r="Q35" s="286">
        <f t="shared" si="5"/>
        <v>135.89268490390498</v>
      </c>
      <c r="R35" s="286">
        <f t="shared" si="5"/>
        <v>130.63304110386224</v>
      </c>
      <c r="S35" s="286">
        <f t="shared" si="5"/>
        <v>131.52387376045007</v>
      </c>
      <c r="T35" s="286">
        <f t="shared" si="5"/>
        <v>136.29202653512385</v>
      </c>
      <c r="U35" s="286">
        <f t="shared" si="5"/>
        <v>129.57129470377672</v>
      </c>
      <c r="V35" s="286">
        <f t="shared" si="5"/>
        <v>131.69347887649093</v>
      </c>
      <c r="W35" s="286">
        <f t="shared" si="5"/>
        <v>191.17308776868873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103.22988570121713</v>
      </c>
      <c r="C36" s="346">
        <f t="shared" si="6"/>
        <v>101.96020815151103</v>
      </c>
      <c r="D36" s="346">
        <f t="shared" si="6"/>
        <v>105.91575251106612</v>
      </c>
      <c r="E36" s="346">
        <f t="shared" si="6"/>
        <v>110.51549896555092</v>
      </c>
      <c r="F36" s="346">
        <f t="shared" si="6"/>
        <v>108.23895091441842</v>
      </c>
      <c r="G36" s="346">
        <f t="shared" si="6"/>
        <v>93.792151207448185</v>
      </c>
      <c r="H36" s="346">
        <f t="shared" si="6"/>
        <v>87.072392026222289</v>
      </c>
      <c r="I36" s="346">
        <f t="shared" si="6"/>
        <v>78.761382371411031</v>
      </c>
      <c r="J36" s="346">
        <f t="shared" si="6"/>
        <v>73.776272626744429</v>
      </c>
      <c r="K36" s="346">
        <f t="shared" si="6"/>
        <v>73.572826684531691</v>
      </c>
      <c r="L36" s="346">
        <f t="shared" si="6"/>
        <v>69.265196416860107</v>
      </c>
      <c r="M36" s="346">
        <f t="shared" si="6"/>
        <v>61.803524648485727</v>
      </c>
      <c r="N36" s="346">
        <f t="shared" si="6"/>
        <v>62.692661169633666</v>
      </c>
      <c r="O36" s="346">
        <f t="shared" si="6"/>
        <v>61.096521775308645</v>
      </c>
      <c r="P36" s="346">
        <f t="shared" si="6"/>
        <v>57.728719467414045</v>
      </c>
      <c r="Q36" s="346">
        <f t="shared" si="6"/>
        <v>57.269464265562775</v>
      </c>
      <c r="R36" s="346">
        <f t="shared" si="6"/>
        <v>56.553604333322596</v>
      </c>
      <c r="S36" s="346">
        <f t="shared" si="6"/>
        <v>56.254919671339735</v>
      </c>
      <c r="T36" s="346">
        <f t="shared" si="6"/>
        <v>56.061305827116087</v>
      </c>
      <c r="U36" s="346">
        <f t="shared" si="6"/>
        <v>55.610520508608715</v>
      </c>
      <c r="V36" s="346">
        <f t="shared" si="6"/>
        <v>58.373479610767859</v>
      </c>
      <c r="W36" s="346">
        <f t="shared" si="6"/>
        <v>55.716544641725662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47.881325279943582</v>
      </c>
      <c r="C37" s="346">
        <f>IF(TEL_ued!C$5=0,"",TEL_ued!C$5/C$5*1000)</f>
        <v>48.206448616314908</v>
      </c>
      <c r="D37" s="346">
        <f>IF(TEL_ued!D$5=0,"",TEL_ued!D$5/D$5*1000)</f>
        <v>50.239267624209994</v>
      </c>
      <c r="E37" s="346">
        <f>IF(TEL_ued!E$5=0,"",TEL_ued!E$5/E$5*1000)</f>
        <v>52.7699545231538</v>
      </c>
      <c r="F37" s="346">
        <f>IF(TEL_ued!F$5=0,"",TEL_ued!F$5/F$5*1000)</f>
        <v>51.485800807254989</v>
      </c>
      <c r="G37" s="346">
        <f>IF(TEL_ued!G$5=0,"",TEL_ued!G$5/G$5*1000)</f>
        <v>44.737144281736327</v>
      </c>
      <c r="H37" s="346">
        <f>IF(TEL_ued!H$5=0,"",TEL_ued!H$5/H$5*1000)</f>
        <v>41.397958659456435</v>
      </c>
      <c r="I37" s="346">
        <f>IF(TEL_ued!I$5=0,"",TEL_ued!I$5/I$5*1000)</f>
        <v>37.567047369765078</v>
      </c>
      <c r="J37" s="346">
        <f>IF(TEL_ued!J$5=0,"",TEL_ued!J$5/J$5*1000)</f>
        <v>35.423150599830016</v>
      </c>
      <c r="K37" s="346">
        <f>IF(TEL_ued!K$5=0,"",TEL_ued!K$5/K$5*1000)</f>
        <v>35.732346185443774</v>
      </c>
      <c r="L37" s="346">
        <f>IF(TEL_ued!L$5=0,"",TEL_ued!L$5/L$5*1000)</f>
        <v>33.660181272903387</v>
      </c>
      <c r="M37" s="346">
        <f>IF(TEL_ued!M$5=0,"",TEL_ued!M$5/M$5*1000)</f>
        <v>30.102798257675001</v>
      </c>
      <c r="N37" s="346">
        <f>IF(TEL_ued!N$5=0,"",TEL_ued!N$5/N$5*1000)</f>
        <v>30.572670918549022</v>
      </c>
      <c r="O37" s="346">
        <f>IF(TEL_ued!O$5=0,"",TEL_ued!O$5/O$5*1000)</f>
        <v>29.804376664374367</v>
      </c>
      <c r="P37" s="346">
        <f>IF(TEL_ued!P$5=0,"",TEL_ued!P$5/P$5*1000)</f>
        <v>28.185727087142912</v>
      </c>
      <c r="Q37" s="346">
        <f>IF(TEL_ued!Q$5=0,"",TEL_ued!Q$5/Q$5*1000)</f>
        <v>28.04398591315887</v>
      </c>
      <c r="R37" s="346">
        <f>IF(TEL_ued!R$5=0,"",TEL_ued!R$5/R$5*1000)</f>
        <v>27.689067662893066</v>
      </c>
      <c r="S37" s="346">
        <f>IF(TEL_ued!S$5=0,"",TEL_ued!S$5/S$5*1000)</f>
        <v>27.55357205402057</v>
      </c>
      <c r="T37" s="346">
        <f>IF(TEL_ued!T$5=0,"",TEL_ued!T$5/T$5*1000)</f>
        <v>27.519112648412893</v>
      </c>
      <c r="U37" s="346">
        <f>IF(TEL_ued!U$5=0,"",TEL_ued!U$5/U$5*1000)</f>
        <v>27.269509960942077</v>
      </c>
      <c r="V37" s="346">
        <f>IF(TEL_ued!V$5=0,"",TEL_ued!V$5/V$5*1000)</f>
        <v>28.611225993276047</v>
      </c>
      <c r="W37" s="346">
        <f>IF(TEL_ued!W$5=0,"",TEL_ued!W$5/W$5*1000)</f>
        <v>27.359994656846602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1.8789540632712698</v>
      </c>
      <c r="C38" s="347">
        <f t="shared" si="7"/>
        <v>1.501763964277689</v>
      </c>
      <c r="D38" s="347">
        <f t="shared" si="7"/>
        <v>1.4055640906277214</v>
      </c>
      <c r="E38" s="347">
        <f t="shared" si="7"/>
        <v>1.3823638557955136</v>
      </c>
      <c r="F38" s="347">
        <f t="shared" si="7"/>
        <v>1.4048968792683048</v>
      </c>
      <c r="G38" s="347">
        <f t="shared" si="7"/>
        <v>1.3891408259778579</v>
      </c>
      <c r="H38" s="347">
        <f t="shared" si="7"/>
        <v>1.4363328744012285</v>
      </c>
      <c r="I38" s="347">
        <f t="shared" si="7"/>
        <v>1.3920631036761633</v>
      </c>
      <c r="J38" s="347">
        <f t="shared" si="7"/>
        <v>1.255441974490189</v>
      </c>
      <c r="K38" s="347">
        <f t="shared" si="7"/>
        <v>1.000836104578096</v>
      </c>
      <c r="L38" s="347">
        <f t="shared" si="7"/>
        <v>1.0593891298045244</v>
      </c>
      <c r="M38" s="347">
        <f t="shared" si="7"/>
        <v>0.99624958515194739</v>
      </c>
      <c r="N38" s="347">
        <f t="shared" si="7"/>
        <v>0.99547107266988599</v>
      </c>
      <c r="O38" s="347">
        <f t="shared" si="7"/>
        <v>1.0216837103789287</v>
      </c>
      <c r="P38" s="347">
        <f t="shared" si="7"/>
        <v>1.091026188927297</v>
      </c>
      <c r="Q38" s="347">
        <f t="shared" si="7"/>
        <v>1.055574574636561</v>
      </c>
      <c r="R38" s="347">
        <f t="shared" si="7"/>
        <v>1.0529831094931452</v>
      </c>
      <c r="S38" s="347">
        <f t="shared" si="7"/>
        <v>1.0637943256961049</v>
      </c>
      <c r="T38" s="347">
        <f t="shared" si="7"/>
        <v>0.98319105358629078</v>
      </c>
      <c r="U38" s="347">
        <f t="shared" si="7"/>
        <v>1.0257521873496427</v>
      </c>
      <c r="V38" s="347">
        <f t="shared" si="7"/>
        <v>1.1296693148037824</v>
      </c>
      <c r="W38" s="347">
        <f t="shared" si="7"/>
        <v>1.4558581568945674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CZ: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298.37914323164102</v>
      </c>
      <c r="C5" s="225">
        <v>274.47438721702792</v>
      </c>
      <c r="D5" s="225">
        <v>273.76133325034277</v>
      </c>
      <c r="E5" s="225">
        <v>266.40534852256661</v>
      </c>
      <c r="F5" s="225">
        <v>265.08501222220229</v>
      </c>
      <c r="G5" s="225">
        <v>257.49465540991463</v>
      </c>
      <c r="H5" s="225">
        <v>229.43140526086819</v>
      </c>
      <c r="I5" s="225">
        <v>206.16891796023211</v>
      </c>
      <c r="J5" s="225">
        <v>179.4614842212782</v>
      </c>
      <c r="K5" s="225">
        <v>130.91818072192351</v>
      </c>
      <c r="L5" s="225">
        <v>139.3905457027281</v>
      </c>
      <c r="M5" s="225">
        <v>137.0242364682467</v>
      </c>
      <c r="N5" s="225">
        <v>131.50034839572089</v>
      </c>
      <c r="O5" s="225">
        <v>128.71350290112579</v>
      </c>
      <c r="P5" s="225">
        <v>128.3416046162792</v>
      </c>
      <c r="Q5" s="225">
        <v>124.9940915746118</v>
      </c>
      <c r="R5" s="225">
        <v>124.3294630327303</v>
      </c>
      <c r="S5" s="225">
        <v>129.68925735189251</v>
      </c>
      <c r="T5" s="225">
        <v>127.3691100572711</v>
      </c>
      <c r="U5" s="225">
        <v>122.99569557218079</v>
      </c>
      <c r="V5" s="225">
        <v>116.15163880201411</v>
      </c>
      <c r="W5" s="225">
        <v>167.70793595835681</v>
      </c>
      <c r="DA5" s="89" t="s">
        <v>2682</v>
      </c>
    </row>
    <row r="6" spans="1:105" ht="12" customHeight="1" x14ac:dyDescent="0.25">
      <c r="A6" s="55" t="s">
        <v>92</v>
      </c>
      <c r="B6" s="261">
        <v>6.4540639172447021</v>
      </c>
      <c r="C6" s="261">
        <v>6.8843155432740906</v>
      </c>
      <c r="D6" s="261">
        <v>7.3350669674340114</v>
      </c>
      <c r="E6" s="261">
        <v>6.5222889502650876</v>
      </c>
      <c r="F6" s="261">
        <v>6.4466086893986683</v>
      </c>
      <c r="G6" s="261">
        <v>6.6205552523936637</v>
      </c>
      <c r="H6" s="261">
        <v>5.7644684612315293</v>
      </c>
      <c r="I6" s="261">
        <v>5.5222164595217267</v>
      </c>
      <c r="J6" s="261">
        <v>5.1012213474331647</v>
      </c>
      <c r="K6" s="261">
        <v>3.975308042936184</v>
      </c>
      <c r="L6" s="261">
        <v>4.1113831942171144</v>
      </c>
      <c r="M6" s="261">
        <v>4.2527795292829031</v>
      </c>
      <c r="N6" s="261">
        <v>4.1191830268301697</v>
      </c>
      <c r="O6" s="261">
        <v>4.0824874687877388</v>
      </c>
      <c r="P6" s="261">
        <v>4.1216504022277434</v>
      </c>
      <c r="Q6" s="261">
        <v>4.0436856013985416</v>
      </c>
      <c r="R6" s="261">
        <v>4.0347708769365722</v>
      </c>
      <c r="S6" s="261">
        <v>4.1752141778733094</v>
      </c>
      <c r="T6" s="261">
        <v>4.2644351305867811</v>
      </c>
      <c r="U6" s="261">
        <v>3.9748073932367718</v>
      </c>
      <c r="V6" s="261">
        <v>3.4925407630949699</v>
      </c>
      <c r="W6" s="261">
        <v>3.75751137124541</v>
      </c>
      <c r="DA6" s="67" t="s">
        <v>2699</v>
      </c>
    </row>
    <row r="7" spans="1:105" ht="12" customHeight="1" x14ac:dyDescent="0.25">
      <c r="A7" s="202" t="s">
        <v>93</v>
      </c>
      <c r="B7" s="226">
        <v>5.2956421885084728</v>
      </c>
      <c r="C7" s="226">
        <v>5.6486691637120749</v>
      </c>
      <c r="D7" s="226">
        <v>6.0185164860997027</v>
      </c>
      <c r="E7" s="226">
        <v>5.3516217027816113</v>
      </c>
      <c r="F7" s="226">
        <v>5.289525078480958</v>
      </c>
      <c r="G7" s="226">
        <v>5.4322504635024931</v>
      </c>
      <c r="H7" s="226">
        <v>4.7298202758822807</v>
      </c>
      <c r="I7" s="226">
        <v>4.5310494026844932</v>
      </c>
      <c r="J7" s="226">
        <v>4.185617515842595</v>
      </c>
      <c r="K7" s="226">
        <v>3.2617912147168711</v>
      </c>
      <c r="L7" s="226">
        <v>3.3734426208960939</v>
      </c>
      <c r="M7" s="226">
        <v>3.4894601265911001</v>
      </c>
      <c r="N7" s="226">
        <v>3.3798424835529581</v>
      </c>
      <c r="O7" s="226">
        <v>3.349733307723274</v>
      </c>
      <c r="P7" s="226">
        <v>3.3818669966996882</v>
      </c>
      <c r="Q7" s="226">
        <v>3.3178958780705989</v>
      </c>
      <c r="R7" s="226">
        <v>3.3105812323582118</v>
      </c>
      <c r="S7" s="226">
        <v>3.4258167613319448</v>
      </c>
      <c r="T7" s="226">
        <v>3.499023696891717</v>
      </c>
      <c r="U7" s="226">
        <v>3.2613804252199139</v>
      </c>
      <c r="V7" s="226">
        <v>2.8656744722830521</v>
      </c>
      <c r="W7" s="226">
        <v>3.0830862533295669</v>
      </c>
      <c r="DA7" s="174" t="s">
        <v>2700</v>
      </c>
    </row>
    <row r="8" spans="1:105" ht="12" customHeight="1" x14ac:dyDescent="0.25">
      <c r="A8" s="202" t="s">
        <v>94</v>
      </c>
      <c r="B8" s="226">
        <v>3.8062428229904648</v>
      </c>
      <c r="C8" s="226">
        <v>4.0599809614180531</v>
      </c>
      <c r="D8" s="226">
        <v>4.3258087243841619</v>
      </c>
      <c r="E8" s="226">
        <v>3.8464780988742828</v>
      </c>
      <c r="F8" s="226">
        <v>3.8018461501581879</v>
      </c>
      <c r="G8" s="226">
        <v>3.9044300206424181</v>
      </c>
      <c r="H8" s="226">
        <v>3.3995583232903899</v>
      </c>
      <c r="I8" s="226">
        <v>3.2566917581794801</v>
      </c>
      <c r="J8" s="226">
        <v>3.008412589511865</v>
      </c>
      <c r="K8" s="226">
        <v>2.3444124355777509</v>
      </c>
      <c r="L8" s="226">
        <v>2.4246618837690681</v>
      </c>
      <c r="M8" s="226">
        <v>2.5080494659873529</v>
      </c>
      <c r="N8" s="226">
        <v>2.4292617850536891</v>
      </c>
      <c r="O8" s="226">
        <v>2.4076208149261031</v>
      </c>
      <c r="P8" s="226">
        <v>2.4307169038779</v>
      </c>
      <c r="Q8" s="226">
        <v>2.3847376623632428</v>
      </c>
      <c r="R8" s="226">
        <v>2.379480260757465</v>
      </c>
      <c r="S8" s="226">
        <v>2.4623057972073359</v>
      </c>
      <c r="T8" s="226">
        <v>2.5149232821409222</v>
      </c>
      <c r="U8" s="226">
        <v>2.3441171806268142</v>
      </c>
      <c r="V8" s="226">
        <v>2.0597035269534429</v>
      </c>
      <c r="W8" s="226">
        <v>2.2159682445806248</v>
      </c>
      <c r="DA8" s="174" t="s">
        <v>2701</v>
      </c>
    </row>
    <row r="9" spans="1:105" ht="12" customHeight="1" x14ac:dyDescent="0.25">
      <c r="A9" s="202" t="s">
        <v>95</v>
      </c>
      <c r="B9" s="226">
        <v>7.4469968275900396</v>
      </c>
      <c r="C9" s="226">
        <v>7.9434410114701048</v>
      </c>
      <c r="D9" s="226">
        <v>8.4635388085777077</v>
      </c>
      <c r="E9" s="226">
        <v>7.5257180195366411</v>
      </c>
      <c r="F9" s="226">
        <v>7.4383946416138471</v>
      </c>
      <c r="G9" s="226">
        <v>7.6391022143003813</v>
      </c>
      <c r="H9" s="226">
        <v>6.6513097629594604</v>
      </c>
      <c r="I9" s="226">
        <v>6.3717882225250673</v>
      </c>
      <c r="J9" s="226">
        <v>5.8860246316536493</v>
      </c>
      <c r="K9" s="226">
        <v>4.5868938956956002</v>
      </c>
      <c r="L9" s="226">
        <v>4.7439036856351331</v>
      </c>
      <c r="M9" s="226">
        <v>4.907053303018734</v>
      </c>
      <c r="N9" s="226">
        <v>4.7529034924963476</v>
      </c>
      <c r="O9" s="226">
        <v>4.7105624639858537</v>
      </c>
      <c r="P9" s="226">
        <v>4.7557504641089352</v>
      </c>
      <c r="Q9" s="226">
        <v>4.6657910785367784</v>
      </c>
      <c r="R9" s="226">
        <v>4.6555048580037353</v>
      </c>
      <c r="S9" s="226">
        <v>4.8175548206230498</v>
      </c>
      <c r="T9" s="226">
        <v>4.9205020737539771</v>
      </c>
      <c r="U9" s="226">
        <v>4.5863162229655057</v>
      </c>
      <c r="V9" s="226">
        <v>4.0298547266480407</v>
      </c>
      <c r="W9" s="226">
        <v>4.3355900437447019</v>
      </c>
      <c r="DA9" s="174" t="s">
        <v>2702</v>
      </c>
    </row>
    <row r="10" spans="1:105" ht="12" customHeight="1" x14ac:dyDescent="0.25">
      <c r="A10" s="56" t="s">
        <v>96</v>
      </c>
      <c r="B10" s="262">
        <v>24.53985697412379</v>
      </c>
      <c r="C10" s="262">
        <v>21.695378318752649</v>
      </c>
      <c r="D10" s="262">
        <v>20.879488309211251</v>
      </c>
      <c r="E10" s="262">
        <v>21.706299318345181</v>
      </c>
      <c r="F10" s="262">
        <v>21.217644193195142</v>
      </c>
      <c r="G10" s="262">
        <v>20.72292138565486</v>
      </c>
      <c r="H10" s="262">
        <v>18.45627409332727</v>
      </c>
      <c r="I10" s="262">
        <v>16.458893989369901</v>
      </c>
      <c r="J10" s="262">
        <v>14.047123323423071</v>
      </c>
      <c r="K10" s="262">
        <v>9.9882237261941889</v>
      </c>
      <c r="L10" s="262">
        <v>10.96789375929259</v>
      </c>
      <c r="M10" s="262">
        <v>10.598559256403201</v>
      </c>
      <c r="N10" s="262">
        <v>10.222325419567509</v>
      </c>
      <c r="O10" s="262">
        <v>10.075723106352431</v>
      </c>
      <c r="P10" s="262">
        <v>10.08250788861673</v>
      </c>
      <c r="Q10" s="262">
        <v>9.8443386708757981</v>
      </c>
      <c r="R10" s="262">
        <v>9.7763471846280652</v>
      </c>
      <c r="S10" s="262">
        <v>10.266603632810551</v>
      </c>
      <c r="T10" s="262">
        <v>9.8977780238735491</v>
      </c>
      <c r="U10" s="262">
        <v>9.7080551094913297</v>
      </c>
      <c r="V10" s="262">
        <v>9.5834287151564919</v>
      </c>
      <c r="W10" s="262">
        <v>16.839129057729561</v>
      </c>
      <c r="DA10" s="68" t="s">
        <v>2703</v>
      </c>
    </row>
    <row r="11" spans="1:105" ht="12" customHeight="1" x14ac:dyDescent="0.25">
      <c r="A11" s="37" t="s">
        <v>160</v>
      </c>
      <c r="B11" s="228">
        <v>0.27099184402504167</v>
      </c>
      <c r="C11" s="228">
        <v>0.22100469377944601</v>
      </c>
      <c r="D11" s="228">
        <v>0.41821529092209081</v>
      </c>
      <c r="E11" s="228">
        <v>0.21317450987022571</v>
      </c>
      <c r="F11" s="228">
        <v>0.2237839711712602</v>
      </c>
      <c r="G11" s="228">
        <v>0.20006764498011831</v>
      </c>
      <c r="H11" s="228">
        <v>0</v>
      </c>
      <c r="I11" s="228">
        <v>0</v>
      </c>
      <c r="J11" s="228">
        <v>0</v>
      </c>
      <c r="K11" s="228">
        <v>0.157380801558268</v>
      </c>
      <c r="L11" s="228">
        <v>0.1573095135460304</v>
      </c>
      <c r="M11" s="228">
        <v>0.14456784228141289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2704</v>
      </c>
    </row>
    <row r="12" spans="1:105" ht="12" customHeight="1" x14ac:dyDescent="0.25">
      <c r="A12" s="37" t="s">
        <v>162</v>
      </c>
      <c r="B12" s="228">
        <v>20.727893992222519</v>
      </c>
      <c r="C12" s="228">
        <v>16.702518939016869</v>
      </c>
      <c r="D12" s="228">
        <v>14.48895208449408</v>
      </c>
      <c r="E12" s="228">
        <v>17.44881042484003</v>
      </c>
      <c r="F12" s="228">
        <v>16.80267257567608</v>
      </c>
      <c r="G12" s="228">
        <v>16.06581587576467</v>
      </c>
      <c r="H12" s="228">
        <v>14.617188487199609</v>
      </c>
      <c r="I12" s="228">
        <v>12.53933771464812</v>
      </c>
      <c r="J12" s="228">
        <v>10.01827835737725</v>
      </c>
      <c r="K12" s="228">
        <v>6.2488272691086459</v>
      </c>
      <c r="L12" s="228">
        <v>7.5222632940458878</v>
      </c>
      <c r="M12" s="228">
        <v>6.6694085651086699</v>
      </c>
      <c r="N12" s="228">
        <v>6.5675556958289416</v>
      </c>
      <c r="O12" s="228">
        <v>6.4648042764744051</v>
      </c>
      <c r="P12" s="228">
        <v>6.4086920264612717</v>
      </c>
      <c r="Q12" s="228">
        <v>6.2340743357572244</v>
      </c>
      <c r="R12" s="228">
        <v>6.0858227540824341</v>
      </c>
      <c r="S12" s="228">
        <v>6.5403115487241532</v>
      </c>
      <c r="T12" s="228">
        <v>5.6364170186308504</v>
      </c>
      <c r="U12" s="228">
        <v>5.9760863721149589</v>
      </c>
      <c r="V12" s="228">
        <v>6.7820825525344253</v>
      </c>
      <c r="W12" s="228">
        <v>15.140876722877479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4.5086658630429091E-3</v>
      </c>
      <c r="C14" s="228">
        <v>7.6632273461310577E-3</v>
      </c>
      <c r="D14" s="228">
        <v>1.6277360403121988E-2</v>
      </c>
      <c r="E14" s="228">
        <v>2.400716401108699E-2</v>
      </c>
      <c r="F14" s="228">
        <v>3.1959771643424367E-2</v>
      </c>
      <c r="G14" s="228">
        <v>3.9539330808763942E-2</v>
      </c>
      <c r="H14" s="228">
        <v>4.8688149948086422E-2</v>
      </c>
      <c r="I14" s="228">
        <v>1.027651569209726E-2</v>
      </c>
      <c r="J14" s="228">
        <v>1.8234006316831339E-2</v>
      </c>
      <c r="K14" s="228">
        <v>2.8326895612247001E-2</v>
      </c>
      <c r="L14" s="228">
        <v>5.1336760337506213E-2</v>
      </c>
      <c r="M14" s="228">
        <v>8.0728299716817803E-2</v>
      </c>
      <c r="N14" s="228">
        <v>9.9660519538399453E-2</v>
      </c>
      <c r="O14" s="228">
        <v>0.13173161995612151</v>
      </c>
      <c r="P14" s="228">
        <v>0.1540723720828478</v>
      </c>
      <c r="Q14" s="228">
        <v>0.17680868553144341</v>
      </c>
      <c r="R14" s="228">
        <v>0.2152755864701609</v>
      </c>
      <c r="S14" s="228">
        <v>0.2415359417457616</v>
      </c>
      <c r="T14" s="228">
        <v>0.28475924041743911</v>
      </c>
      <c r="U14" s="228">
        <v>0.3274238610881316</v>
      </c>
      <c r="V14" s="228">
        <v>0.36806184586422408</v>
      </c>
      <c r="W14" s="228">
        <v>0.57594971587781618</v>
      </c>
      <c r="DA14" s="69" t="s">
        <v>2707</v>
      </c>
    </row>
    <row r="15" spans="1:105" ht="12" customHeight="1" x14ac:dyDescent="0.25">
      <c r="A15" s="37" t="s">
        <v>38</v>
      </c>
      <c r="B15" s="228">
        <v>3.5364624720131879</v>
      </c>
      <c r="C15" s="228">
        <v>4.7641914586102097</v>
      </c>
      <c r="D15" s="228">
        <v>5.9560435733919572</v>
      </c>
      <c r="E15" s="228">
        <v>4.0203072196238372</v>
      </c>
      <c r="F15" s="228">
        <v>4.1592278747043716</v>
      </c>
      <c r="G15" s="228">
        <v>4.4174985341013029</v>
      </c>
      <c r="H15" s="228">
        <v>3.790397456179575</v>
      </c>
      <c r="I15" s="228">
        <v>3.9092797590296859</v>
      </c>
      <c r="J15" s="228">
        <v>4.0106109597289912</v>
      </c>
      <c r="K15" s="228">
        <v>3.553688759915028</v>
      </c>
      <c r="L15" s="228">
        <v>3.2369841913631632</v>
      </c>
      <c r="M15" s="228">
        <v>3.7038545492963011</v>
      </c>
      <c r="N15" s="228">
        <v>3.5551092042001651</v>
      </c>
      <c r="O15" s="228">
        <v>3.479187209921899</v>
      </c>
      <c r="P15" s="228">
        <v>3.519743490072607</v>
      </c>
      <c r="Q15" s="228">
        <v>3.4334556495871298</v>
      </c>
      <c r="R15" s="228">
        <v>3.475248844075471</v>
      </c>
      <c r="S15" s="228">
        <v>3.484756142340637</v>
      </c>
      <c r="T15" s="228">
        <v>3.9766017648252592</v>
      </c>
      <c r="U15" s="228">
        <v>3.404544876288238</v>
      </c>
      <c r="V15" s="228">
        <v>2.4332843167578431</v>
      </c>
      <c r="W15" s="228">
        <v>1.1223026189742671</v>
      </c>
      <c r="DA15" s="69" t="s">
        <v>2708</v>
      </c>
    </row>
    <row r="16" spans="1:105" ht="12" customHeight="1" x14ac:dyDescent="0.25">
      <c r="A16" s="57" t="s">
        <v>2709</v>
      </c>
      <c r="B16" s="263">
        <v>14.95150054202222</v>
      </c>
      <c r="C16" s="263">
        <v>12.72111155277835</v>
      </c>
      <c r="D16" s="263">
        <v>12.20040414866402</v>
      </c>
      <c r="E16" s="263">
        <v>12.504686978394041</v>
      </c>
      <c r="F16" s="263">
        <v>12.5285977335814</v>
      </c>
      <c r="G16" s="263">
        <v>11.721774932181891</v>
      </c>
      <c r="H16" s="263">
        <v>10.602040793361651</v>
      </c>
      <c r="I16" s="263">
        <v>9.1248515753326078</v>
      </c>
      <c r="J16" s="263">
        <v>7.6213595729307801</v>
      </c>
      <c r="K16" s="263">
        <v>5.292022171018302</v>
      </c>
      <c r="L16" s="263">
        <v>5.7451382438740994</v>
      </c>
      <c r="M16" s="263">
        <v>5.4118311600920572</v>
      </c>
      <c r="N16" s="263">
        <v>5.1418741303682047</v>
      </c>
      <c r="O16" s="263">
        <v>4.962452686767219</v>
      </c>
      <c r="P16" s="263">
        <v>4.8784722300867216</v>
      </c>
      <c r="Q16" s="263">
        <v>4.7145647252971656</v>
      </c>
      <c r="R16" s="263">
        <v>4.6762334773824001</v>
      </c>
      <c r="S16" s="263">
        <v>4.9112434993144998</v>
      </c>
      <c r="T16" s="263">
        <v>4.6473277463859208</v>
      </c>
      <c r="U16" s="263">
        <v>4.6450544087284094</v>
      </c>
      <c r="V16" s="263">
        <v>4.6584021360310963</v>
      </c>
      <c r="W16" s="263">
        <v>7.9885987184021756</v>
      </c>
      <c r="DA16" s="70" t="s">
        <v>2710</v>
      </c>
    </row>
    <row r="17" spans="1:105" ht="12" customHeight="1" x14ac:dyDescent="0.25">
      <c r="A17" s="46" t="s">
        <v>30</v>
      </c>
      <c r="B17" s="231">
        <v>6.96318718588455</v>
      </c>
      <c r="C17" s="231">
        <v>3.221910504137802</v>
      </c>
      <c r="D17" s="231">
        <v>3.213625486989971</v>
      </c>
      <c r="E17" s="231">
        <v>2.78922081583252</v>
      </c>
      <c r="F17" s="231">
        <v>3.3157718743596649</v>
      </c>
      <c r="G17" s="231">
        <v>2.8210821555257222</v>
      </c>
      <c r="H17" s="231">
        <v>2.7338984676329452</v>
      </c>
      <c r="I17" s="231">
        <v>2.1598646357294551</v>
      </c>
      <c r="J17" s="231">
        <v>1.461002107428742</v>
      </c>
      <c r="K17" s="231">
        <v>0.38746606609514511</v>
      </c>
      <c r="L17" s="231">
        <v>0.34848732156350748</v>
      </c>
      <c r="M17" s="231">
        <v>0.26658530592173202</v>
      </c>
      <c r="N17" s="231">
        <v>0.24342274446966089</v>
      </c>
      <c r="O17" s="231">
        <v>0.2479438571952621</v>
      </c>
      <c r="P17" s="231">
        <v>0.20378660529967479</v>
      </c>
      <c r="Q17" s="231">
        <v>0.18068898665802199</v>
      </c>
      <c r="R17" s="231">
        <v>0.214542854833357</v>
      </c>
      <c r="S17" s="231">
        <v>0.1830310976911208</v>
      </c>
      <c r="T17" s="231">
        <v>0.15109907616573251</v>
      </c>
      <c r="U17" s="231">
        <v>0.1682748640433086</v>
      </c>
      <c r="V17" s="231">
        <v>9.7452005659902197E-2</v>
      </c>
      <c r="W17" s="231">
        <v>5.537393468536795E-2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8.7997774589988809E-2</v>
      </c>
      <c r="C19" s="231">
        <v>8.3917126220604016E-2</v>
      </c>
      <c r="D19" s="231">
        <v>0.1672079011068669</v>
      </c>
      <c r="E19" s="231">
        <v>8.2846146309198371E-2</v>
      </c>
      <c r="F19" s="231">
        <v>0</v>
      </c>
      <c r="G19" s="231">
        <v>0</v>
      </c>
      <c r="H19" s="231">
        <v>8.6307072876697991E-2</v>
      </c>
      <c r="I19" s="231">
        <v>8.6894520894831073E-2</v>
      </c>
      <c r="J19" s="231">
        <v>8.2751714033719503E-2</v>
      </c>
      <c r="K19" s="231">
        <v>8.1071524187178917E-2</v>
      </c>
      <c r="L19" s="231">
        <v>8.1937229161774996E-2</v>
      </c>
      <c r="M19" s="231">
        <v>8.1915972591416086E-2</v>
      </c>
      <c r="N19" s="231">
        <v>8.2288412201666009E-2</v>
      </c>
      <c r="O19" s="231">
        <v>8.2991276767393485E-2</v>
      </c>
      <c r="P19" s="231">
        <v>8.3924709811844772E-2</v>
      </c>
      <c r="Q19" s="231">
        <v>8.3887621653304573E-2</v>
      </c>
      <c r="R19" s="231">
        <v>8.3826040936334403E-2</v>
      </c>
      <c r="S19" s="231">
        <v>8.3915116648122151E-2</v>
      </c>
      <c r="T19" s="231">
        <v>8.3469805208102835E-2</v>
      </c>
      <c r="U19" s="231">
        <v>8.3465155760902326E-2</v>
      </c>
      <c r="V19" s="231">
        <v>0.16791528492581781</v>
      </c>
      <c r="W19" s="231">
        <v>0.1696781202240345</v>
      </c>
      <c r="DA19" s="73" t="s">
        <v>2713</v>
      </c>
    </row>
    <row r="20" spans="1:105" ht="12" customHeight="1" x14ac:dyDescent="0.25">
      <c r="A20" s="46" t="s">
        <v>160</v>
      </c>
      <c r="B20" s="231">
        <v>5.9964683807609727E-2</v>
      </c>
      <c r="C20" s="231">
        <v>6.1850387577233552E-2</v>
      </c>
      <c r="D20" s="231">
        <v>0.12514395230345171</v>
      </c>
      <c r="E20" s="231">
        <v>6.1628958171709609E-2</v>
      </c>
      <c r="F20" s="231">
        <v>6.0521453434936853E-2</v>
      </c>
      <c r="G20" s="231">
        <v>6.2930547380399424E-2</v>
      </c>
      <c r="H20" s="231">
        <v>0</v>
      </c>
      <c r="I20" s="231">
        <v>0</v>
      </c>
      <c r="J20" s="231">
        <v>0</v>
      </c>
      <c r="K20" s="231">
        <v>6.7327541349513464E-2</v>
      </c>
      <c r="L20" s="231">
        <v>6.8155312888681457E-2</v>
      </c>
      <c r="M20" s="231">
        <v>6.9045224021878668E-2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2714</v>
      </c>
    </row>
    <row r="21" spans="1:105" ht="12" customHeight="1" x14ac:dyDescent="0.25">
      <c r="A21" s="46" t="s">
        <v>70</v>
      </c>
      <c r="B21" s="231">
        <v>0.46667469049073351</v>
      </c>
      <c r="C21" s="231">
        <v>1.5710586604216581</v>
      </c>
      <c r="D21" s="231">
        <v>1.121996037419569</v>
      </c>
      <c r="E21" s="231">
        <v>0.60025810957377901</v>
      </c>
      <c r="F21" s="231">
        <v>0.52134137064973018</v>
      </c>
      <c r="G21" s="231">
        <v>0.52260547608353602</v>
      </c>
      <c r="H21" s="231">
        <v>0.59737274633873916</v>
      </c>
      <c r="I21" s="231">
        <v>0.46207833059668219</v>
      </c>
      <c r="J21" s="231">
        <v>0.2999154860026097</v>
      </c>
      <c r="K21" s="231">
        <v>0.22036054253226961</v>
      </c>
      <c r="L21" s="231">
        <v>0.22214527019026209</v>
      </c>
      <c r="M21" s="231">
        <v>0.1476250877347893</v>
      </c>
      <c r="N21" s="231">
        <v>7.4226623153882204E-2</v>
      </c>
      <c r="O21" s="231">
        <v>0</v>
      </c>
      <c r="P21" s="231">
        <v>0.15136383924641431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4.5866384418802628</v>
      </c>
      <c r="C23" s="231">
        <v>4.6743680065240039</v>
      </c>
      <c r="D23" s="231">
        <v>4.3355773161500792</v>
      </c>
      <c r="E23" s="231">
        <v>5.0444680673744697</v>
      </c>
      <c r="F23" s="231">
        <v>4.544213602738453</v>
      </c>
      <c r="G23" s="231">
        <v>5.0534437353678721</v>
      </c>
      <c r="H23" s="231">
        <v>4.3228297770750537</v>
      </c>
      <c r="I23" s="231">
        <v>4.2799632460514676</v>
      </c>
      <c r="J23" s="231">
        <v>3.8043861542256239</v>
      </c>
      <c r="K23" s="231">
        <v>2.6732496732844169</v>
      </c>
      <c r="L23" s="231">
        <v>3.259066771487567</v>
      </c>
      <c r="M23" s="231">
        <v>3.1852921175580828</v>
      </c>
      <c r="N23" s="231">
        <v>3.2817319949124961</v>
      </c>
      <c r="O23" s="231">
        <v>3.4380388143199569</v>
      </c>
      <c r="P23" s="231">
        <v>3.5804605171244899</v>
      </c>
      <c r="Q23" s="231">
        <v>3.606862403280807</v>
      </c>
      <c r="R23" s="231">
        <v>3.521182065229933</v>
      </c>
      <c r="S23" s="231">
        <v>3.7756366092042661</v>
      </c>
      <c r="T23" s="231">
        <v>3.4468732922529841</v>
      </c>
      <c r="U23" s="231">
        <v>3.4241576068694659</v>
      </c>
      <c r="V23" s="231">
        <v>3.5817261176203661</v>
      </c>
      <c r="W23" s="231">
        <v>6.9164255175437077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6.7784013388392404E-3</v>
      </c>
      <c r="C25" s="231">
        <v>1.5818982236118041E-2</v>
      </c>
      <c r="D25" s="231">
        <v>2.93839222503515E-2</v>
      </c>
      <c r="E25" s="231">
        <v>0.1084951081039125</v>
      </c>
      <c r="F25" s="231">
        <v>0.1017167067651014</v>
      </c>
      <c r="G25" s="231">
        <v>0.1243140903401237</v>
      </c>
      <c r="H25" s="231">
        <v>0.1017167067651432</v>
      </c>
      <c r="I25" s="231">
        <v>0.1220600481177241</v>
      </c>
      <c r="J25" s="231">
        <v>0.1378790303540289</v>
      </c>
      <c r="K25" s="231">
        <v>0.1943928326317928</v>
      </c>
      <c r="L25" s="231">
        <v>0.17178731172012629</v>
      </c>
      <c r="M25" s="231">
        <v>0.21021181486799961</v>
      </c>
      <c r="N25" s="231">
        <v>0.21473617398497169</v>
      </c>
      <c r="O25" s="231">
        <v>0.21247399442663709</v>
      </c>
      <c r="P25" s="231">
        <v>2.4859563133306169E-2</v>
      </c>
      <c r="Q25" s="231">
        <v>4.524359116897636E-3</v>
      </c>
      <c r="R25" s="231">
        <v>2.2621795584491671E-3</v>
      </c>
      <c r="S25" s="231">
        <v>5.923981001979212E-3</v>
      </c>
      <c r="T25" s="231">
        <v>4.7196551938556569E-3</v>
      </c>
      <c r="U25" s="231">
        <v>1.4411223014432669E-2</v>
      </c>
      <c r="V25" s="231">
        <v>1.062736152273238E-2</v>
      </c>
      <c r="W25" s="231">
        <v>3.1003252221991108E-3</v>
      </c>
      <c r="DA25" s="73" t="s">
        <v>2719</v>
      </c>
    </row>
    <row r="26" spans="1:105" ht="12" customHeight="1" x14ac:dyDescent="0.25">
      <c r="A26" s="46" t="s">
        <v>79</v>
      </c>
      <c r="B26" s="231">
        <v>2.7802593640302362</v>
      </c>
      <c r="C26" s="231">
        <v>3.0921878856609331</v>
      </c>
      <c r="D26" s="231">
        <v>3.2074695324437288</v>
      </c>
      <c r="E26" s="231">
        <v>3.8177697730284481</v>
      </c>
      <c r="F26" s="231">
        <v>3.9850327256335181</v>
      </c>
      <c r="G26" s="231">
        <v>3.137398927484242</v>
      </c>
      <c r="H26" s="231">
        <v>2.759916022673067</v>
      </c>
      <c r="I26" s="231">
        <v>2.013990793942448</v>
      </c>
      <c r="J26" s="231">
        <v>1.8354250808860559</v>
      </c>
      <c r="K26" s="231">
        <v>1.668153990937985</v>
      </c>
      <c r="L26" s="231">
        <v>1.5935590268621811</v>
      </c>
      <c r="M26" s="231">
        <v>1.451155637396158</v>
      </c>
      <c r="N26" s="231">
        <v>1.245468181645528</v>
      </c>
      <c r="O26" s="231">
        <v>0.98100474405796967</v>
      </c>
      <c r="P26" s="231">
        <v>0.83407699547099257</v>
      </c>
      <c r="Q26" s="231">
        <v>0.83860135458813434</v>
      </c>
      <c r="R26" s="231">
        <v>0.85442033682432594</v>
      </c>
      <c r="S26" s="231">
        <v>0.86273669476901116</v>
      </c>
      <c r="T26" s="231">
        <v>0.96116591756524539</v>
      </c>
      <c r="U26" s="231">
        <v>0.95474555904030012</v>
      </c>
      <c r="V26" s="231">
        <v>0.80068136630227826</v>
      </c>
      <c r="W26" s="231">
        <v>0.84402082072686646</v>
      </c>
      <c r="DA26" s="73" t="s">
        <v>2720</v>
      </c>
    </row>
    <row r="27" spans="1:105" ht="12" customHeight="1" x14ac:dyDescent="0.25">
      <c r="A27" s="57" t="s">
        <v>2721</v>
      </c>
      <c r="B27" s="263">
        <v>127.0877546071889</v>
      </c>
      <c r="C27" s="263">
        <v>108.129448198616</v>
      </c>
      <c r="D27" s="263">
        <v>103.7034352636442</v>
      </c>
      <c r="E27" s="263">
        <v>106.2898393163493</v>
      </c>
      <c r="F27" s="263">
        <v>106.49308073544201</v>
      </c>
      <c r="G27" s="263">
        <v>99.635086923546098</v>
      </c>
      <c r="H27" s="263">
        <v>90.117346743573989</v>
      </c>
      <c r="I27" s="263">
        <v>77.561238390327176</v>
      </c>
      <c r="J27" s="263">
        <v>64.781556369911641</v>
      </c>
      <c r="K27" s="263">
        <v>44.982188453655581</v>
      </c>
      <c r="L27" s="263">
        <v>48.833675072929857</v>
      </c>
      <c r="M27" s="263">
        <v>46.000564860782497</v>
      </c>
      <c r="N27" s="263">
        <v>43.705930108129749</v>
      </c>
      <c r="O27" s="263">
        <v>42.180847837521362</v>
      </c>
      <c r="P27" s="263">
        <v>41.467013955737158</v>
      </c>
      <c r="Q27" s="263">
        <v>40.073800165025922</v>
      </c>
      <c r="R27" s="263">
        <v>39.747984557750407</v>
      </c>
      <c r="S27" s="263">
        <v>41.745569744173253</v>
      </c>
      <c r="T27" s="263">
        <v>39.502285844280337</v>
      </c>
      <c r="U27" s="263">
        <v>39.482962474191488</v>
      </c>
      <c r="V27" s="263">
        <v>39.596418156264328</v>
      </c>
      <c r="W27" s="263">
        <v>67.903089106418491</v>
      </c>
      <c r="DA27" s="70" t="s">
        <v>2722</v>
      </c>
    </row>
    <row r="28" spans="1:105" ht="12" customHeight="1" x14ac:dyDescent="0.25">
      <c r="A28" s="46" t="s">
        <v>30</v>
      </c>
      <c r="B28" s="231">
        <v>59.187091080018703</v>
      </c>
      <c r="C28" s="231">
        <v>27.38623928517131</v>
      </c>
      <c r="D28" s="231">
        <v>27.315816639414759</v>
      </c>
      <c r="E28" s="231">
        <v>23.708376934576421</v>
      </c>
      <c r="F28" s="231">
        <v>28.184060932057161</v>
      </c>
      <c r="G28" s="231">
        <v>23.979198321968639</v>
      </c>
      <c r="H28" s="231">
        <v>23.238136974880032</v>
      </c>
      <c r="I28" s="231">
        <v>18.358849403700361</v>
      </c>
      <c r="J28" s="231">
        <v>12.41851791314431</v>
      </c>
      <c r="K28" s="231">
        <v>3.293461561808734</v>
      </c>
      <c r="L28" s="231">
        <v>2.9621422332898151</v>
      </c>
      <c r="M28" s="231">
        <v>2.2659751003347219</v>
      </c>
      <c r="N28" s="231">
        <v>2.069093327992118</v>
      </c>
      <c r="O28" s="231">
        <v>2.1075227861597279</v>
      </c>
      <c r="P28" s="231">
        <v>1.732186145047236</v>
      </c>
      <c r="Q28" s="231">
        <v>1.535856386593188</v>
      </c>
      <c r="R28" s="231">
        <v>1.8236142660835339</v>
      </c>
      <c r="S28" s="231">
        <v>1.555764330374527</v>
      </c>
      <c r="T28" s="231">
        <v>1.284342147408726</v>
      </c>
      <c r="U28" s="231">
        <v>1.430336344368123</v>
      </c>
      <c r="V28" s="231">
        <v>0.82834204810916878</v>
      </c>
      <c r="W28" s="231">
        <v>0.4706784448256276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0.74798108401490515</v>
      </c>
      <c r="C30" s="231">
        <v>0.71329557287513423</v>
      </c>
      <c r="D30" s="231">
        <v>1.421267159408369</v>
      </c>
      <c r="E30" s="231">
        <v>0.704192243628186</v>
      </c>
      <c r="F30" s="231">
        <v>0</v>
      </c>
      <c r="G30" s="231">
        <v>0</v>
      </c>
      <c r="H30" s="231">
        <v>0.73361011945193322</v>
      </c>
      <c r="I30" s="231">
        <v>0.73860342760606412</v>
      </c>
      <c r="J30" s="231">
        <v>0.70338956928661589</v>
      </c>
      <c r="K30" s="231">
        <v>0.68910795559102089</v>
      </c>
      <c r="L30" s="231">
        <v>0.6964664478750876</v>
      </c>
      <c r="M30" s="231">
        <v>0.69628576702703704</v>
      </c>
      <c r="N30" s="231">
        <v>0.6994515037141612</v>
      </c>
      <c r="O30" s="231">
        <v>0.70542585252284473</v>
      </c>
      <c r="P30" s="231">
        <v>0.71336003340068066</v>
      </c>
      <c r="Q30" s="231">
        <v>0.71304478405308902</v>
      </c>
      <c r="R30" s="231">
        <v>0.71252134795884259</v>
      </c>
      <c r="S30" s="231">
        <v>0.71327849150903844</v>
      </c>
      <c r="T30" s="231">
        <v>0.70949334426887434</v>
      </c>
      <c r="U30" s="231">
        <v>0.70945382396767009</v>
      </c>
      <c r="V30" s="231">
        <v>1.4272799218694521</v>
      </c>
      <c r="W30" s="231">
        <v>1.442264021904293</v>
      </c>
      <c r="DA30" s="73" t="s">
        <v>2725</v>
      </c>
    </row>
    <row r="31" spans="1:105" ht="12" customHeight="1" x14ac:dyDescent="0.25">
      <c r="A31" s="46" t="s">
        <v>160</v>
      </c>
      <c r="B31" s="231">
        <v>0.50969981236468287</v>
      </c>
      <c r="C31" s="231">
        <v>0.52572829440648527</v>
      </c>
      <c r="D31" s="231">
        <v>1.06372359457934</v>
      </c>
      <c r="E31" s="231">
        <v>0.52384614445953148</v>
      </c>
      <c r="F31" s="231">
        <v>0.5144323541969632</v>
      </c>
      <c r="G31" s="231">
        <v>0.53490965273339508</v>
      </c>
      <c r="H31" s="231">
        <v>0</v>
      </c>
      <c r="I31" s="231">
        <v>0</v>
      </c>
      <c r="J31" s="231">
        <v>0</v>
      </c>
      <c r="K31" s="231">
        <v>0.57228410147086439</v>
      </c>
      <c r="L31" s="231">
        <v>0.57932015955379257</v>
      </c>
      <c r="M31" s="231">
        <v>0.58688440418596888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2726</v>
      </c>
    </row>
    <row r="32" spans="1:105" ht="12" customHeight="1" x14ac:dyDescent="0.25">
      <c r="A32" s="46" t="s">
        <v>70</v>
      </c>
      <c r="B32" s="231">
        <v>3.9667348691712361</v>
      </c>
      <c r="C32" s="231">
        <v>13.3539986135841</v>
      </c>
      <c r="D32" s="231">
        <v>9.5369663180663338</v>
      </c>
      <c r="E32" s="231">
        <v>5.102193931377121</v>
      </c>
      <c r="F32" s="231">
        <v>4.431401650522707</v>
      </c>
      <c r="G32" s="231">
        <v>4.4421465467100552</v>
      </c>
      <c r="H32" s="231">
        <v>5.0776683438792842</v>
      </c>
      <c r="I32" s="231">
        <v>3.9276658100717978</v>
      </c>
      <c r="J32" s="231">
        <v>2.5492816310221831</v>
      </c>
      <c r="K32" s="231">
        <v>1.8730646115242919</v>
      </c>
      <c r="L32" s="231">
        <v>1.8882347966172279</v>
      </c>
      <c r="M32" s="231">
        <v>1.2548132457457091</v>
      </c>
      <c r="N32" s="231">
        <v>0.63092629680799883</v>
      </c>
      <c r="O32" s="231">
        <v>0</v>
      </c>
      <c r="P32" s="231">
        <v>1.286592633594521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38.986426755982258</v>
      </c>
      <c r="C34" s="231">
        <v>39.732128055454027</v>
      </c>
      <c r="D34" s="231">
        <v>36.852407187275674</v>
      </c>
      <c r="E34" s="231">
        <v>42.877978572682977</v>
      </c>
      <c r="F34" s="231">
        <v>38.625815623276857</v>
      </c>
      <c r="G34" s="231">
        <v>42.954271750626901</v>
      </c>
      <c r="H34" s="231">
        <v>36.744053105137972</v>
      </c>
      <c r="I34" s="231">
        <v>36.379687591437481</v>
      </c>
      <c r="J34" s="231">
        <v>32.337282310917807</v>
      </c>
      <c r="K34" s="231">
        <v>22.722622222917551</v>
      </c>
      <c r="L34" s="231">
        <v>27.70206755764432</v>
      </c>
      <c r="M34" s="231">
        <v>27.074982999243719</v>
      </c>
      <c r="N34" s="231">
        <v>27.894721956756221</v>
      </c>
      <c r="O34" s="231">
        <v>29.223329921719628</v>
      </c>
      <c r="P34" s="231">
        <v>30.43391439555818</v>
      </c>
      <c r="Q34" s="231">
        <v>30.65833042788687</v>
      </c>
      <c r="R34" s="231">
        <v>29.93004755445444</v>
      </c>
      <c r="S34" s="231">
        <v>32.092911178236271</v>
      </c>
      <c r="T34" s="231">
        <v>29.29842298415037</v>
      </c>
      <c r="U34" s="231">
        <v>29.10533965839047</v>
      </c>
      <c r="V34" s="231">
        <v>30.444671999773121</v>
      </c>
      <c r="W34" s="231">
        <v>58.789616899121512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5.761641138013357E-2</v>
      </c>
      <c r="C36" s="231">
        <v>0.13446134900700341</v>
      </c>
      <c r="D36" s="231">
        <v>0.24976333912798779</v>
      </c>
      <c r="E36" s="231">
        <v>0.92220841888325633</v>
      </c>
      <c r="F36" s="231">
        <v>0.86459200750336151</v>
      </c>
      <c r="G36" s="231">
        <v>1.056669767891051</v>
      </c>
      <c r="H36" s="231">
        <v>0.86459200750371767</v>
      </c>
      <c r="I36" s="231">
        <v>1.0375104090006539</v>
      </c>
      <c r="J36" s="231">
        <v>1.1719717580092459</v>
      </c>
      <c r="K36" s="231">
        <v>1.6523390773702391</v>
      </c>
      <c r="L36" s="231">
        <v>1.4601921496210739</v>
      </c>
      <c r="M36" s="231">
        <v>1.7868004263779971</v>
      </c>
      <c r="N36" s="231">
        <v>1.82525747887226</v>
      </c>
      <c r="O36" s="231">
        <v>1.8060289526264159</v>
      </c>
      <c r="P36" s="231">
        <v>0.21130628663310241</v>
      </c>
      <c r="Q36" s="231">
        <v>3.845705249362992E-2</v>
      </c>
      <c r="R36" s="231">
        <v>1.922852624681792E-2</v>
      </c>
      <c r="S36" s="231">
        <v>5.0353838516823297E-2</v>
      </c>
      <c r="T36" s="231">
        <v>4.0117069147773091E-2</v>
      </c>
      <c r="U36" s="231">
        <v>0.12249539562267781</v>
      </c>
      <c r="V36" s="231">
        <v>9.0332572943225276E-2</v>
      </c>
      <c r="W36" s="231">
        <v>2.635276438869245E-2</v>
      </c>
      <c r="DA36" s="73" t="s">
        <v>2731</v>
      </c>
    </row>
    <row r="37" spans="1:105" ht="12" customHeight="1" x14ac:dyDescent="0.25">
      <c r="A37" s="46" t="s">
        <v>79</v>
      </c>
      <c r="B37" s="231">
        <v>23.632204594257018</v>
      </c>
      <c r="C37" s="231">
        <v>26.283597028117931</v>
      </c>
      <c r="D37" s="231">
        <v>27.2634910257717</v>
      </c>
      <c r="E37" s="231">
        <v>32.451043070741797</v>
      </c>
      <c r="F37" s="231">
        <v>33.87277816788491</v>
      </c>
      <c r="G37" s="231">
        <v>26.66789088361605</v>
      </c>
      <c r="H37" s="231">
        <v>23.45928619272107</v>
      </c>
      <c r="I37" s="231">
        <v>17.118921748510811</v>
      </c>
      <c r="J37" s="231">
        <v>15.60111318753148</v>
      </c>
      <c r="K37" s="231">
        <v>14.179308922972879</v>
      </c>
      <c r="L37" s="231">
        <v>13.545251728328539</v>
      </c>
      <c r="M37" s="231">
        <v>12.334822917867349</v>
      </c>
      <c r="N37" s="231">
        <v>10.586479543986989</v>
      </c>
      <c r="O37" s="231">
        <v>8.3385403244927438</v>
      </c>
      <c r="P37" s="231">
        <v>7.0896544615034376</v>
      </c>
      <c r="Q37" s="231">
        <v>7.1281115139991442</v>
      </c>
      <c r="R37" s="231">
        <v>7.2625728630067714</v>
      </c>
      <c r="S37" s="231">
        <v>7.3332619055365953</v>
      </c>
      <c r="T37" s="231">
        <v>8.169910299304588</v>
      </c>
      <c r="U37" s="231">
        <v>8.1153372518425524</v>
      </c>
      <c r="V37" s="231">
        <v>6.8057916135693661</v>
      </c>
      <c r="W37" s="231">
        <v>7.1741769761783658</v>
      </c>
      <c r="DA37" s="73" t="s">
        <v>2732</v>
      </c>
    </row>
    <row r="38" spans="1:105" ht="12" customHeight="1" x14ac:dyDescent="0.25">
      <c r="A38" s="57" t="s">
        <v>2733</v>
      </c>
      <c r="B38" s="263">
        <v>23.49941221150636</v>
      </c>
      <c r="C38" s="263">
        <v>25.065969413972319</v>
      </c>
      <c r="D38" s="263">
        <v>26.707166907067428</v>
      </c>
      <c r="E38" s="263">
        <v>23.7478213060934</v>
      </c>
      <c r="F38" s="263">
        <v>23.472267535759251</v>
      </c>
      <c r="G38" s="263">
        <v>24.105611431792308</v>
      </c>
      <c r="H38" s="263">
        <v>20.988577474227618</v>
      </c>
      <c r="I38" s="263">
        <v>20.106531724412431</v>
      </c>
      <c r="J38" s="263">
        <v>18.573677726551519</v>
      </c>
      <c r="K38" s="263">
        <v>14.47419851530611</v>
      </c>
      <c r="L38" s="263">
        <v>14.969651630226419</v>
      </c>
      <c r="M38" s="263">
        <v>15.484479311748</v>
      </c>
      <c r="N38" s="263">
        <v>14.998051020766249</v>
      </c>
      <c r="O38" s="263">
        <v>14.86444155302202</v>
      </c>
      <c r="P38" s="263">
        <v>15.00703479785486</v>
      </c>
      <c r="Q38" s="263">
        <v>14.72316295893827</v>
      </c>
      <c r="R38" s="263">
        <v>14.69070421858957</v>
      </c>
      <c r="S38" s="263">
        <v>15.202061878410509</v>
      </c>
      <c r="T38" s="263">
        <v>15.526917654956989</v>
      </c>
      <c r="U38" s="263">
        <v>14.47237563691337</v>
      </c>
      <c r="V38" s="263">
        <v>12.716430470756039</v>
      </c>
      <c r="W38" s="263">
        <v>13.681195249149949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76.674376279166893</v>
      </c>
      <c r="C39" s="263">
        <f t="shared" si="0"/>
        <v>73.127915523498615</v>
      </c>
      <c r="D39" s="263">
        <f t="shared" si="0"/>
        <v>74.327499587133133</v>
      </c>
      <c r="E39" s="263">
        <f t="shared" si="0"/>
        <v>70.196142270800522</v>
      </c>
      <c r="F39" s="263">
        <f t="shared" si="0"/>
        <v>69.783711558682512</v>
      </c>
      <c r="G39" s="263">
        <f t="shared" si="0"/>
        <v>68.867176282603282</v>
      </c>
      <c r="H39" s="263">
        <f t="shared" si="0"/>
        <v>61.020083317689213</v>
      </c>
      <c r="I39" s="263">
        <f t="shared" si="0"/>
        <v>55.857404150111677</v>
      </c>
      <c r="J39" s="263">
        <f t="shared" si="0"/>
        <v>49.440731864571632</v>
      </c>
      <c r="K39" s="263">
        <f t="shared" si="0"/>
        <v>36.701719602142603</v>
      </c>
      <c r="L39" s="263">
        <f t="shared" si="0"/>
        <v>38.727562472444902</v>
      </c>
      <c r="M39" s="263">
        <f t="shared" si="0"/>
        <v>38.689306188291567</v>
      </c>
      <c r="N39" s="263">
        <f t="shared" si="0"/>
        <v>37.247322406497339</v>
      </c>
      <c r="O39" s="263">
        <f t="shared" si="0"/>
        <v>36.625008200115403</v>
      </c>
      <c r="P39" s="263">
        <f t="shared" si="0"/>
        <v>36.709639785908024</v>
      </c>
      <c r="Q39" s="263">
        <f t="shared" si="0"/>
        <v>35.823332679833435</v>
      </c>
      <c r="R39" s="263">
        <f t="shared" si="0"/>
        <v>35.666985205878035</v>
      </c>
      <c r="S39" s="263">
        <f t="shared" si="0"/>
        <v>37.104369105253255</v>
      </c>
      <c r="T39" s="263">
        <f t="shared" si="0"/>
        <v>36.898190249608049</v>
      </c>
      <c r="U39" s="263">
        <f t="shared" si="0"/>
        <v>35.209872975901618</v>
      </c>
      <c r="V39" s="263">
        <f t="shared" si="0"/>
        <v>32.482790182951298</v>
      </c>
      <c r="W39" s="263">
        <f t="shared" si="0"/>
        <v>42.883344126600932</v>
      </c>
      <c r="DA39" s="70"/>
    </row>
    <row r="40" spans="1:105" ht="12" customHeight="1" x14ac:dyDescent="0.25">
      <c r="A40" s="60" t="s">
        <v>2736</v>
      </c>
      <c r="B40" s="331">
        <v>23.34351438297497</v>
      </c>
      <c r="C40" s="331">
        <v>19.68407403698869</v>
      </c>
      <c r="D40" s="331">
        <v>18.828281237027621</v>
      </c>
      <c r="E40" s="331">
        <v>19.08004851205812</v>
      </c>
      <c r="F40" s="331">
        <v>19.080460762782771</v>
      </c>
      <c r="G40" s="331">
        <v>18.017020289895211</v>
      </c>
      <c r="H40" s="331">
        <v>16.322852173367568</v>
      </c>
      <c r="I40" s="331">
        <v>14.13898973836951</v>
      </c>
      <c r="J40" s="331">
        <v>11.76448876401116</v>
      </c>
      <c r="K40" s="331">
        <v>8.0315074398839261</v>
      </c>
      <c r="L40" s="331">
        <v>8.7858653827205053</v>
      </c>
      <c r="M40" s="331">
        <v>8.2841547004824374</v>
      </c>
      <c r="N40" s="331">
        <v>7.9039296140302984</v>
      </c>
      <c r="O40" s="331">
        <v>7.6855426853088256</v>
      </c>
      <c r="P40" s="331">
        <v>7.6329177311484528</v>
      </c>
      <c r="Q40" s="331">
        <v>7.3730253530501519</v>
      </c>
      <c r="R40" s="331">
        <v>7.30919953433731</v>
      </c>
      <c r="S40" s="331">
        <v>7.6824441934745904</v>
      </c>
      <c r="T40" s="331">
        <v>7.2409986415091492</v>
      </c>
      <c r="U40" s="331">
        <v>7.2326595740655693</v>
      </c>
      <c r="V40" s="331">
        <v>7.2846765784344578</v>
      </c>
      <c r="W40" s="331">
        <v>12.598284121660029</v>
      </c>
      <c r="DA40" s="72" t="s">
        <v>2737</v>
      </c>
    </row>
    <row r="41" spans="1:105" ht="12" customHeight="1" x14ac:dyDescent="0.25">
      <c r="A41" s="59" t="s">
        <v>30</v>
      </c>
      <c r="B41" s="232">
        <v>13.36230487194312</v>
      </c>
      <c r="C41" s="232">
        <v>6.597278088913594</v>
      </c>
      <c r="D41" s="232">
        <v>6.75034330984841</v>
      </c>
      <c r="E41" s="232">
        <v>6.2037596044515837</v>
      </c>
      <c r="F41" s="232">
        <v>7.4943842734290822</v>
      </c>
      <c r="G41" s="232">
        <v>6.0079340967125976</v>
      </c>
      <c r="H41" s="232">
        <v>5.7652025804889249</v>
      </c>
      <c r="I41" s="232">
        <v>4.3696057573166351</v>
      </c>
      <c r="J41" s="232">
        <v>3.043161136363381</v>
      </c>
      <c r="K41" s="232">
        <v>0.90740894080517198</v>
      </c>
      <c r="L41" s="232">
        <v>0.76932733361527994</v>
      </c>
      <c r="M41" s="232">
        <v>0.5888428970854086</v>
      </c>
      <c r="N41" s="232">
        <v>0.52258794418338483</v>
      </c>
      <c r="O41" s="232">
        <v>0.50559731220817006</v>
      </c>
      <c r="P41" s="232">
        <v>0.38698161183099261</v>
      </c>
      <c r="Q41" s="232">
        <v>0.34411609627776579</v>
      </c>
      <c r="R41" s="232">
        <v>0.41055520679136809</v>
      </c>
      <c r="S41" s="232">
        <v>0.34782866673586099</v>
      </c>
      <c r="T41" s="232">
        <v>0.29719554284659089</v>
      </c>
      <c r="U41" s="232">
        <v>0.33109594719555618</v>
      </c>
      <c r="V41" s="232">
        <v>0.1845305709598519</v>
      </c>
      <c r="W41" s="232">
        <v>9.7685185596806098E-2</v>
      </c>
      <c r="DA41" s="71" t="s">
        <v>2738</v>
      </c>
    </row>
    <row r="42" spans="1:105" ht="12" customHeight="1" x14ac:dyDescent="0.25">
      <c r="A42" s="59" t="s">
        <v>33</v>
      </c>
      <c r="B42" s="297">
        <v>0.1688670806534677</v>
      </c>
      <c r="C42" s="297">
        <v>0.1718311596143916</v>
      </c>
      <c r="D42" s="297">
        <v>0.35122659474789492</v>
      </c>
      <c r="E42" s="297">
        <v>0.18426564614034879</v>
      </c>
      <c r="F42" s="297">
        <v>0</v>
      </c>
      <c r="G42" s="297">
        <v>0</v>
      </c>
      <c r="H42" s="297">
        <v>0.18200301333574989</v>
      </c>
      <c r="I42" s="297">
        <v>0.17579564594013991</v>
      </c>
      <c r="J42" s="297">
        <v>0.17236580209871721</v>
      </c>
      <c r="K42" s="297">
        <v>0.18986185457098709</v>
      </c>
      <c r="L42" s="297">
        <v>0.18088620771635411</v>
      </c>
      <c r="M42" s="297">
        <v>0.18093884976713651</v>
      </c>
      <c r="N42" s="297">
        <v>0.17665946646141481</v>
      </c>
      <c r="O42" s="297">
        <v>0.1692325308840936</v>
      </c>
      <c r="P42" s="297">
        <v>0.159369255048324</v>
      </c>
      <c r="Q42" s="297">
        <v>0.15976115325720511</v>
      </c>
      <c r="R42" s="297">
        <v>0.1604118561666851</v>
      </c>
      <c r="S42" s="297">
        <v>0.1594706228116369</v>
      </c>
      <c r="T42" s="297">
        <v>0.16417608035479991</v>
      </c>
      <c r="U42" s="297">
        <v>0.1642252095201113</v>
      </c>
      <c r="V42" s="297">
        <v>0.31795654887169489</v>
      </c>
      <c r="W42" s="297">
        <v>0.29932925590317111</v>
      </c>
      <c r="DA42" s="122" t="s">
        <v>2739</v>
      </c>
    </row>
    <row r="43" spans="1:105" ht="12" customHeight="1" x14ac:dyDescent="0.25">
      <c r="A43" s="59" t="s">
        <v>160</v>
      </c>
      <c r="B43" s="297">
        <v>0.1150717861227747</v>
      </c>
      <c r="C43" s="297">
        <v>0.12664666080266909</v>
      </c>
      <c r="D43" s="297">
        <v>0.26286966064326261</v>
      </c>
      <c r="E43" s="297">
        <v>0.137074568997855</v>
      </c>
      <c r="F43" s="297">
        <v>0.13679198871769599</v>
      </c>
      <c r="G43" s="297">
        <v>0.1340204079455572</v>
      </c>
      <c r="H43" s="297">
        <v>0</v>
      </c>
      <c r="I43" s="297">
        <v>0</v>
      </c>
      <c r="J43" s="297">
        <v>0</v>
      </c>
      <c r="K43" s="297">
        <v>0.15767474452324409</v>
      </c>
      <c r="L43" s="297">
        <v>0.1504609834903535</v>
      </c>
      <c r="M43" s="297">
        <v>0.15250949260830871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2740</v>
      </c>
    </row>
    <row r="44" spans="1:105" ht="12" customHeight="1" x14ac:dyDescent="0.25">
      <c r="A44" s="59" t="s">
        <v>70</v>
      </c>
      <c r="B44" s="297">
        <v>0.89554529038051711</v>
      </c>
      <c r="C44" s="297">
        <v>3.2169456176658739</v>
      </c>
      <c r="D44" s="297">
        <v>2.3567956115401709</v>
      </c>
      <c r="E44" s="297">
        <v>1.335088635249122</v>
      </c>
      <c r="F44" s="297">
        <v>1.1783478228700031</v>
      </c>
      <c r="G44" s="297">
        <v>1.1129698058388811</v>
      </c>
      <c r="H44" s="297">
        <v>1.259730359221316</v>
      </c>
      <c r="I44" s="297">
        <v>0.93482716477026262</v>
      </c>
      <c r="J44" s="297">
        <v>0.6247021455724987</v>
      </c>
      <c r="K44" s="297">
        <v>0.51606358334708702</v>
      </c>
      <c r="L44" s="297">
        <v>0.49041218378894569</v>
      </c>
      <c r="M44" s="297">
        <v>0.32607942903560683</v>
      </c>
      <c r="N44" s="297">
        <v>0.1593521529065528</v>
      </c>
      <c r="O44" s="297">
        <v>0</v>
      </c>
      <c r="P44" s="297">
        <v>0.28743313329336923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8.8017253538750975</v>
      </c>
      <c r="C45" s="297">
        <v>9.5713725099921625</v>
      </c>
      <c r="D45" s="297">
        <v>9.1070460602478853</v>
      </c>
      <c r="E45" s="297">
        <v>11.21986005721921</v>
      </c>
      <c r="F45" s="297">
        <v>10.27093667776599</v>
      </c>
      <c r="G45" s="297">
        <v>10.76209597939817</v>
      </c>
      <c r="H45" s="297">
        <v>9.11591622032158</v>
      </c>
      <c r="I45" s="297">
        <v>8.6587611703424727</v>
      </c>
      <c r="J45" s="297">
        <v>7.9242596799765597</v>
      </c>
      <c r="K45" s="297">
        <v>6.2604983166374364</v>
      </c>
      <c r="L45" s="297">
        <v>7.1947786741095712</v>
      </c>
      <c r="M45" s="297">
        <v>7.0357840319859761</v>
      </c>
      <c r="N45" s="297">
        <v>7.0453300504789462</v>
      </c>
      <c r="O45" s="297">
        <v>7.0107128422165621</v>
      </c>
      <c r="P45" s="297">
        <v>6.7991337309757673</v>
      </c>
      <c r="Q45" s="297">
        <v>6.8691481035151813</v>
      </c>
      <c r="R45" s="297">
        <v>6.7382324713792574</v>
      </c>
      <c r="S45" s="297">
        <v>7.1751449039270927</v>
      </c>
      <c r="T45" s="297">
        <v>6.7796270183077576</v>
      </c>
      <c r="U45" s="297">
        <v>6.7373384173499016</v>
      </c>
      <c r="V45" s="297">
        <v>6.782189458602911</v>
      </c>
      <c r="W45" s="297">
        <v>12.201269680160051</v>
      </c>
      <c r="DA45" s="122" t="s">
        <v>2742</v>
      </c>
    </row>
    <row r="46" spans="1:105" ht="12" customHeight="1" x14ac:dyDescent="0.25">
      <c r="A46" s="60" t="s">
        <v>2743</v>
      </c>
      <c r="B46" s="331">
        <v>15.948267244823709</v>
      </c>
      <c r="C46" s="331">
        <v>13.569185656296909</v>
      </c>
      <c r="D46" s="331">
        <v>13.01376442524163</v>
      </c>
      <c r="E46" s="331">
        <v>13.33833277695364</v>
      </c>
      <c r="F46" s="331">
        <v>13.363837582486839</v>
      </c>
      <c r="G46" s="331">
        <v>12.50322659432736</v>
      </c>
      <c r="H46" s="331">
        <v>11.30884351291909</v>
      </c>
      <c r="I46" s="331">
        <v>9.7331750136881201</v>
      </c>
      <c r="J46" s="331">
        <v>8.1294502111261675</v>
      </c>
      <c r="K46" s="331">
        <v>5.6448236490861907</v>
      </c>
      <c r="L46" s="331">
        <v>6.1281474601323751</v>
      </c>
      <c r="M46" s="331">
        <v>5.7726199040981978</v>
      </c>
      <c r="N46" s="331">
        <v>5.4846657390594196</v>
      </c>
      <c r="O46" s="331">
        <v>5.2932828658850353</v>
      </c>
      <c r="P46" s="331">
        <v>5.2037037120925049</v>
      </c>
      <c r="Q46" s="331">
        <v>5.0288690403169793</v>
      </c>
      <c r="R46" s="331">
        <v>4.9879823758745623</v>
      </c>
      <c r="S46" s="331">
        <v>5.2386597326021356</v>
      </c>
      <c r="T46" s="331">
        <v>4.9571495961449834</v>
      </c>
      <c r="U46" s="331">
        <v>4.954724702643639</v>
      </c>
      <c r="V46" s="331">
        <v>4.968962278433172</v>
      </c>
      <c r="W46" s="331">
        <v>8.5211719662956575</v>
      </c>
      <c r="DA46" s="72" t="s">
        <v>2744</v>
      </c>
    </row>
    <row r="47" spans="1:105" ht="12" customHeight="1" x14ac:dyDescent="0.25">
      <c r="A47" s="64" t="s">
        <v>30</v>
      </c>
      <c r="B47" s="231">
        <v>7.4273996649435254</v>
      </c>
      <c r="C47" s="231">
        <v>3.436704537746988</v>
      </c>
      <c r="D47" s="231">
        <v>3.4278671861226369</v>
      </c>
      <c r="E47" s="231">
        <v>2.975168870221355</v>
      </c>
      <c r="F47" s="231">
        <v>3.5368233326503118</v>
      </c>
      <c r="G47" s="231">
        <v>3.009154299227438</v>
      </c>
      <c r="H47" s="231">
        <v>2.916158365475142</v>
      </c>
      <c r="I47" s="231">
        <v>2.303855611444753</v>
      </c>
      <c r="J47" s="231">
        <v>1.558402247923991</v>
      </c>
      <c r="K47" s="231">
        <v>0.41329713716815492</v>
      </c>
      <c r="L47" s="231">
        <v>0.37171980966774137</v>
      </c>
      <c r="M47" s="231">
        <v>0.28435765964984749</v>
      </c>
      <c r="N47" s="231">
        <v>0.25965092743430512</v>
      </c>
      <c r="O47" s="231">
        <v>0.26447344767494629</v>
      </c>
      <c r="P47" s="231">
        <v>0.21737237898631981</v>
      </c>
      <c r="Q47" s="231">
        <v>0.19273491910189031</v>
      </c>
      <c r="R47" s="231">
        <v>0.22884571182224761</v>
      </c>
      <c r="S47" s="231">
        <v>0.19523317087052891</v>
      </c>
      <c r="T47" s="231">
        <v>0.1611723479101147</v>
      </c>
      <c r="U47" s="231">
        <v>0.17949318831286259</v>
      </c>
      <c r="V47" s="231">
        <v>0.103948806037229</v>
      </c>
      <c r="W47" s="231">
        <v>5.9065530331059157E-2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9.3864292895988105E-2</v>
      </c>
      <c r="C49" s="231">
        <v>8.9511601301977647E-2</v>
      </c>
      <c r="D49" s="231">
        <v>0.1783550945139914</v>
      </c>
      <c r="E49" s="231">
        <v>8.8369222729811611E-2</v>
      </c>
      <c r="F49" s="231">
        <v>0</v>
      </c>
      <c r="G49" s="231">
        <v>0</v>
      </c>
      <c r="H49" s="231">
        <v>9.2060877735144542E-2</v>
      </c>
      <c r="I49" s="231">
        <v>9.268748895448653E-2</v>
      </c>
      <c r="J49" s="231">
        <v>8.8268494969300837E-2</v>
      </c>
      <c r="K49" s="231">
        <v>8.6476292466324212E-2</v>
      </c>
      <c r="L49" s="231">
        <v>8.7399711105893355E-2</v>
      </c>
      <c r="M49" s="231">
        <v>8.7377037430843879E-2</v>
      </c>
      <c r="N49" s="231">
        <v>8.777430634844377E-2</v>
      </c>
      <c r="O49" s="231">
        <v>8.8524028551886416E-2</v>
      </c>
      <c r="P49" s="231">
        <v>8.9519690465967749E-2</v>
      </c>
      <c r="Q49" s="231">
        <v>8.9480129763524915E-2</v>
      </c>
      <c r="R49" s="231">
        <v>8.9414443665423407E-2</v>
      </c>
      <c r="S49" s="231">
        <v>8.9509457757996999E-2</v>
      </c>
      <c r="T49" s="231">
        <v>8.9034458888643045E-2</v>
      </c>
      <c r="U49" s="231">
        <v>8.9029499478295873E-2</v>
      </c>
      <c r="V49" s="231">
        <v>0.1791096372542057</v>
      </c>
      <c r="W49" s="231">
        <v>0.18098999490563689</v>
      </c>
      <c r="DA49" s="73" t="s">
        <v>2747</v>
      </c>
    </row>
    <row r="50" spans="1:105" ht="12" customHeight="1" x14ac:dyDescent="0.25">
      <c r="A50" s="64" t="s">
        <v>160</v>
      </c>
      <c r="B50" s="231">
        <v>6.3962329394783746E-2</v>
      </c>
      <c r="C50" s="231">
        <v>6.5973746749049142E-2</v>
      </c>
      <c r="D50" s="231">
        <v>0.1334868824570152</v>
      </c>
      <c r="E50" s="231">
        <v>6.5737555383156912E-2</v>
      </c>
      <c r="F50" s="231">
        <v>6.4556216997265978E-2</v>
      </c>
      <c r="G50" s="231">
        <v>6.7125917205759375E-2</v>
      </c>
      <c r="H50" s="231">
        <v>0</v>
      </c>
      <c r="I50" s="231">
        <v>0</v>
      </c>
      <c r="J50" s="231">
        <v>0</v>
      </c>
      <c r="K50" s="231">
        <v>7.1816044106147711E-2</v>
      </c>
      <c r="L50" s="231">
        <v>7.2699000414593581E-2</v>
      </c>
      <c r="M50" s="231">
        <v>7.3648238956670636E-2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2748</v>
      </c>
    </row>
    <row r="51" spans="1:105" ht="12" customHeight="1" x14ac:dyDescent="0.25">
      <c r="A51" s="64" t="s">
        <v>70</v>
      </c>
      <c r="B51" s="231">
        <v>0.49778633652344939</v>
      </c>
      <c r="C51" s="231">
        <v>1.675795904449769</v>
      </c>
      <c r="D51" s="231">
        <v>1.1967957732475401</v>
      </c>
      <c r="E51" s="231">
        <v>0.64027531687869765</v>
      </c>
      <c r="F51" s="231">
        <v>0.55609746202637911</v>
      </c>
      <c r="G51" s="231">
        <v>0.55744584115577178</v>
      </c>
      <c r="H51" s="231">
        <v>0.63719759609465532</v>
      </c>
      <c r="I51" s="231">
        <v>0.49288355263646128</v>
      </c>
      <c r="J51" s="231">
        <v>0.31990985173611708</v>
      </c>
      <c r="K51" s="231">
        <v>0.2350512453677544</v>
      </c>
      <c r="L51" s="231">
        <v>0.23695495486961299</v>
      </c>
      <c r="M51" s="231">
        <v>0.15746676025044201</v>
      </c>
      <c r="N51" s="231">
        <v>7.9175064697474359E-2</v>
      </c>
      <c r="O51" s="231">
        <v>0</v>
      </c>
      <c r="P51" s="231">
        <v>0.16145476186284191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4.8924143380056169</v>
      </c>
      <c r="C53" s="231">
        <v>4.9859925402922718</v>
      </c>
      <c r="D53" s="231">
        <v>4.6246158038934206</v>
      </c>
      <c r="E53" s="231">
        <v>5.3807659385327691</v>
      </c>
      <c r="F53" s="231">
        <v>4.8471611762543514</v>
      </c>
      <c r="G53" s="231">
        <v>5.3903399843923978</v>
      </c>
      <c r="H53" s="231">
        <v>4.6110184288800582</v>
      </c>
      <c r="I53" s="231">
        <v>4.5652941291215683</v>
      </c>
      <c r="J53" s="231">
        <v>4.0580118978406672</v>
      </c>
      <c r="K53" s="231">
        <v>2.8514663181700461</v>
      </c>
      <c r="L53" s="231">
        <v>3.4763378895867389</v>
      </c>
      <c r="M53" s="231">
        <v>3.3976449253952912</v>
      </c>
      <c r="N53" s="231">
        <v>3.5005141279066629</v>
      </c>
      <c r="O53" s="231">
        <v>3.667241401941288</v>
      </c>
      <c r="P53" s="231">
        <v>3.8191578849327898</v>
      </c>
      <c r="Q53" s="231">
        <v>3.8473198968328628</v>
      </c>
      <c r="R53" s="231">
        <v>3.755927536245264</v>
      </c>
      <c r="S53" s="231">
        <v>4.027345716484553</v>
      </c>
      <c r="T53" s="231">
        <v>3.6766648450698511</v>
      </c>
      <c r="U53" s="231">
        <v>3.6524347806607649</v>
      </c>
      <c r="V53" s="231">
        <v>3.8205078587950601</v>
      </c>
      <c r="W53" s="231">
        <v>7.3775205520466249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7.230294761428527E-3</v>
      </c>
      <c r="C55" s="231">
        <v>1.6873581051859241E-2</v>
      </c>
      <c r="D55" s="231">
        <v>3.1342850400374947E-2</v>
      </c>
      <c r="E55" s="231">
        <v>0.11572811531084</v>
      </c>
      <c r="F55" s="231">
        <v>0.1084978205494415</v>
      </c>
      <c r="G55" s="231">
        <v>0.13260169636279859</v>
      </c>
      <c r="H55" s="231">
        <v>0.1084978205494861</v>
      </c>
      <c r="I55" s="231">
        <v>0.13019738465890571</v>
      </c>
      <c r="J55" s="231">
        <v>0.1470709657109642</v>
      </c>
      <c r="K55" s="231">
        <v>0.2073523548072457</v>
      </c>
      <c r="L55" s="231">
        <v>0.18323979916813479</v>
      </c>
      <c r="M55" s="231">
        <v>0.2242259358591997</v>
      </c>
      <c r="N55" s="231">
        <v>0.22905191891730331</v>
      </c>
      <c r="O55" s="231">
        <v>0.22663892738841299</v>
      </c>
      <c r="P55" s="231">
        <v>2.6516867342193249E-2</v>
      </c>
      <c r="Q55" s="231">
        <v>4.8259830580241487E-3</v>
      </c>
      <c r="R55" s="231">
        <v>2.412991529012446E-3</v>
      </c>
      <c r="S55" s="231">
        <v>6.3189130687778287E-3</v>
      </c>
      <c r="T55" s="231">
        <v>5.0342988734460364E-3</v>
      </c>
      <c r="U55" s="231">
        <v>1.537197121539486E-2</v>
      </c>
      <c r="V55" s="231">
        <v>1.1335852290914539E-2</v>
      </c>
      <c r="W55" s="231">
        <v>3.30701357034572E-3</v>
      </c>
      <c r="DA55" s="73" t="s">
        <v>2753</v>
      </c>
    </row>
    <row r="56" spans="1:105" ht="12" customHeight="1" x14ac:dyDescent="0.25">
      <c r="A56" s="64" t="s">
        <v>79</v>
      </c>
      <c r="B56" s="231">
        <v>2.9656099882989202</v>
      </c>
      <c r="C56" s="231">
        <v>3.2983337447049959</v>
      </c>
      <c r="D56" s="231">
        <v>3.4213008346066451</v>
      </c>
      <c r="E56" s="231">
        <v>4.0722877578970111</v>
      </c>
      <c r="F56" s="231">
        <v>4.2507015740090868</v>
      </c>
      <c r="G56" s="231">
        <v>3.3465588559831909</v>
      </c>
      <c r="H56" s="231">
        <v>2.943910424184605</v>
      </c>
      <c r="I56" s="231">
        <v>2.148256846871945</v>
      </c>
      <c r="J56" s="231">
        <v>1.9577867529451269</v>
      </c>
      <c r="K56" s="231">
        <v>1.7793642570005179</v>
      </c>
      <c r="L56" s="231">
        <v>1.6997962953196599</v>
      </c>
      <c r="M56" s="231">
        <v>1.547899346555903</v>
      </c>
      <c r="N56" s="231">
        <v>1.3284993937552301</v>
      </c>
      <c r="O56" s="231">
        <v>1.0464050603285009</v>
      </c>
      <c r="P56" s="231">
        <v>0.88968212850239214</v>
      </c>
      <c r="Q56" s="231">
        <v>0.89450811156067711</v>
      </c>
      <c r="R56" s="231">
        <v>0.9113816926126147</v>
      </c>
      <c r="S56" s="231">
        <v>0.9202524744202788</v>
      </c>
      <c r="T56" s="231">
        <v>1.025243645402929</v>
      </c>
      <c r="U56" s="231">
        <v>1.0183952629763211</v>
      </c>
      <c r="V56" s="231">
        <v>0.8540601240557637</v>
      </c>
      <c r="W56" s="231">
        <v>0.90028887544199132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37.382594651368208</v>
      </c>
      <c r="C58" s="331">
        <v>39.874655830213023</v>
      </c>
      <c r="D58" s="331">
        <v>42.485453924863883</v>
      </c>
      <c r="E58" s="331">
        <v>37.777760981788759</v>
      </c>
      <c r="F58" s="331">
        <v>37.339413213412911</v>
      </c>
      <c r="G58" s="331">
        <v>38.346929398380702</v>
      </c>
      <c r="H58" s="331">
        <v>33.388387631402551</v>
      </c>
      <c r="I58" s="331">
        <v>31.985239398054048</v>
      </c>
      <c r="J58" s="331">
        <v>29.5467928894343</v>
      </c>
      <c r="K58" s="331">
        <v>23.025388513172491</v>
      </c>
      <c r="L58" s="331">
        <v>23.813549629592021</v>
      </c>
      <c r="M58" s="331">
        <v>24.632531583710929</v>
      </c>
      <c r="N58" s="331">
        <v>23.85872705340762</v>
      </c>
      <c r="O58" s="331">
        <v>23.646182648921538</v>
      </c>
      <c r="P58" s="331">
        <v>23.87301834266707</v>
      </c>
      <c r="Q58" s="331">
        <v>23.421438286466302</v>
      </c>
      <c r="R58" s="331">
        <v>23.369803295666159</v>
      </c>
      <c r="S58" s="331">
        <v>24.18326517917653</v>
      </c>
      <c r="T58" s="331">
        <v>24.700042011953919</v>
      </c>
      <c r="U58" s="331">
        <v>23.022488699192412</v>
      </c>
      <c r="V58" s="331">
        <v>20.22915132608367</v>
      </c>
      <c r="W58" s="331">
        <v>21.763888038645241</v>
      </c>
      <c r="DA58" s="72" t="s">
        <v>2758</v>
      </c>
    </row>
    <row r="59" spans="1:105" ht="12" customHeight="1" x14ac:dyDescent="0.25">
      <c r="A59" s="132" t="s">
        <v>2759</v>
      </c>
      <c r="B59" s="318">
        <v>8.6232968612991598</v>
      </c>
      <c r="C59" s="318">
        <v>9.1981575295356155</v>
      </c>
      <c r="D59" s="318">
        <v>9.8004080481272791</v>
      </c>
      <c r="E59" s="318">
        <v>8.7144525611264889</v>
      </c>
      <c r="F59" s="318">
        <v>8.6133359058903984</v>
      </c>
      <c r="G59" s="318">
        <v>8.8457465032971996</v>
      </c>
      <c r="H59" s="318">
        <v>7.7019260153247702</v>
      </c>
      <c r="I59" s="318">
        <v>7.378252287767479</v>
      </c>
      <c r="J59" s="318">
        <v>6.8157592794482467</v>
      </c>
      <c r="K59" s="318">
        <v>5.3114226646803129</v>
      </c>
      <c r="L59" s="318">
        <v>5.4932331394427916</v>
      </c>
      <c r="M59" s="318">
        <v>5.6821532660492462</v>
      </c>
      <c r="N59" s="318">
        <v>5.5036545224587066</v>
      </c>
      <c r="O59" s="318">
        <v>5.4546254619243983</v>
      </c>
      <c r="P59" s="318">
        <v>5.5069511911614626</v>
      </c>
      <c r="Q59" s="318">
        <v>5.4027821542720211</v>
      </c>
      <c r="R59" s="318">
        <v>5.3908711604458137</v>
      </c>
      <c r="S59" s="318">
        <v>5.5785179348947551</v>
      </c>
      <c r="T59" s="318">
        <v>5.6977263547928709</v>
      </c>
      <c r="U59" s="318">
        <v>5.3107537449055906</v>
      </c>
      <c r="V59" s="318">
        <v>4.6663956518753444</v>
      </c>
      <c r="W59" s="318">
        <v>5.0204237871553667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0.99999999999999967</v>
      </c>
      <c r="D63" s="234">
        <f t="shared" si="1"/>
        <v>1.0000000000000004</v>
      </c>
      <c r="E63" s="234">
        <f t="shared" si="1"/>
        <v>0.99999999999999989</v>
      </c>
      <c r="F63" s="234">
        <f t="shared" si="1"/>
        <v>1.0000000000000002</v>
      </c>
      <c r="G63" s="234">
        <f t="shared" si="1"/>
        <v>0.99999999999999978</v>
      </c>
      <c r="H63" s="234">
        <f t="shared" si="1"/>
        <v>0.99999999999999978</v>
      </c>
      <c r="I63" s="234">
        <f t="shared" si="1"/>
        <v>0.99999999999999967</v>
      </c>
      <c r="J63" s="234">
        <f t="shared" si="1"/>
        <v>0.99999999999999989</v>
      </c>
      <c r="K63" s="234">
        <f t="shared" si="1"/>
        <v>1</v>
      </c>
      <c r="L63" s="234">
        <f t="shared" si="1"/>
        <v>0.99999999999999967</v>
      </c>
      <c r="M63" s="234">
        <f t="shared" si="1"/>
        <v>0.99999999999999956</v>
      </c>
      <c r="N63" s="234">
        <f t="shared" si="1"/>
        <v>1.0000000000000002</v>
      </c>
      <c r="O63" s="234">
        <f t="shared" si="1"/>
        <v>1</v>
      </c>
      <c r="P63" s="234">
        <f t="shared" si="1"/>
        <v>1.0000000000000002</v>
      </c>
      <c r="Q63" s="234">
        <f t="shared" si="1"/>
        <v>0.99999999999999967</v>
      </c>
      <c r="R63" s="234">
        <f t="shared" si="1"/>
        <v>0.99999999999999967</v>
      </c>
      <c r="S63" s="234">
        <f t="shared" si="1"/>
        <v>0.99999999999999956</v>
      </c>
      <c r="T63" s="234">
        <f t="shared" si="1"/>
        <v>1</v>
      </c>
      <c r="U63" s="234">
        <f t="shared" si="1"/>
        <v>1</v>
      </c>
      <c r="V63" s="234">
        <f t="shared" si="1"/>
        <v>0.99999999999999989</v>
      </c>
      <c r="W63" s="234">
        <f t="shared" si="1"/>
        <v>0.99999999999999967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2.163041239190841E-2</v>
      </c>
      <c r="C64" s="301">
        <f t="shared" si="2"/>
        <v>2.5081814055861747E-2</v>
      </c>
      <c r="D64" s="301">
        <f t="shared" si="2"/>
        <v>2.6793655920452481E-2</v>
      </c>
      <c r="E64" s="301">
        <f t="shared" si="2"/>
        <v>2.4482575092566503E-2</v>
      </c>
      <c r="F64" s="301">
        <f t="shared" si="2"/>
        <v>2.4319023679825871E-2</v>
      </c>
      <c r="G64" s="301">
        <f t="shared" si="2"/>
        <v>2.571142784246987E-2</v>
      </c>
      <c r="H64" s="301">
        <f t="shared" si="2"/>
        <v>2.5125019195507307E-2</v>
      </c>
      <c r="I64" s="301">
        <f t="shared" si="2"/>
        <v>2.6784912653938002E-2</v>
      </c>
      <c r="J64" s="301">
        <f t="shared" si="2"/>
        <v>2.8425159691331296E-2</v>
      </c>
      <c r="K64" s="301">
        <f t="shared" si="2"/>
        <v>3.0364828024764024E-2</v>
      </c>
      <c r="L64" s="301">
        <f t="shared" si="2"/>
        <v>2.9495423620661296E-2</v>
      </c>
      <c r="M64" s="301">
        <f t="shared" si="2"/>
        <v>3.1036695689002584E-2</v>
      </c>
      <c r="N64" s="301">
        <f t="shared" si="2"/>
        <v>3.1324502764315192E-2</v>
      </c>
      <c r="O64" s="301">
        <f t="shared" si="2"/>
        <v>3.1717631614173333E-2</v>
      </c>
      <c r="P64" s="301">
        <f t="shared" si="2"/>
        <v>3.2114686539496035E-2</v>
      </c>
      <c r="Q64" s="301">
        <f t="shared" si="2"/>
        <v>3.2351013959606038E-2</v>
      </c>
      <c r="R64" s="301">
        <f t="shared" si="2"/>
        <v>3.2452250484459988E-2</v>
      </c>
      <c r="S64" s="301">
        <f t="shared" si="2"/>
        <v>3.2193986326442499E-2</v>
      </c>
      <c r="T64" s="301">
        <f t="shared" si="2"/>
        <v>3.3480921148536659E-2</v>
      </c>
      <c r="U64" s="301">
        <f t="shared" si="2"/>
        <v>3.2316638194091363E-2</v>
      </c>
      <c r="V64" s="301">
        <f t="shared" si="2"/>
        <v>3.0068803153506674E-2</v>
      </c>
      <c r="W64" s="301">
        <f t="shared" si="2"/>
        <v>2.2405089835333906E-2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1.774803068054023E-2</v>
      </c>
      <c r="C65" s="235">
        <f t="shared" si="3"/>
        <v>2.0579949994553232E-2</v>
      </c>
      <c r="D65" s="235">
        <f t="shared" si="3"/>
        <v>2.1984538191140501E-2</v>
      </c>
      <c r="E65" s="235">
        <f t="shared" si="3"/>
        <v>2.0088266742618672E-2</v>
      </c>
      <c r="F65" s="235">
        <f t="shared" si="3"/>
        <v>1.9954070711651995E-2</v>
      </c>
      <c r="G65" s="235">
        <f t="shared" si="3"/>
        <v>2.1096556178436816E-2</v>
      </c>
      <c r="H65" s="235">
        <f t="shared" si="3"/>
        <v>2.0615400365544458E-2</v>
      </c>
      <c r="I65" s="235">
        <f t="shared" si="3"/>
        <v>2.1977364228872205E-2</v>
      </c>
      <c r="J65" s="235">
        <f t="shared" si="3"/>
        <v>2.3323207951861567E-2</v>
      </c>
      <c r="K65" s="235">
        <f t="shared" si="3"/>
        <v>2.4914730686985881E-2</v>
      </c>
      <c r="L65" s="235">
        <f t="shared" si="3"/>
        <v>2.4201373227209267E-2</v>
      </c>
      <c r="M65" s="235">
        <f t="shared" si="3"/>
        <v>2.5466006719181609E-2</v>
      </c>
      <c r="N65" s="235">
        <f t="shared" si="3"/>
        <v>2.5702156114309888E-2</v>
      </c>
      <c r="O65" s="235">
        <f t="shared" si="3"/>
        <v>2.6024723375731976E-2</v>
      </c>
      <c r="P65" s="235">
        <f t="shared" si="3"/>
        <v>2.6350512032407011E-2</v>
      </c>
      <c r="Q65" s="235">
        <f t="shared" si="3"/>
        <v>2.6544421710445985E-2</v>
      </c>
      <c r="R65" s="235">
        <f t="shared" si="3"/>
        <v>2.6627487576992799E-2</v>
      </c>
      <c r="S65" s="235">
        <f t="shared" si="3"/>
        <v>2.6415578524260498E-2</v>
      </c>
      <c r="T65" s="235">
        <f t="shared" si="3"/>
        <v>2.7471525044953149E-2</v>
      </c>
      <c r="U65" s="235">
        <f t="shared" si="3"/>
        <v>2.6516215954126236E-2</v>
      </c>
      <c r="V65" s="235">
        <f t="shared" si="3"/>
        <v>2.467183848492855E-2</v>
      </c>
      <c r="W65" s="235">
        <f t="shared" si="3"/>
        <v>1.8383663454632947E-2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1.275639705163829E-2</v>
      </c>
      <c r="C66" s="235">
        <f t="shared" si="4"/>
        <v>1.4791839058585131E-2</v>
      </c>
      <c r="D66" s="235">
        <f t="shared" si="4"/>
        <v>1.5801386824882236E-2</v>
      </c>
      <c r="E66" s="235">
        <f t="shared" si="4"/>
        <v>1.443844172125717E-2</v>
      </c>
      <c r="F66" s="235">
        <f t="shared" si="4"/>
        <v>1.4341988323999869E-2</v>
      </c>
      <c r="G66" s="235">
        <f t="shared" si="4"/>
        <v>1.5163149753251465E-2</v>
      </c>
      <c r="H66" s="235">
        <f t="shared" si="4"/>
        <v>1.4817319012735081E-2</v>
      </c>
      <c r="I66" s="235">
        <f t="shared" si="4"/>
        <v>1.5796230539501899E-2</v>
      </c>
      <c r="J66" s="235">
        <f t="shared" si="4"/>
        <v>1.6763555715400502E-2</v>
      </c>
      <c r="K66" s="235">
        <f t="shared" si="4"/>
        <v>1.7907462681271101E-2</v>
      </c>
      <c r="L66" s="235">
        <f t="shared" si="4"/>
        <v>1.7394737007056665E-2</v>
      </c>
      <c r="M66" s="235">
        <f t="shared" si="4"/>
        <v>1.8303692329411779E-2</v>
      </c>
      <c r="N66" s="235">
        <f t="shared" si="4"/>
        <v>1.8473424707160235E-2</v>
      </c>
      <c r="O66" s="235">
        <f t="shared" si="4"/>
        <v>1.8705269926307357E-2</v>
      </c>
      <c r="P66" s="235">
        <f t="shared" si="4"/>
        <v>1.8939430523292531E-2</v>
      </c>
      <c r="Q66" s="235">
        <f t="shared" si="4"/>
        <v>1.9078803104383049E-2</v>
      </c>
      <c r="R66" s="235">
        <f t="shared" si="4"/>
        <v>1.9138506695963578E-2</v>
      </c>
      <c r="S66" s="235">
        <f t="shared" si="4"/>
        <v>1.8986197064312239E-2</v>
      </c>
      <c r="T66" s="235">
        <f t="shared" si="4"/>
        <v>1.9745158626060081E-2</v>
      </c>
      <c r="U66" s="235">
        <f t="shared" si="4"/>
        <v>1.905853021702824E-2</v>
      </c>
      <c r="V66" s="235">
        <f t="shared" si="4"/>
        <v>1.7732883911042389E-2</v>
      </c>
      <c r="W66" s="235">
        <f t="shared" si="4"/>
        <v>1.3213258108017422E-2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2.4958168144509699E-2</v>
      </c>
      <c r="C67" s="235">
        <f t="shared" si="5"/>
        <v>2.8940554679840476E-2</v>
      </c>
      <c r="D67" s="235">
        <f t="shared" si="5"/>
        <v>3.0915756831291333E-2</v>
      </c>
      <c r="E67" s="235">
        <f t="shared" si="5"/>
        <v>2.8249125106807507E-2</v>
      </c>
      <c r="F67" s="235">
        <f t="shared" si="5"/>
        <v>2.8060411938260619E-2</v>
      </c>
      <c r="G67" s="235">
        <f t="shared" si="5"/>
        <v>2.9667032125926772E-2</v>
      </c>
      <c r="H67" s="235">
        <f t="shared" si="5"/>
        <v>2.8990406764046909E-2</v>
      </c>
      <c r="I67" s="235">
        <f t="shared" si="5"/>
        <v>3.0905668446851532E-2</v>
      </c>
      <c r="J67" s="235">
        <f t="shared" si="5"/>
        <v>3.2798261182305333E-2</v>
      </c>
      <c r="K67" s="235">
        <f t="shared" si="5"/>
        <v>3.5036340028573899E-2</v>
      </c>
      <c r="L67" s="235">
        <f t="shared" si="5"/>
        <v>3.4033181100763039E-2</v>
      </c>
      <c r="M67" s="235">
        <f t="shared" si="5"/>
        <v>3.5811571948849132E-2</v>
      </c>
      <c r="N67" s="235">
        <f t="shared" si="5"/>
        <v>3.6143657035748282E-2</v>
      </c>
      <c r="O67" s="235">
        <f t="shared" si="5"/>
        <v>3.6597267247123089E-2</v>
      </c>
      <c r="P67" s="235">
        <f t="shared" si="5"/>
        <v>3.705540754557235E-2</v>
      </c>
      <c r="Q67" s="235">
        <f t="shared" si="5"/>
        <v>3.7328093030314653E-2</v>
      </c>
      <c r="R67" s="235">
        <f t="shared" si="5"/>
        <v>3.7444904405146126E-2</v>
      </c>
      <c r="S67" s="235">
        <f t="shared" si="5"/>
        <v>3.714690729974135E-2</v>
      </c>
      <c r="T67" s="235">
        <f t="shared" si="5"/>
        <v>3.8631832094465364E-2</v>
      </c>
      <c r="U67" s="235">
        <f t="shared" si="5"/>
        <v>3.7288428685490031E-2</v>
      </c>
      <c r="V67" s="235">
        <f t="shared" si="5"/>
        <v>3.4694772869430762E-2</v>
      </c>
      <c r="W67" s="235">
        <f t="shared" si="5"/>
        <v>2.5852026733077575E-2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8.2243875052194035E-2</v>
      </c>
      <c r="C68" s="302">
        <f t="shared" si="6"/>
        <v>7.9043361891534283E-2</v>
      </c>
      <c r="D68" s="302">
        <f t="shared" si="6"/>
        <v>7.6268945878188985E-2</v>
      </c>
      <c r="E68" s="302">
        <f t="shared" si="6"/>
        <v>8.1478466700177707E-2</v>
      </c>
      <c r="F68" s="302">
        <f t="shared" si="6"/>
        <v>8.0040904671780794E-2</v>
      </c>
      <c r="G68" s="302">
        <f t="shared" si="6"/>
        <v>8.0479035002358895E-2</v>
      </c>
      <c r="H68" s="302">
        <f t="shared" si="6"/>
        <v>8.0443538548448101E-2</v>
      </c>
      <c r="I68" s="302">
        <f t="shared" si="6"/>
        <v>7.9832082120859044E-2</v>
      </c>
      <c r="J68" s="302">
        <f t="shared" si="6"/>
        <v>7.8273749848757498E-2</v>
      </c>
      <c r="K68" s="302">
        <f t="shared" si="6"/>
        <v>7.629363371165121E-2</v>
      </c>
      <c r="L68" s="302">
        <f t="shared" si="6"/>
        <v>7.8684631758909385E-2</v>
      </c>
      <c r="M68" s="302">
        <f t="shared" si="6"/>
        <v>7.7348062865208941E-2</v>
      </c>
      <c r="N68" s="302">
        <f t="shared" si="6"/>
        <v>7.7736109023876551E-2</v>
      </c>
      <c r="O68" s="302">
        <f t="shared" si="6"/>
        <v>7.8280233846889605E-2</v>
      </c>
      <c r="P68" s="302">
        <f t="shared" si="6"/>
        <v>7.8559933224785605E-2</v>
      </c>
      <c r="Q68" s="302">
        <f t="shared" si="6"/>
        <v>7.8758432073563173E-2</v>
      </c>
      <c r="R68" s="302">
        <f t="shared" si="6"/>
        <v>7.8632585922569276E-2</v>
      </c>
      <c r="S68" s="302">
        <f t="shared" si="6"/>
        <v>7.9163099877684148E-2</v>
      </c>
      <c r="T68" s="302">
        <f t="shared" si="6"/>
        <v>7.770940708797483E-2</v>
      </c>
      <c r="U68" s="302">
        <f t="shared" si="6"/>
        <v>7.8930039497147261E-2</v>
      </c>
      <c r="V68" s="302">
        <f t="shared" si="6"/>
        <v>8.2507907886619616E-2</v>
      </c>
      <c r="W68" s="302">
        <f t="shared" si="6"/>
        <v>0.10040746707365625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5.0109067209214771E-2</v>
      </c>
      <c r="C69" s="303">
        <f t="shared" si="7"/>
        <v>4.634717170429356E-2</v>
      </c>
      <c r="D69" s="303">
        <f t="shared" si="7"/>
        <v>4.4565841361925589E-2</v>
      </c>
      <c r="E69" s="303">
        <f t="shared" si="7"/>
        <v>4.693857329720539E-2</v>
      </c>
      <c r="F69" s="303">
        <f t="shared" si="7"/>
        <v>4.7262565425915323E-2</v>
      </c>
      <c r="G69" s="303">
        <f t="shared" si="7"/>
        <v>4.5522400896133526E-2</v>
      </c>
      <c r="H69" s="303">
        <f t="shared" si="7"/>
        <v>4.6210067803520244E-2</v>
      </c>
      <c r="I69" s="303">
        <f t="shared" si="7"/>
        <v>4.4259103969749206E-2</v>
      </c>
      <c r="J69" s="303">
        <f t="shared" si="7"/>
        <v>4.2467940159981912E-2</v>
      </c>
      <c r="K69" s="303">
        <f t="shared" si="7"/>
        <v>4.0422362591936795E-2</v>
      </c>
      <c r="L69" s="303">
        <f t="shared" si="7"/>
        <v>4.1216125633990235E-2</v>
      </c>
      <c r="M69" s="303">
        <f t="shared" si="7"/>
        <v>3.9495430148564756E-2</v>
      </c>
      <c r="N69" s="303">
        <f t="shared" si="7"/>
        <v>3.9101600817777943E-2</v>
      </c>
      <c r="O69" s="303">
        <f t="shared" si="7"/>
        <v>3.8554250913202477E-2</v>
      </c>
      <c r="P69" s="303">
        <f t="shared" si="7"/>
        <v>3.8011619417355508E-2</v>
      </c>
      <c r="Q69" s="303">
        <f t="shared" si="7"/>
        <v>3.7718300648498536E-2</v>
      </c>
      <c r="R69" s="303">
        <f t="shared" si="7"/>
        <v>3.761162771330686E-2</v>
      </c>
      <c r="S69" s="303">
        <f t="shared" si="7"/>
        <v>3.7869316237879064E-2</v>
      </c>
      <c r="T69" s="303">
        <f t="shared" si="7"/>
        <v>3.6487086580853596E-2</v>
      </c>
      <c r="U69" s="303">
        <f t="shared" si="7"/>
        <v>3.776599162368597E-2</v>
      </c>
      <c r="V69" s="303">
        <f t="shared" si="7"/>
        <v>4.0106211019300043E-2</v>
      </c>
      <c r="W69" s="303">
        <f t="shared" si="7"/>
        <v>4.7633993422862272E-2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0.42592707127832563</v>
      </c>
      <c r="C70" s="303">
        <f t="shared" si="8"/>
        <v>0.39395095948649533</v>
      </c>
      <c r="D70" s="303">
        <f t="shared" si="8"/>
        <v>0.37880965157636759</v>
      </c>
      <c r="E70" s="303">
        <f t="shared" si="8"/>
        <v>0.39897787302624566</v>
      </c>
      <c r="F70" s="303">
        <f t="shared" si="8"/>
        <v>0.4017318061202807</v>
      </c>
      <c r="G70" s="303">
        <f t="shared" si="8"/>
        <v>0.38694040761713505</v>
      </c>
      <c r="H70" s="303">
        <f t="shared" si="8"/>
        <v>0.39278557632992189</v>
      </c>
      <c r="I70" s="303">
        <f t="shared" si="8"/>
        <v>0.3762023837428683</v>
      </c>
      <c r="J70" s="303">
        <f t="shared" si="8"/>
        <v>0.3609774913598463</v>
      </c>
      <c r="K70" s="303">
        <f t="shared" si="8"/>
        <v>0.34359008203146291</v>
      </c>
      <c r="L70" s="303">
        <f t="shared" si="8"/>
        <v>0.35033706788891711</v>
      </c>
      <c r="M70" s="303">
        <f t="shared" si="8"/>
        <v>0.33571115626280051</v>
      </c>
      <c r="N70" s="303">
        <f t="shared" si="8"/>
        <v>0.33236360695111261</v>
      </c>
      <c r="O70" s="303">
        <f t="shared" si="8"/>
        <v>0.32771113276222108</v>
      </c>
      <c r="P70" s="303">
        <f t="shared" si="8"/>
        <v>0.323098765047522</v>
      </c>
      <c r="Q70" s="303">
        <f t="shared" si="8"/>
        <v>0.32060555551223768</v>
      </c>
      <c r="R70" s="303">
        <f t="shared" si="8"/>
        <v>0.31969883556310835</v>
      </c>
      <c r="S70" s="303">
        <f t="shared" si="8"/>
        <v>0.32188918802197208</v>
      </c>
      <c r="T70" s="303">
        <f t="shared" si="8"/>
        <v>0.31014023593725559</v>
      </c>
      <c r="U70" s="303">
        <f t="shared" si="8"/>
        <v>0.32101092880133081</v>
      </c>
      <c r="V70" s="303">
        <f t="shared" si="8"/>
        <v>0.34090279366405041</v>
      </c>
      <c r="W70" s="303">
        <f t="shared" si="8"/>
        <v>0.40488894409432929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7.8756886144897315E-2</v>
      </c>
      <c r="C71" s="303">
        <f t="shared" si="9"/>
        <v>9.1323528100829901E-2</v>
      </c>
      <c r="D71" s="303">
        <f t="shared" si="9"/>
        <v>9.7556388223185964E-2</v>
      </c>
      <c r="E71" s="303">
        <f t="shared" si="9"/>
        <v>8.9141683670370356E-2</v>
      </c>
      <c r="F71" s="303">
        <f t="shared" si="9"/>
        <v>8.8546188782955726E-2</v>
      </c>
      <c r="G71" s="303">
        <f t="shared" si="9"/>
        <v>9.3615968041813352E-2</v>
      </c>
      <c r="H71" s="303">
        <f t="shared" si="9"/>
        <v>9.1480839122103516E-2</v>
      </c>
      <c r="I71" s="303">
        <f t="shared" si="9"/>
        <v>9.7524553765620373E-2</v>
      </c>
      <c r="J71" s="303">
        <f t="shared" si="9"/>
        <v>0.10349673528638573</v>
      </c>
      <c r="K71" s="303">
        <f t="shared" si="9"/>
        <v>0.11055911742349982</v>
      </c>
      <c r="L71" s="303">
        <f t="shared" si="9"/>
        <v>0.10739359369574115</v>
      </c>
      <c r="M71" s="303">
        <f t="shared" si="9"/>
        <v>0.11300540481636834</v>
      </c>
      <c r="N71" s="303">
        <f t="shared" si="9"/>
        <v>0.11405331775725011</v>
      </c>
      <c r="O71" s="303">
        <f t="shared" si="9"/>
        <v>0.11548470997981058</v>
      </c>
      <c r="P71" s="303">
        <f t="shared" si="9"/>
        <v>0.11693039714380607</v>
      </c>
      <c r="Q71" s="303">
        <f t="shared" si="9"/>
        <v>0.11779087134010395</v>
      </c>
      <c r="R71" s="303">
        <f t="shared" si="9"/>
        <v>0.11815947612290559</v>
      </c>
      <c r="S71" s="303">
        <f t="shared" si="9"/>
        <v>0.11721912970140599</v>
      </c>
      <c r="T71" s="303">
        <f t="shared" si="9"/>
        <v>0.12190489238697956</v>
      </c>
      <c r="U71" s="303">
        <f t="shared" si="9"/>
        <v>0.11766570829643518</v>
      </c>
      <c r="V71" s="303">
        <f t="shared" si="9"/>
        <v>0.10948128327687041</v>
      </c>
      <c r="W71" s="303">
        <f t="shared" si="9"/>
        <v>8.1577506579933678E-2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0.25696962411223961</v>
      </c>
      <c r="C72" s="303">
        <f t="shared" si="10"/>
        <v>0.26642892353258485</v>
      </c>
      <c r="D72" s="303">
        <f t="shared" si="10"/>
        <v>0.27150473993039725</v>
      </c>
      <c r="E72" s="303">
        <f t="shared" si="10"/>
        <v>0.26349374237452428</v>
      </c>
      <c r="F72" s="303">
        <f t="shared" si="10"/>
        <v>0.26325030967872182</v>
      </c>
      <c r="G72" s="303">
        <f t="shared" si="10"/>
        <v>0.26745089591460158</v>
      </c>
      <c r="H72" s="303">
        <f t="shared" si="10"/>
        <v>0.26596220882798555</v>
      </c>
      <c r="I72" s="303">
        <f t="shared" si="10"/>
        <v>0.27093028717784706</v>
      </c>
      <c r="J72" s="303">
        <f t="shared" si="10"/>
        <v>0.27549494577683648</v>
      </c>
      <c r="K72" s="303">
        <f t="shared" si="10"/>
        <v>0.28034089230203113</v>
      </c>
      <c r="L72" s="303">
        <f t="shared" si="10"/>
        <v>0.27783492974507334</v>
      </c>
      <c r="M72" s="303">
        <f t="shared" si="10"/>
        <v>0.28235374402000213</v>
      </c>
      <c r="N72" s="303">
        <f t="shared" si="10"/>
        <v>0.28324884961072389</v>
      </c>
      <c r="O72" s="303">
        <f t="shared" si="10"/>
        <v>0.28454674431671506</v>
      </c>
      <c r="P72" s="303">
        <f t="shared" si="10"/>
        <v>0.28603070606498926</v>
      </c>
      <c r="Q72" s="303">
        <f t="shared" si="10"/>
        <v>0.28660020828624266</v>
      </c>
      <c r="R72" s="303">
        <f t="shared" si="10"/>
        <v>0.28687476271403617</v>
      </c>
      <c r="S72" s="303">
        <f t="shared" si="10"/>
        <v>0.28610210176912393</v>
      </c>
      <c r="T72" s="303">
        <f t="shared" si="10"/>
        <v>0.28969496790090549</v>
      </c>
      <c r="U72" s="303">
        <f t="shared" si="10"/>
        <v>0.28626914797386943</v>
      </c>
      <c r="V72" s="303">
        <f t="shared" si="10"/>
        <v>0.2796584750587956</v>
      </c>
      <c r="W72" s="303">
        <f t="shared" si="10"/>
        <v>0.25570253358343875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7.8234403819749138E-2</v>
      </c>
      <c r="C73" s="304">
        <f t="shared" si="11"/>
        <v>7.1715522299078557E-2</v>
      </c>
      <c r="D73" s="304">
        <f t="shared" si="11"/>
        <v>6.877626220431203E-2</v>
      </c>
      <c r="E73" s="304">
        <f t="shared" si="11"/>
        <v>7.1620365799232033E-2</v>
      </c>
      <c r="F73" s="304">
        <f t="shared" si="11"/>
        <v>7.1978647916876373E-2</v>
      </c>
      <c r="G73" s="304">
        <f t="shared" si="11"/>
        <v>6.9970463119761822E-2</v>
      </c>
      <c r="H73" s="304">
        <f t="shared" si="11"/>
        <v>7.1144803192083286E-2</v>
      </c>
      <c r="I73" s="304">
        <f t="shared" si="11"/>
        <v>6.8579637892346015E-2</v>
      </c>
      <c r="J73" s="304">
        <f t="shared" si="11"/>
        <v>6.5554393551684895E-2</v>
      </c>
      <c r="K73" s="304">
        <f t="shared" si="11"/>
        <v>6.1347533211932065E-2</v>
      </c>
      <c r="L73" s="304">
        <f t="shared" si="11"/>
        <v>6.3030568812448173E-2</v>
      </c>
      <c r="M73" s="304">
        <f t="shared" si="11"/>
        <v>6.0457587022586079E-2</v>
      </c>
      <c r="N73" s="304">
        <f t="shared" si="11"/>
        <v>6.0105769379752441E-2</v>
      </c>
      <c r="O73" s="304">
        <f t="shared" si="11"/>
        <v>5.9710461700453063E-2</v>
      </c>
      <c r="P73" s="304">
        <f t="shared" si="11"/>
        <v>5.9473447865714721E-2</v>
      </c>
      <c r="Q73" s="304">
        <f t="shared" si="11"/>
        <v>5.8986990986282149E-2</v>
      </c>
      <c r="R73" s="304">
        <f t="shared" si="11"/>
        <v>5.8788957629561461E-2</v>
      </c>
      <c r="S73" s="304">
        <f t="shared" si="11"/>
        <v>5.9237321196384224E-2</v>
      </c>
      <c r="T73" s="304">
        <f t="shared" si="11"/>
        <v>5.6850508245313625E-2</v>
      </c>
      <c r="U73" s="304">
        <f t="shared" si="11"/>
        <v>5.8804168230595012E-2</v>
      </c>
      <c r="V73" s="304">
        <f t="shared" si="11"/>
        <v>6.2716950475847605E-2</v>
      </c>
      <c r="W73" s="304">
        <f t="shared" si="11"/>
        <v>7.5120381451646276E-2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5.3449671689829115E-2</v>
      </c>
      <c r="C74" s="304">
        <f t="shared" si="12"/>
        <v>4.9436983151246471E-2</v>
      </c>
      <c r="D74" s="304">
        <f t="shared" si="12"/>
        <v>4.7536897452720661E-2</v>
      </c>
      <c r="E74" s="304">
        <f t="shared" si="12"/>
        <v>5.006781151701907E-2</v>
      </c>
      <c r="F74" s="304">
        <f t="shared" si="12"/>
        <v>5.0413403120976398E-2</v>
      </c>
      <c r="G74" s="304">
        <f t="shared" si="12"/>
        <v>4.8557227622542463E-2</v>
      </c>
      <c r="H74" s="304">
        <f t="shared" si="12"/>
        <v>4.9290738990421579E-2</v>
      </c>
      <c r="I74" s="304">
        <f t="shared" si="12"/>
        <v>4.7209710901065849E-2</v>
      </c>
      <c r="J74" s="304">
        <f t="shared" si="12"/>
        <v>4.5299136170647382E-2</v>
      </c>
      <c r="K74" s="304">
        <f t="shared" si="12"/>
        <v>4.3117186764732598E-2</v>
      </c>
      <c r="L74" s="304">
        <f t="shared" si="12"/>
        <v>4.3963867342922937E-2</v>
      </c>
      <c r="M74" s="304">
        <f t="shared" si="12"/>
        <v>4.2128458825135766E-2</v>
      </c>
      <c r="N74" s="304">
        <f t="shared" si="12"/>
        <v>4.1708374205629818E-2</v>
      </c>
      <c r="O74" s="304">
        <f t="shared" si="12"/>
        <v>4.1124534307415993E-2</v>
      </c>
      <c r="P74" s="304">
        <f t="shared" si="12"/>
        <v>4.0545727378512558E-2</v>
      </c>
      <c r="Q74" s="304">
        <f t="shared" si="12"/>
        <v>4.0232854025065129E-2</v>
      </c>
      <c r="R74" s="304">
        <f t="shared" si="12"/>
        <v>4.0119069560860671E-2</v>
      </c>
      <c r="S74" s="304">
        <f t="shared" si="12"/>
        <v>4.0393937320404354E-2</v>
      </c>
      <c r="T74" s="304">
        <f t="shared" si="12"/>
        <v>3.8919559019577173E-2</v>
      </c>
      <c r="U74" s="304">
        <f t="shared" si="12"/>
        <v>4.0283724398598383E-2</v>
      </c>
      <c r="V74" s="304">
        <f t="shared" si="12"/>
        <v>4.2779958420586732E-2</v>
      </c>
      <c r="W74" s="304">
        <f t="shared" si="12"/>
        <v>5.0809592984386448E-2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0.12528554860266133</v>
      </c>
      <c r="C76" s="304">
        <f t="shared" si="14"/>
        <v>0.14527641808225983</v>
      </c>
      <c r="D76" s="304">
        <f t="shared" si="14"/>
        <v>0.15519158027336458</v>
      </c>
      <c r="E76" s="304">
        <f t="shared" si="14"/>
        <v>0.14180556505827319</v>
      </c>
      <c r="F76" s="304">
        <f t="shared" si="14"/>
        <v>0.14085825864086907</v>
      </c>
      <c r="G76" s="304">
        <f t="shared" si="14"/>
        <v>0.14892320517229726</v>
      </c>
      <c r="H76" s="304">
        <f t="shared" si="14"/>
        <v>0.1455266666454807</v>
      </c>
      <c r="I76" s="304">
        <f t="shared" si="14"/>
        <v>0.15514093838443521</v>
      </c>
      <c r="J76" s="304">
        <f t="shared" si="14"/>
        <v>0.16464141605450416</v>
      </c>
      <c r="K76" s="304">
        <f t="shared" si="14"/>
        <v>0.17587617232536648</v>
      </c>
      <c r="L76" s="304">
        <f t="shared" si="14"/>
        <v>0.17084049358970227</v>
      </c>
      <c r="M76" s="304">
        <f t="shared" si="14"/>
        <v>0.17976769817228025</v>
      </c>
      <c r="N76" s="304">
        <f t="shared" si="14"/>
        <v>0.18143470602534159</v>
      </c>
      <c r="O76" s="304">
        <f t="shared" si="14"/>
        <v>0.18371174830884598</v>
      </c>
      <c r="P76" s="304">
        <f t="shared" si="14"/>
        <v>0.18601153082076202</v>
      </c>
      <c r="Q76" s="304">
        <f t="shared" si="14"/>
        <v>0.18738036327489541</v>
      </c>
      <c r="R76" s="304">
        <f t="shared" si="14"/>
        <v>0.18796673552361398</v>
      </c>
      <c r="S76" s="304">
        <f t="shared" si="14"/>
        <v>0.18647084325233537</v>
      </c>
      <c r="T76" s="304">
        <f t="shared" si="14"/>
        <v>0.1939249006360147</v>
      </c>
      <c r="U76" s="304">
        <f t="shared" si="14"/>
        <v>0.18718125534467603</v>
      </c>
      <c r="V76" s="304">
        <f t="shared" si="14"/>
        <v>0.17416156616236128</v>
      </c>
      <c r="W76" s="304">
        <f t="shared" si="14"/>
        <v>0.12977255914740601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2.8900467934531958E-2</v>
      </c>
      <c r="C77" s="237">
        <f t="shared" si="15"/>
        <v>3.3511897495421307E-2</v>
      </c>
      <c r="D77" s="237">
        <f t="shared" si="15"/>
        <v>3.5799095262168505E-2</v>
      </c>
      <c r="E77" s="237">
        <f t="shared" si="15"/>
        <v>3.2711252268226541E-2</v>
      </c>
      <c r="F77" s="237">
        <f t="shared" si="15"/>
        <v>3.2492730666607586E-2</v>
      </c>
      <c r="G77" s="237">
        <f t="shared" si="15"/>
        <v>3.4353126627872529E-2</v>
      </c>
      <c r="H77" s="237">
        <f t="shared" si="15"/>
        <v>3.3569624030186811E-2</v>
      </c>
      <c r="I77" s="237">
        <f t="shared" si="15"/>
        <v>3.5787413353892024E-2</v>
      </c>
      <c r="J77" s="237">
        <f t="shared" si="15"/>
        <v>3.7978953027293212E-2</v>
      </c>
      <c r="K77" s="237">
        <f t="shared" si="15"/>
        <v>4.057055051782326E-2</v>
      </c>
      <c r="L77" s="237">
        <f t="shared" si="15"/>
        <v>3.9408936321678231E-2</v>
      </c>
      <c r="M77" s="237">
        <f t="shared" si="15"/>
        <v>4.1468235200609924E-2</v>
      </c>
      <c r="N77" s="237">
        <f t="shared" si="15"/>
        <v>4.1852775217725575E-2</v>
      </c>
      <c r="O77" s="237">
        <f t="shared" si="15"/>
        <v>4.237803601782552E-2</v>
      </c>
      <c r="P77" s="237">
        <f t="shared" si="15"/>
        <v>4.290854246077383E-2</v>
      </c>
      <c r="Q77" s="237">
        <f t="shared" si="15"/>
        <v>4.3224300334604039E-2</v>
      </c>
      <c r="R77" s="237">
        <f t="shared" si="15"/>
        <v>4.3359562801511028E-2</v>
      </c>
      <c r="S77" s="237">
        <f t="shared" si="15"/>
        <v>4.3014495177177835E-2</v>
      </c>
      <c r="T77" s="237">
        <f t="shared" si="15"/>
        <v>4.4733973192015768E-2</v>
      </c>
      <c r="U77" s="237">
        <f t="shared" si="15"/>
        <v>4.3178370756795641E-2</v>
      </c>
      <c r="V77" s="237">
        <f t="shared" si="15"/>
        <v>4.0175030675455504E-2</v>
      </c>
      <c r="W77" s="237">
        <f t="shared" si="15"/>
        <v>2.9935517114717678E-2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103.22988570121709</v>
      </c>
      <c r="C81" s="324">
        <f t="shared" si="16"/>
        <v>101.960208151511</v>
      </c>
      <c r="D81" s="324">
        <f t="shared" si="16"/>
        <v>105.91575251106613</v>
      </c>
      <c r="E81" s="324">
        <f t="shared" si="16"/>
        <v>110.5154989655509</v>
      </c>
      <c r="F81" s="324">
        <f t="shared" si="16"/>
        <v>108.23895091441842</v>
      </c>
      <c r="G81" s="324">
        <f t="shared" si="16"/>
        <v>93.792151207448171</v>
      </c>
      <c r="H81" s="324">
        <f t="shared" si="16"/>
        <v>87.072392026222275</v>
      </c>
      <c r="I81" s="324">
        <f t="shared" si="16"/>
        <v>78.761382371411003</v>
      </c>
      <c r="J81" s="324">
        <f t="shared" si="16"/>
        <v>73.776272626744401</v>
      </c>
      <c r="K81" s="324">
        <f t="shared" si="16"/>
        <v>73.572826684531634</v>
      </c>
      <c r="L81" s="324">
        <f t="shared" si="16"/>
        <v>69.265196416860093</v>
      </c>
      <c r="M81" s="324">
        <f t="shared" si="16"/>
        <v>61.803524648485713</v>
      </c>
      <c r="N81" s="324">
        <f t="shared" si="16"/>
        <v>62.692661169633681</v>
      </c>
      <c r="O81" s="324">
        <f t="shared" si="16"/>
        <v>61.096521775308645</v>
      </c>
      <c r="P81" s="324">
        <f t="shared" si="16"/>
        <v>57.728719467414052</v>
      </c>
      <c r="Q81" s="324">
        <f t="shared" si="16"/>
        <v>57.26946426556276</v>
      </c>
      <c r="R81" s="324">
        <f t="shared" si="16"/>
        <v>56.553604333322589</v>
      </c>
      <c r="S81" s="324">
        <f t="shared" si="16"/>
        <v>56.254919671339714</v>
      </c>
      <c r="T81" s="324">
        <f t="shared" si="16"/>
        <v>56.061305827116094</v>
      </c>
      <c r="U81" s="324">
        <f t="shared" si="16"/>
        <v>55.610520508608722</v>
      </c>
      <c r="V81" s="324">
        <f t="shared" si="16"/>
        <v>58.373479610767859</v>
      </c>
      <c r="W81" s="324">
        <f t="shared" si="16"/>
        <v>55.716544641725662</v>
      </c>
      <c r="DA81" s="95"/>
    </row>
    <row r="82" spans="1:105" ht="12" customHeight="1" x14ac:dyDescent="0.25">
      <c r="A82" s="55" t="s">
        <v>92</v>
      </c>
      <c r="B82" s="336">
        <f>IF(B$6=0,0,B$6/TEL!B$5*1000)</f>
        <v>2.2329049988868945</v>
      </c>
      <c r="C82" s="336">
        <f>IF(C$6=0,0,C$6/TEL!C$5*1000)</f>
        <v>2.5573469819531582</v>
      </c>
      <c r="D82" s="336">
        <f>IF(D$6=0,0,D$6/TEL!D$5*1000)</f>
        <v>2.8378702293373053</v>
      </c>
      <c r="E82" s="336">
        <f>IF(E$6=0,0,E$6/TEL!E$5*1000)</f>
        <v>2.7057040023165562</v>
      </c>
      <c r="F82" s="336">
        <f>IF(F$6=0,0,F$6/TEL!F$5*1000)</f>
        <v>2.6322656103672513</v>
      </c>
      <c r="G82" s="336">
        <f>IF(G$6=0,0,G$6/TEL!G$5*1000)</f>
        <v>2.4115301279603272</v>
      </c>
      <c r="H82" s="336">
        <f>IF(H$6=0,0,H$6/TEL!H$5*1000)</f>
        <v>2.1876955210575724</v>
      </c>
      <c r="I82" s="336">
        <f>IF(I$6=0,0,I$6/TEL!I$5*1000)</f>
        <v>2.1096167473216569</v>
      </c>
      <c r="J82" s="336">
        <f>IF(J$6=0,0,J$6/TEL!J$5*1000)</f>
        <v>2.0971023308464041</v>
      </c>
      <c r="K82" s="336">
        <f>IF(K$6=0,0,K$6/TEL!K$5*1000)</f>
        <v>2.2340262295715729</v>
      </c>
      <c r="L82" s="336">
        <f>IF(L$6=0,0,L$6/TEL!L$5*1000)</f>
        <v>2.0430063104835998</v>
      </c>
      <c r="M82" s="336">
        <f>IF(M$6=0,0,M$6/TEL!M$5*1000)</f>
        <v>1.9181771870228219</v>
      </c>
      <c r="N82" s="336">
        <f>IF(N$6=0,0,N$6/TEL!N$5*1000)</f>
        <v>1.9638164381104652</v>
      </c>
      <c r="O82" s="336">
        <f>IF(O$6=0,0,O$6/TEL!O$5*1000)</f>
        <v>1.937836970576559</v>
      </c>
      <c r="P82" s="336">
        <f>IF(P$6=0,0,P$6/TEL!P$5*1000)</f>
        <v>1.8539397300225042</v>
      </c>
      <c r="Q82" s="336">
        <f>IF(Q$6=0,0,Q$6/TEL!Q$5*1000)</f>
        <v>1.8527252379143804</v>
      </c>
      <c r="R82" s="336">
        <f>IF(R$6=0,0,R$6/TEL!R$5*1000)</f>
        <v>1.8352917336240269</v>
      </c>
      <c r="S82" s="336">
        <f>IF(S$6=0,0,S$6/TEL!S$5*1000)</f>
        <v>1.8110701146942323</v>
      </c>
      <c r="T82" s="336">
        <f>IF(T$6=0,0,T$6/TEL!T$5*1000)</f>
        <v>1.8769841598816723</v>
      </c>
      <c r="U82" s="336">
        <f>IF(U$6=0,0,U$6/TEL!U$5*1000)</f>
        <v>1.7971450710618055</v>
      </c>
      <c r="V82" s="336">
        <f>IF(V$6=0,0,V$6/TEL!V$5*1000)</f>
        <v>1.7552206678014142</v>
      </c>
      <c r="W82" s="336">
        <f>IF(W$6=0,0,W$6/TEL!W$5*1000)</f>
        <v>1.2483341880122556</v>
      </c>
      <c r="DA82" s="67"/>
    </row>
    <row r="83" spans="1:105" ht="12" customHeight="1" x14ac:dyDescent="0.25">
      <c r="A83" s="202" t="s">
        <v>93</v>
      </c>
      <c r="B83" s="337">
        <f>IF(B$7=0,0,B$7/TEL!B$5*1000)</f>
        <v>1.832127178573862</v>
      </c>
      <c r="C83" s="337">
        <f>IF(C$7=0,0,C$7/TEL!C$5*1000)</f>
        <v>2.0983359851923353</v>
      </c>
      <c r="D83" s="337">
        <f>IF(D$7=0,0,D$7/TEL!D$5*1000)</f>
        <v>2.3285089061229174</v>
      </c>
      <c r="E83" s="337">
        <f>IF(E$7=0,0,E$7/TEL!E$5*1000)</f>
        <v>2.2200648224135846</v>
      </c>
      <c r="F83" s="337">
        <f>IF(F$7=0,0,F$7/TEL!F$5*1000)</f>
        <v>2.1598076803013342</v>
      </c>
      <c r="G83" s="337">
        <f>IF(G$7=0,0,G$7/TEL!G$5*1000)</f>
        <v>1.9786913870443708</v>
      </c>
      <c r="H83" s="337">
        <f>IF(H$7=0,0,H$7/TEL!H$5*1000)</f>
        <v>1.7950322224062134</v>
      </c>
      <c r="I83" s="337">
        <f>IF(I$7=0,0,I$7/TEL!I$5*1000)</f>
        <v>1.7309675875459747</v>
      </c>
      <c r="J83" s="337">
        <f>IF(J$7=0,0,J$7/TEL!J$5*1000)</f>
        <v>1.7206993483867923</v>
      </c>
      <c r="K83" s="337">
        <f>IF(K$7=0,0,K$7/TEL!K$5*1000)</f>
        <v>1.8330471627253941</v>
      </c>
      <c r="L83" s="337">
        <f>IF(L$7=0,0,L$7/TEL!L$5*1000)</f>
        <v>1.6763128701403895</v>
      </c>
      <c r="M83" s="337">
        <f>IF(M$7=0,0,M$7/TEL!M$5*1000)</f>
        <v>1.5738889739674438</v>
      </c>
      <c r="N83" s="337">
        <f>IF(N$7=0,0,N$7/TEL!N$5*1000)</f>
        <v>1.6113365646034581</v>
      </c>
      <c r="O83" s="337">
        <f>IF(O$7=0,0,O$7/TEL!O$5*1000)</f>
        <v>1.5900200784217926</v>
      </c>
      <c r="P83" s="337">
        <f>IF(P$7=0,0,P$7/TEL!P$5*1000)</f>
        <v>1.5211813169415427</v>
      </c>
      <c r="Q83" s="337">
        <f>IF(Q$7=0,0,Q$7/TEL!Q$5*1000)</f>
        <v>1.5201848105964151</v>
      </c>
      <c r="R83" s="337">
        <f>IF(R$7=0,0,R$7/TEL!R$5*1000)</f>
        <v>1.5058803968197139</v>
      </c>
      <c r="S83" s="337">
        <f>IF(S$7=0,0,S$7/TEL!S$5*1000)</f>
        <v>1.4860062479542413</v>
      </c>
      <c r="T83" s="337">
        <f>IF(T$7=0,0,T$7/TEL!T$5*1000)</f>
        <v>1.5400895670823975</v>
      </c>
      <c r="U83" s="337">
        <f>IF(U$7=0,0,U$7/TEL!U$5*1000)</f>
        <v>1.4745805711276345</v>
      </c>
      <c r="V83" s="337">
        <f>IF(V$7=0,0,V$7/TEL!V$5*1000)</f>
        <v>1.4401810607601346</v>
      </c>
      <c r="W83" s="337">
        <f>IF(W$7=0,0,W$7/TEL!W$5*1000)</f>
        <v>1.0242742055485172</v>
      </c>
      <c r="DA83" s="174"/>
    </row>
    <row r="84" spans="1:105" ht="12" customHeight="1" x14ac:dyDescent="0.25">
      <c r="A84" s="202" t="s">
        <v>94</v>
      </c>
      <c r="B84" s="337">
        <f>IF(B$8=0,0,B$8/TEL!B$5*1000)</f>
        <v>1.3168414095999632</v>
      </c>
      <c r="C84" s="337">
        <f>IF(C$8=0,0,C$8/TEL!C$5*1000)</f>
        <v>1.5081789893569908</v>
      </c>
      <c r="D84" s="337">
        <f>IF(D$8=0,0,D$8/TEL!D$5*1000)</f>
        <v>1.6736157762758475</v>
      </c>
      <c r="E84" s="337">
        <f>IF(E$8=0,0,E$8/TEL!E$5*1000)</f>
        <v>1.5956715911097639</v>
      </c>
      <c r="F84" s="337">
        <f>IF(F$8=0,0,F$8/TEL!F$5*1000)</f>
        <v>1.5523617702165835</v>
      </c>
      <c r="G84" s="337">
        <f>IF(G$8=0,0,G$8/TEL!G$5*1000)</f>
        <v>1.422184434438142</v>
      </c>
      <c r="H84" s="337">
        <f>IF(H$8=0,0,H$8/TEL!H$5*1000)</f>
        <v>1.2901794098544661</v>
      </c>
      <c r="I84" s="337">
        <f>IF(I$8=0,0,I$8/TEL!I$5*1000)</f>
        <v>1.2441329535486696</v>
      </c>
      <c r="J84" s="337">
        <f>IF(J$8=0,0,J$8/TEL!J$5*1000)</f>
        <v>1.2367526566530069</v>
      </c>
      <c r="K84" s="337">
        <f>IF(K$8=0,0,K$8/TEL!K$5*1000)</f>
        <v>1.317502648208877</v>
      </c>
      <c r="L84" s="337">
        <f>IF(L$8=0,0,L$8/TEL!L$5*1000)</f>
        <v>1.2048498754134054</v>
      </c>
      <c r="M84" s="337">
        <f>IF(M$8=0,0,M$8/TEL!M$5*1000)</f>
        <v>1.1312327000391</v>
      </c>
      <c r="N84" s="337">
        <f>IF(N$8=0,0,N$8/TEL!N$5*1000)</f>
        <v>1.1581481558087356</v>
      </c>
      <c r="O84" s="337">
        <f>IF(O$8=0,0,O$8/TEL!O$5*1000)</f>
        <v>1.1428269313656634</v>
      </c>
      <c r="P84" s="337">
        <f>IF(P$8=0,0,P$8/TEL!P$5*1000)</f>
        <v>1.0933490715517333</v>
      </c>
      <c r="Q84" s="337">
        <f>IF(Q$8=0,0,Q$8/TEL!Q$5*1000)</f>
        <v>1.0926328326161732</v>
      </c>
      <c r="R84" s="337">
        <f>IF(R$8=0,0,R$8/TEL!R$5*1000)</f>
        <v>1.0823515352141695</v>
      </c>
      <c r="S84" s="337">
        <f>IF(S$8=0,0,S$8/TEL!S$5*1000)</f>
        <v>1.0680669907171114</v>
      </c>
      <c r="T84" s="337">
        <f>IF(T$8=0,0,T$8/TEL!T$5*1000)</f>
        <v>1.1069393763404736</v>
      </c>
      <c r="U84" s="337">
        <f>IF(U$8=0,0,U$8/TEL!U$5*1000)</f>
        <v>1.0598547854979878</v>
      </c>
      <c r="V84" s="337">
        <f>IF(V$8=0,0,V$8/TEL!V$5*1000)</f>
        <v>1.0351301374213464</v>
      </c>
      <c r="W84" s="337">
        <f>IF(W$8=0,0,W$8/TEL!W$5*1000)</f>
        <v>0.73619708523799632</v>
      </c>
      <c r="DA84" s="174"/>
    </row>
    <row r="85" spans="1:105" ht="12" customHeight="1" x14ac:dyDescent="0.25">
      <c r="A85" s="202" t="s">
        <v>95</v>
      </c>
      <c r="B85" s="337">
        <f>IF(B$9=0,0,B$9/TEL!B$5*1000)</f>
        <v>2.576428844869493</v>
      </c>
      <c r="C85" s="337">
        <f>IF(C$9=0,0,C$9/TEL!C$5*1000)</f>
        <v>2.9507849791767216</v>
      </c>
      <c r="D85" s="337">
        <f>IF(D$9=0,0,D$9/TEL!D$5*1000)</f>
        <v>3.2744656492353532</v>
      </c>
      <c r="E85" s="337">
        <f>IF(E$9=0,0,E$9/TEL!E$5*1000)</f>
        <v>3.1219661565191035</v>
      </c>
      <c r="F85" s="337">
        <f>IF(F$9=0,0,F$9/TEL!F$5*1000)</f>
        <v>3.0372295504237505</v>
      </c>
      <c r="G85" s="337">
        <f>IF(G$9=0,0,G$9/TEL!G$5*1000)</f>
        <v>2.7825347630311472</v>
      </c>
      <c r="H85" s="337">
        <f>IF(H$9=0,0,H$9/TEL!H$5*1000)</f>
        <v>2.5242640627587387</v>
      </c>
      <c r="I85" s="337">
        <f>IF(I$9=0,0,I$9/TEL!I$5*1000)</f>
        <v>2.4341731699865266</v>
      </c>
      <c r="J85" s="337">
        <f>IF(J$9=0,0,J$9/TEL!J$5*1000)</f>
        <v>2.4197334586689268</v>
      </c>
      <c r="K85" s="337">
        <f>IF(K$9=0,0,K$9/TEL!K$5*1000)</f>
        <v>2.5777225725825859</v>
      </c>
      <c r="L85" s="337">
        <f>IF(L$9=0,0,L$9/TEL!L$5*1000)</f>
        <v>2.357314973634923</v>
      </c>
      <c r="M85" s="337">
        <f>IF(M$9=0,0,M$9/TEL!M$5*1000)</f>
        <v>2.2132813696417175</v>
      </c>
      <c r="N85" s="337">
        <f>IF(N$9=0,0,N$9/TEL!N$5*1000)</f>
        <v>2.2659420439736131</v>
      </c>
      <c r="O85" s="337">
        <f>IF(O$9=0,0,O$9/TEL!O$5*1000)</f>
        <v>2.2359657352806459</v>
      </c>
      <c r="P85" s="337">
        <f>IF(P$9=0,0,P$9/TEL!P$5*1000)</f>
        <v>2.1391612269490436</v>
      </c>
      <c r="Q85" s="337">
        <f>IF(Q$9=0,0,Q$9/TEL!Q$5*1000)</f>
        <v>2.1377598899012078</v>
      </c>
      <c r="R85" s="337">
        <f>IF(R$9=0,0,R$9/TEL!R$5*1000)</f>
        <v>2.1176443080277223</v>
      </c>
      <c r="S85" s="337">
        <f>IF(S$9=0,0,S$9/TEL!S$5*1000)</f>
        <v>2.089696286185653</v>
      </c>
      <c r="T85" s="337">
        <f>IF(T$9=0,0,T$9/TEL!T$5*1000)</f>
        <v>2.1657509537096216</v>
      </c>
      <c r="U85" s="337">
        <f>IF(U$9=0,0,U$9/TEL!U$5*1000)</f>
        <v>2.0736289281482372</v>
      </c>
      <c r="V85" s="337">
        <f>IF(V$9=0,0,V$9/TEL!V$5*1000)</f>
        <v>2.0252546166939389</v>
      </c>
      <c r="W85" s="337">
        <f>IF(W$9=0,0,W$9/TEL!W$5*1000)</f>
        <v>1.4403856015526018</v>
      </c>
      <c r="DA85" s="174"/>
    </row>
    <row r="86" spans="1:105" ht="12" customHeight="1" x14ac:dyDescent="0.25">
      <c r="A86" s="56" t="s">
        <v>96</v>
      </c>
      <c r="B86" s="338">
        <f>IF(B$10=0,0,B$10/TEL!B$5*1000)</f>
        <v>8.490025821263167</v>
      </c>
      <c r="C86" s="338">
        <f>IF(C$10=0,0,C$10/TEL!C$5*1000)</f>
        <v>8.0592776314560481</v>
      </c>
      <c r="D86" s="338">
        <f>IF(D$10=0,0,D$10/TEL!D$5*1000)</f>
        <v>8.0780827959141579</v>
      </c>
      <c r="E86" s="338">
        <f>IF(E$10=0,0,E$10/TEL!E$5*1000)</f>
        <v>9.0046334023181647</v>
      </c>
      <c r="F86" s="338">
        <f>IF(F$10=0,0,F$10/TEL!F$5*1000)</f>
        <v>8.6635435519145236</v>
      </c>
      <c r="G86" s="338">
        <f>IF(G$10=0,0,G$10/TEL!G$5*1000)</f>
        <v>7.5483018199707601</v>
      </c>
      <c r="H86" s="338">
        <f>IF(H$10=0,0,H$10/TEL!H$5*1000)</f>
        <v>7.0044113244669983</v>
      </c>
      <c r="I86" s="338">
        <f>IF(I$10=0,0,I$10/TEL!I$5*1000)</f>
        <v>6.2876851454268659</v>
      </c>
      <c r="J86" s="338">
        <f>IF(J$10=0,0,J$10/TEL!J$5*1000)</f>
        <v>5.774745508359528</v>
      </c>
      <c r="K86" s="338">
        <f>IF(K$10=0,0,K$10/TEL!K$5*1000)</f>
        <v>5.613138290200455</v>
      </c>
      <c r="L86" s="338">
        <f>IF(L$10=0,0,L$10/TEL!L$5*1000)</f>
        <v>5.4501064737691678</v>
      </c>
      <c r="M86" s="338">
        <f>IF(M$10=0,0,M$10/TEL!M$5*1000)</f>
        <v>4.7803829098025643</v>
      </c>
      <c r="N86" s="338">
        <f>IF(N$10=0,0,N$10/TEL!N$5*1000)</f>
        <v>4.8734835436795949</v>
      </c>
      <c r="O86" s="338">
        <f>IF(O$10=0,0,O$10/TEL!O$5*1000)</f>
        <v>4.782650011802744</v>
      </c>
      <c r="P86" s="338">
        <f>IF(P$10=0,0,P$10/TEL!P$5*1000)</f>
        <v>4.5351643465124285</v>
      </c>
      <c r="Q86" s="338">
        <f>IF(Q$10=0,0,Q$10/TEL!Q$5*1000)</f>
        <v>4.510453211248679</v>
      </c>
      <c r="R86" s="338">
        <f>IF(R$10=0,0,R$10/TEL!R$5*1000)</f>
        <v>4.4469561519709746</v>
      </c>
      <c r="S86" s="338">
        <f>IF(S$10=0,0,S$10/TEL!S$5*1000)</f>
        <v>4.4533138245533657</v>
      </c>
      <c r="T86" s="338">
        <f>IF(T$10=0,0,T$10/TEL!T$5*1000)</f>
        <v>4.3564908364028199</v>
      </c>
      <c r="U86" s="338">
        <f>IF(U$10=0,0,U$10/TEL!U$5*1000)</f>
        <v>4.3893405802014041</v>
      </c>
      <c r="V86" s="338">
        <f>IF(V$10=0,0,V$10/TEL!V$5*1000)</f>
        <v>4.8162736787467022</v>
      </c>
      <c r="W86" s="338">
        <f>IF(W$10=0,0,W$10/TEL!W$5*1000)</f>
        <v>5.5943571215719672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5.172753280601845</v>
      </c>
      <c r="C87" s="351">
        <f>IF(C$16=0,0,C$16/TEL!C$5*1000)</f>
        <v>4.725567274203593</v>
      </c>
      <c r="D87" s="351">
        <f>IF(D$16=0,0,D$16/TEL!D$5*1000)</f>
        <v>4.7202246241371428</v>
      </c>
      <c r="E87" s="351">
        <f>IF(E$16=0,0,E$16/TEL!E$5*1000)</f>
        <v>5.1874398486717386</v>
      </c>
      <c r="F87" s="351">
        <f>IF(F$16=0,0,F$16/TEL!F$5*1000)</f>
        <v>5.1156504992251364</v>
      </c>
      <c r="G87" s="351">
        <f>IF(G$16=0,0,G$16/TEL!G$5*1000)</f>
        <v>4.2696439081762305</v>
      </c>
      <c r="H87" s="351">
        <f>IF(H$16=0,0,H$16/TEL!H$5*1000)</f>
        <v>4.0236211393464272</v>
      </c>
      <c r="I87" s="351">
        <f>IF(I$16=0,0,I$16/TEL!I$5*1000)</f>
        <v>3.4859082111774535</v>
      </c>
      <c r="J87" s="351">
        <f>IF(J$16=0,0,J$16/TEL!J$5*1000)</f>
        <v>3.1331263311390933</v>
      </c>
      <c r="K87" s="351">
        <f>IF(K$16=0,0,K$16/TEL!K$5*1000)</f>
        <v>2.9739874771558612</v>
      </c>
      <c r="L87" s="351">
        <f>IF(L$16=0,0,L$16/TEL!L$5*1000)</f>
        <v>2.8548430375803164</v>
      </c>
      <c r="M87" s="351">
        <f>IF(M$16=0,0,M$16/TEL!M$5*1000)</f>
        <v>2.4409567906893685</v>
      </c>
      <c r="N87" s="351">
        <f>IF(N$16=0,0,N$16/TEL!N$5*1000)</f>
        <v>2.4513834112592234</v>
      </c>
      <c r="O87" s="351">
        <f>IF(O$16=0,0,O$16/TEL!O$5*1000)</f>
        <v>2.3555306304491888</v>
      </c>
      <c r="P87" s="351">
        <f>IF(P$16=0,0,P$16/TEL!P$5*1000)</f>
        <v>2.1943621138466245</v>
      </c>
      <c r="Q87" s="351">
        <f>IF(Q$16=0,0,Q$16/TEL!Q$5*1000)</f>
        <v>2.1601068711469398</v>
      </c>
      <c r="R87" s="351">
        <f>IF(R$16=0,0,R$16/TEL!R$5*1000)</f>
        <v>2.1270731120305872</v>
      </c>
      <c r="S87" s="351">
        <f>IF(S$16=0,0,S$16/TEL!S$5*1000)</f>
        <v>2.1303353429704481</v>
      </c>
      <c r="T87" s="351">
        <f>IF(T$16=0,0,T$16/TEL!T$5*1000)</f>
        <v>2.0455137195496969</v>
      </c>
      <c r="U87" s="351">
        <f>IF(U$16=0,0,U$16/TEL!U$5*1000)</f>
        <v>2.100186451716934</v>
      </c>
      <c r="V87" s="351">
        <f>IF(V$16=0,0,V$16/TEL!V$5*1000)</f>
        <v>2.3411390912002643</v>
      </c>
      <c r="W87" s="351">
        <f>IF(W$16=0,0,W$16/TEL!W$5*1000)</f>
        <v>2.6540015210085723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43.968402885115694</v>
      </c>
      <c r="C88" s="351">
        <f>IF(C$27=0,0,C$27/TEL!C$5*1000)</f>
        <v>40.16732183073055</v>
      </c>
      <c r="D88" s="351">
        <f>IF(D$27=0,0,D$27/TEL!D$5*1000)</f>
        <v>40.121909305165723</v>
      </c>
      <c r="E88" s="351">
        <f>IF(E$27=0,0,E$27/TEL!E$5*1000)</f>
        <v>44.093238713709759</v>
      </c>
      <c r="F88" s="351">
        <f>IF(F$27=0,0,F$27/TEL!F$5*1000)</f>
        <v>43.483029243413704</v>
      </c>
      <c r="G88" s="351">
        <f>IF(G$27=0,0,G$27/TEL!G$5*1000)</f>
        <v>36.291973219497969</v>
      </c>
      <c r="H88" s="351">
        <f>IF(H$27=0,0,H$27/TEL!H$5*1000)</f>
        <v>34.200779684444619</v>
      </c>
      <c r="I88" s="351">
        <f>IF(I$27=0,0,I$27/TEL!I$5*1000)</f>
        <v>29.630219795008362</v>
      </c>
      <c r="J88" s="351">
        <f>IF(J$27=0,0,J$27/TEL!J$5*1000)</f>
        <v>26.631573814682298</v>
      </c>
      <c r="K88" s="351">
        <f>IF(K$27=0,0,K$27/TEL!K$5*1000)</f>
        <v>25.278893555824826</v>
      </c>
      <c r="L88" s="351">
        <f>IF(L$27=0,0,L$27/TEL!L$5*1000)</f>
        <v>24.266165819432697</v>
      </c>
      <c r="M88" s="351">
        <f>IF(M$27=0,0,M$27/TEL!M$5*1000)</f>
        <v>20.748132720859633</v>
      </c>
      <c r="N88" s="351">
        <f>IF(N$27=0,0,N$27/TEL!N$5*1000)</f>
        <v>20.836758995703402</v>
      </c>
      <c r="O88" s="351">
        <f>IF(O$27=0,0,O$27/TEL!O$5*1000)</f>
        <v>20.022010358818104</v>
      </c>
      <c r="P88" s="351">
        <f>IF(P$27=0,0,P$27/TEL!P$5*1000)</f>
        <v>18.652077967696318</v>
      </c>
      <c r="Q88" s="351">
        <f>IF(Q$27=0,0,Q$27/TEL!Q$5*1000)</f>
        <v>18.360908404748997</v>
      </c>
      <c r="R88" s="351">
        <f>IF(R$27=0,0,R$27/TEL!R$5*1000)</f>
        <v>18.080121452259995</v>
      </c>
      <c r="S88" s="351">
        <f>IF(S$27=0,0,S$27/TEL!S$5*1000)</f>
        <v>18.107850415248812</v>
      </c>
      <c r="T88" s="351">
        <f>IF(T$27=0,0,T$27/TEL!T$5*1000)</f>
        <v>17.386866616172426</v>
      </c>
      <c r="U88" s="351">
        <f>IF(U$27=0,0,U$27/TEL!U$5*1000)</f>
        <v>17.85158483959394</v>
      </c>
      <c r="V88" s="351">
        <f>IF(V$27=0,0,V$27/TEL!V$5*1000)</f>
        <v>19.899682275202252</v>
      </c>
      <c r="W88" s="351">
        <f>IF(W$27=0,0,W$27/TEL!W$5*1000)</f>
        <v>22.559012928572866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8.130064354921517</v>
      </c>
      <c r="C89" s="351">
        <f>IF(C$38=0,0,C$38/TEL!C$5*1000)</f>
        <v>9.3113659342909827</v>
      </c>
      <c r="D89" s="351">
        <f>IF(D$38=0,0,D$38/TEL!D$5*1000)</f>
        <v>10.332758270920447</v>
      </c>
      <c r="E89" s="351">
        <f>IF(E$38=0,0,E$38/TEL!E$5*1000)</f>
        <v>9.8515376494602833</v>
      </c>
      <c r="F89" s="351">
        <f>IF(F$38=0,0,F$38/TEL!F$5*1000)</f>
        <v>9.5841465813371691</v>
      </c>
      <c r="G89" s="351">
        <f>IF(G$38=0,0,G$38/TEL!G$5*1000)</f>
        <v>8.7804430300093941</v>
      </c>
      <c r="H89" s="351">
        <f>IF(H$38=0,0,H$38/TEL!H$5*1000)</f>
        <v>7.9654554869275707</v>
      </c>
      <c r="I89" s="351">
        <f>IF(I$38=0,0,I$38/TEL!I$5*1000)</f>
        <v>7.6811686697352597</v>
      </c>
      <c r="J89" s="351">
        <f>IF(J$38=0,0,J$38/TEL!J$5*1000)</f>
        <v>7.6356033584663932</v>
      </c>
      <c r="K89" s="351">
        <f>IF(K$38=0,0,K$38/TEL!K$5*1000)</f>
        <v>8.1341467845939341</v>
      </c>
      <c r="L89" s="351">
        <f>IF(L$38=0,0,L$38/TEL!L$5*1000)</f>
        <v>7.4386383612479801</v>
      </c>
      <c r="M89" s="351">
        <f>IF(M$38=0,0,M$38/TEL!M$5*1000)</f>
        <v>6.9841323219805291</v>
      </c>
      <c r="N89" s="351">
        <f>IF(N$38=0,0,N$38/TEL!N$5*1000)</f>
        <v>7.1503060054278436</v>
      </c>
      <c r="O89" s="351">
        <f>IF(O$38=0,0,O$38/TEL!O$5*1000)</f>
        <v>7.0557140979967015</v>
      </c>
      <c r="P89" s="351">
        <f>IF(P$38=0,0,P$38/TEL!P$5*1000)</f>
        <v>6.7502420939280929</v>
      </c>
      <c r="Q89" s="351">
        <f>IF(Q$38=0,0,Q$38/TEL!Q$5*1000)</f>
        <v>6.7458200970215856</v>
      </c>
      <c r="R89" s="351">
        <f>IF(R$38=0,0,R$38/TEL!R$5*1000)</f>
        <v>6.6823442608874828</v>
      </c>
      <c r="S89" s="351">
        <f>IF(S$38=0,0,S$38/TEL!S$5*1000)</f>
        <v>6.5941527252969481</v>
      </c>
      <c r="T89" s="351">
        <f>IF(T$38=0,0,T$38/TEL!T$5*1000)</f>
        <v>6.8341474539281366</v>
      </c>
      <c r="U89" s="351">
        <f>IF(U$38=0,0,U$38/TEL!U$5*1000)</f>
        <v>6.5434512843788797</v>
      </c>
      <c r="V89" s="351">
        <f>IF(V$38=0,0,V$38/TEL!V$5*1000)</f>
        <v>6.3908034571230949</v>
      </c>
      <c r="W89" s="351">
        <f>IF(W$38=0,0,W$38/TEL!W$5*1000)</f>
        <v>4.5452167871215439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26.526944925791209</v>
      </c>
      <c r="C90" s="351">
        <f>IF(C$39=0,0,C$39/TEL!C$5*1000)</f>
        <v>27.165148500965362</v>
      </c>
      <c r="D90" s="351">
        <f>IF(D$39=0,0,D$39/TEL!D$5*1000)</f>
        <v>28.756628840049316</v>
      </c>
      <c r="E90" s="351">
        <f>IF(E$39=0,0,E$39/TEL!E$5*1000)</f>
        <v>29.120142412820879</v>
      </c>
      <c r="F90" s="351">
        <f>IF(F$39=0,0,F$39/TEL!F$5*1000)</f>
        <v>28.49393734752061</v>
      </c>
      <c r="G90" s="351">
        <f>IF(G$39=0,0,G$39/TEL!G$5*1000)</f>
        <v>25.0847948701898</v>
      </c>
      <c r="H90" s="351">
        <f>IF(H$39=0,0,H$39/TEL!H$5*1000)</f>
        <v>23.157965711230357</v>
      </c>
      <c r="I90" s="351">
        <f>IF(I$39=0,0,I$39/TEL!I$5*1000)</f>
        <v>21.338843944410613</v>
      </c>
      <c r="J90" s="351">
        <f>IF(J$39=0,0,J$39/TEL!J$5*1000)</f>
        <v>20.324990226922058</v>
      </c>
      <c r="K90" s="351">
        <f>IF(K$39=0,0,K$39/TEL!K$5*1000)</f>
        <v>20.625471881924284</v>
      </c>
      <c r="L90" s="351">
        <f>IF(L$39=0,0,L$39/TEL!L$5*1000)</f>
        <v>19.244290980257038</v>
      </c>
      <c r="M90" s="351">
        <f>IF(M$39=0,0,M$39/TEL!M$5*1000)</f>
        <v>17.450456578132432</v>
      </c>
      <c r="N90" s="351">
        <f>IF(N$39=0,0,N$39/TEL!N$5*1000)</f>
        <v>17.757624155333634</v>
      </c>
      <c r="O90" s="351">
        <f>IF(O$39=0,0,O$39/TEL!O$5*1000)</f>
        <v>17.384816360239363</v>
      </c>
      <c r="P90" s="351">
        <f>IF(P$39=0,0,P$39/TEL!P$5*1000)</f>
        <v>16.512186389492129</v>
      </c>
      <c r="Q90" s="351">
        <f>IF(Q$39=0,0,Q$39/TEL!Q$5*1000)</f>
        <v>16.413440386951823</v>
      </c>
      <c r="R90" s="351">
        <f>IF(R$39=0,0,R$39/TEL!R$5*1000)</f>
        <v>16.223801823745408</v>
      </c>
      <c r="S90" s="351">
        <f>IF(S$39=0,0,S$39/TEL!S$5*1000)</f>
        <v>16.094650752823533</v>
      </c>
      <c r="T90" s="351">
        <f>IF(T$39=0,0,T$39/TEL!T$5*1000)</f>
        <v>16.24067819206924</v>
      </c>
      <c r="U90" s="351">
        <f>IF(U$39=0,0,U$39/TEL!U$5*1000)</f>
        <v>15.919576324382806</v>
      </c>
      <c r="V90" s="351">
        <f>IF(V$39=0,0,V$39/TEL!V$5*1000)</f>
        <v>16.324638291823035</v>
      </c>
      <c r="W90" s="351">
        <f>IF(W$39=0,0,W$39/TEL!W$5*1000)</f>
        <v>14.246861627404021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2.983392001593423</v>
      </c>
      <c r="C91" s="339">
        <f>IF(C$59=0,0,C$59/TEL!C$5*1000)</f>
        <v>3.4168800441852571</v>
      </c>
      <c r="D91" s="339">
        <f>IF(D$59=0,0,D$59/TEL!D$5*1000)</f>
        <v>3.7916881139079179</v>
      </c>
      <c r="E91" s="339">
        <f>IF(E$59=0,0,E$59/TEL!E$5*1000)</f>
        <v>3.6151003662110655</v>
      </c>
      <c r="F91" s="339">
        <f>IF(F$59=0,0,F$59/TEL!F$5*1000)</f>
        <v>3.5169790796983555</v>
      </c>
      <c r="G91" s="339">
        <f>IF(G$59=0,0,G$59/TEL!G$5*1000)</f>
        <v>3.2220536471300347</v>
      </c>
      <c r="H91" s="339">
        <f>IF(H$59=0,0,H$59/TEL!H$5*1000)</f>
        <v>2.9229874637293185</v>
      </c>
      <c r="I91" s="339">
        <f>IF(I$59=0,0,I$59/TEL!I$5*1000)</f>
        <v>2.818666147249631</v>
      </c>
      <c r="J91" s="339">
        <f>IF(J$59=0,0,J$59/TEL!J$5*1000)</f>
        <v>2.8019455926199042</v>
      </c>
      <c r="K91" s="339">
        <f>IF(K$59=0,0,K$59/TEL!K$5*1000)</f>
        <v>2.984890081743846</v>
      </c>
      <c r="L91" s="339">
        <f>IF(L$59=0,0,L$59/TEL!L$5*1000)</f>
        <v>2.7296677149005757</v>
      </c>
      <c r="M91" s="339">
        <f>IF(M$59=0,0,M$59/TEL!M$5*1000)</f>
        <v>2.5628830963500993</v>
      </c>
      <c r="N91" s="339">
        <f>IF(N$59=0,0,N$59/TEL!N$5*1000)</f>
        <v>2.6238618557337103</v>
      </c>
      <c r="O91" s="339">
        <f>IF(O$59=0,0,O$59/TEL!O$5*1000)</f>
        <v>2.589150600357891</v>
      </c>
      <c r="P91" s="339">
        <f>IF(P$59=0,0,P$59/TEL!P$5*1000)</f>
        <v>2.4770552104736359</v>
      </c>
      <c r="Q91" s="339">
        <f>IF(Q$59=0,0,Q$59/TEL!Q$5*1000)</f>
        <v>2.4754325234165595</v>
      </c>
      <c r="R91" s="339">
        <f>IF(R$59=0,0,R$59/TEL!R$5*1000)</f>
        <v>2.4521395587425077</v>
      </c>
      <c r="S91" s="339">
        <f>IF(S$59=0,0,S$59/TEL!S$5*1000)</f>
        <v>2.4197769708953696</v>
      </c>
      <c r="T91" s="339">
        <f>IF(T$59=0,0,T$59/TEL!T$5*1000)</f>
        <v>2.5078449519796084</v>
      </c>
      <c r="U91" s="339">
        <f>IF(U$59=0,0,U$59/TEL!U$5*1000)</f>
        <v>2.4011716724990952</v>
      </c>
      <c r="V91" s="339">
        <f>IF(V$59=0,0,V$59/TEL!V$5*1000)</f>
        <v>2.3451563339956749</v>
      </c>
      <c r="W91" s="339">
        <f>IF(W$59=0,0,W$59/TEL!W$5*1000)</f>
        <v>1.66790357569531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CZ: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138.39779746706279</v>
      </c>
      <c r="C5" s="225">
        <v>129.77058093300971</v>
      </c>
      <c r="D5" s="225">
        <v>129.85385610971829</v>
      </c>
      <c r="E5" s="225">
        <v>127.205670316368</v>
      </c>
      <c r="F5" s="225">
        <v>126.0924465819357</v>
      </c>
      <c r="G5" s="225">
        <v>122.82025097569721</v>
      </c>
      <c r="H5" s="225">
        <v>109.08155397074709</v>
      </c>
      <c r="I5" s="225">
        <v>98.3369930032691</v>
      </c>
      <c r="J5" s="225">
        <v>86.167150441466816</v>
      </c>
      <c r="K5" s="225">
        <v>63.583444681048178</v>
      </c>
      <c r="L5" s="225">
        <v>67.738363258877229</v>
      </c>
      <c r="M5" s="225">
        <v>66.740739630561634</v>
      </c>
      <c r="N5" s="225">
        <v>64.127392300332502</v>
      </c>
      <c r="O5" s="225">
        <v>62.789592775256082</v>
      </c>
      <c r="P5" s="225">
        <v>62.662076606122369</v>
      </c>
      <c r="Q5" s="225">
        <v>61.207706206085938</v>
      </c>
      <c r="R5" s="225">
        <v>60.872634998013687</v>
      </c>
      <c r="S5" s="225">
        <v>63.521596296907227</v>
      </c>
      <c r="T5" s="225">
        <v>62.522355408617358</v>
      </c>
      <c r="U5" s="225">
        <v>60.312910486773212</v>
      </c>
      <c r="V5" s="225">
        <v>56.930661139494163</v>
      </c>
      <c r="W5" s="225">
        <v>82.354142045900204</v>
      </c>
      <c r="DA5" s="89" t="s">
        <v>2761</v>
      </c>
    </row>
    <row r="6" spans="1:105" ht="12" customHeight="1" x14ac:dyDescent="0.25">
      <c r="A6" s="55" t="s">
        <v>92</v>
      </c>
      <c r="B6" s="261">
        <v>3.1072087753851858</v>
      </c>
      <c r="C6" s="261">
        <v>3.3143467345321711</v>
      </c>
      <c r="D6" s="261">
        <v>3.5313540029177299</v>
      </c>
      <c r="E6" s="261">
        <v>3.1400546573008379</v>
      </c>
      <c r="F6" s="261">
        <v>3.1036195717945931</v>
      </c>
      <c r="G6" s="261">
        <v>3.1873634413806999</v>
      </c>
      <c r="H6" s="261">
        <v>2.775213759552646</v>
      </c>
      <c r="I6" s="261">
        <v>2.65858529797883</v>
      </c>
      <c r="J6" s="261">
        <v>2.4559037436203952</v>
      </c>
      <c r="K6" s="261">
        <v>1.913850280110621</v>
      </c>
      <c r="L6" s="261">
        <v>1.979361547057056</v>
      </c>
      <c r="M6" s="261">
        <v>2.0474346152443448</v>
      </c>
      <c r="N6" s="261">
        <v>1.983116655257497</v>
      </c>
      <c r="O6" s="261">
        <v>1.9654501490950089</v>
      </c>
      <c r="P6" s="261">
        <v>1.9843045347991031</v>
      </c>
      <c r="Q6" s="261">
        <v>1.9467695930300311</v>
      </c>
      <c r="R6" s="261">
        <v>1.942477737474593</v>
      </c>
      <c r="S6" s="261">
        <v>2.010091982190811</v>
      </c>
      <c r="T6" s="261">
        <v>2.0530460233614898</v>
      </c>
      <c r="U6" s="261">
        <v>1.9136092500930451</v>
      </c>
      <c r="V6" s="261">
        <v>1.6814294755407391</v>
      </c>
      <c r="W6" s="261">
        <v>1.80899545713326</v>
      </c>
      <c r="DA6" s="67" t="s">
        <v>2762</v>
      </c>
    </row>
    <row r="7" spans="1:105" ht="12" customHeight="1" x14ac:dyDescent="0.25">
      <c r="A7" s="202" t="s">
        <v>93</v>
      </c>
      <c r="B7" s="226">
        <v>0.65490839955940738</v>
      </c>
      <c r="C7" s="226">
        <v>0.69856700093424995</v>
      </c>
      <c r="D7" s="226">
        <v>0.74430576298879769</v>
      </c>
      <c r="E7" s="226">
        <v>0.66183134729562132</v>
      </c>
      <c r="F7" s="226">
        <v>0.65415190080147745</v>
      </c>
      <c r="G7" s="226">
        <v>0.67180265025803776</v>
      </c>
      <c r="H7" s="226">
        <v>0.58493359574094328</v>
      </c>
      <c r="I7" s="226">
        <v>0.56035173960129092</v>
      </c>
      <c r="J7" s="226">
        <v>0.51763241754072498</v>
      </c>
      <c r="K7" s="226">
        <v>0.40338345909447088</v>
      </c>
      <c r="L7" s="226">
        <v>0.41719131112194829</v>
      </c>
      <c r="M7" s="226">
        <v>0.43153911565082481</v>
      </c>
      <c r="N7" s="226">
        <v>0.41798277770160169</v>
      </c>
      <c r="O7" s="226">
        <v>0.41425919679247969</v>
      </c>
      <c r="P7" s="226">
        <v>0.41823314783946502</v>
      </c>
      <c r="Q7" s="226">
        <v>0.4103218839307527</v>
      </c>
      <c r="R7" s="226">
        <v>0.40941728676456979</v>
      </c>
      <c r="S7" s="226">
        <v>0.42366838477423818</v>
      </c>
      <c r="T7" s="226">
        <v>0.43272183576232359</v>
      </c>
      <c r="U7" s="226">
        <v>0.40333265704206023</v>
      </c>
      <c r="V7" s="226">
        <v>0.35439597606758511</v>
      </c>
      <c r="W7" s="226">
        <v>0.3812831403626934</v>
      </c>
      <c r="DA7" s="174" t="s">
        <v>2763</v>
      </c>
    </row>
    <row r="8" spans="1:105" ht="12" customHeight="1" x14ac:dyDescent="0.25">
      <c r="A8" s="202" t="s">
        <v>94</v>
      </c>
      <c r="B8" s="226">
        <v>2.537721236546143</v>
      </c>
      <c r="C8" s="226">
        <v>2.706895062903198</v>
      </c>
      <c r="D8" s="226">
        <v>2.8841293568552149</v>
      </c>
      <c r="E8" s="226">
        <v>2.5645471430416289</v>
      </c>
      <c r="F8" s="226">
        <v>2.5347898602426611</v>
      </c>
      <c r="G8" s="226">
        <v>2.6031851988381089</v>
      </c>
      <c r="H8" s="226">
        <v>2.266574087123824</v>
      </c>
      <c r="I8" s="226">
        <v>2.171321226721842</v>
      </c>
      <c r="J8" s="226">
        <v>2.005787037701078</v>
      </c>
      <c r="K8" s="226">
        <v>1.5630808389450539</v>
      </c>
      <c r="L8" s="226">
        <v>1.6165852364223039</v>
      </c>
      <c r="M8" s="226">
        <v>1.672181909598641</v>
      </c>
      <c r="N8" s="226">
        <v>1.619652110428736</v>
      </c>
      <c r="O8" s="226">
        <v>1.6052235119324669</v>
      </c>
      <c r="P8" s="226">
        <v>1.6206222760523259</v>
      </c>
      <c r="Q8" s="226">
        <v>1.589966718049761</v>
      </c>
      <c r="R8" s="226">
        <v>1.5864614714523959</v>
      </c>
      <c r="S8" s="226">
        <v>1.6416834140745491</v>
      </c>
      <c r="T8" s="226">
        <v>1.6767648618799991</v>
      </c>
      <c r="U8" s="226">
        <v>1.5628839847783511</v>
      </c>
      <c r="V8" s="226">
        <v>1.3732579933594631</v>
      </c>
      <c r="W8" s="226">
        <v>1.4774437510442091</v>
      </c>
      <c r="DA8" s="174" t="s">
        <v>2764</v>
      </c>
    </row>
    <row r="9" spans="1:105" ht="12" customHeight="1" x14ac:dyDescent="0.25">
      <c r="A9" s="202" t="s">
        <v>95</v>
      </c>
      <c r="B9" s="226">
        <v>3.5692422166143372</v>
      </c>
      <c r="C9" s="226">
        <v>3.8071810234005352</v>
      </c>
      <c r="D9" s="226">
        <v>4.056456678699198</v>
      </c>
      <c r="E9" s="226">
        <v>3.606972191279699</v>
      </c>
      <c r="F9" s="226">
        <v>3.5651193082725952</v>
      </c>
      <c r="G9" s="226">
        <v>3.6613156620796632</v>
      </c>
      <c r="H9" s="226">
        <v>3.1878804505166771</v>
      </c>
      <c r="I9" s="226">
        <v>3.0539096558904131</v>
      </c>
      <c r="J9" s="226">
        <v>2.8210899090887311</v>
      </c>
      <c r="K9" s="226">
        <v>2.1984345790228401</v>
      </c>
      <c r="L9" s="226">
        <v>2.273687192075891</v>
      </c>
      <c r="M9" s="226">
        <v>2.3518825392032872</v>
      </c>
      <c r="N9" s="226">
        <v>2.278000674588923</v>
      </c>
      <c r="O9" s="226">
        <v>2.2577072073089819</v>
      </c>
      <c r="P9" s="226">
        <v>2.2793651885674309</v>
      </c>
      <c r="Q9" s="226">
        <v>2.236248903681255</v>
      </c>
      <c r="R9" s="226">
        <v>2.2313188609504819</v>
      </c>
      <c r="S9" s="226">
        <v>2.3089871588123478</v>
      </c>
      <c r="T9" s="226">
        <v>2.358328348350399</v>
      </c>
      <c r="U9" s="226">
        <v>2.1981577085012889</v>
      </c>
      <c r="V9" s="226">
        <v>1.931453436892324</v>
      </c>
      <c r="W9" s="226">
        <v>2.0779881308307551</v>
      </c>
      <c r="DA9" s="174" t="s">
        <v>2765</v>
      </c>
    </row>
    <row r="10" spans="1:105" ht="12" customHeight="1" x14ac:dyDescent="0.25">
      <c r="A10" s="56" t="s">
        <v>96</v>
      </c>
      <c r="B10" s="262">
        <v>16.992115757857832</v>
      </c>
      <c r="C10" s="262">
        <v>15.294449507463121</v>
      </c>
      <c r="D10" s="262">
        <v>14.93397068520791</v>
      </c>
      <c r="E10" s="262">
        <v>15.1843502908924</v>
      </c>
      <c r="F10" s="262">
        <v>14.88165756868303</v>
      </c>
      <c r="G10" s="262">
        <v>14.59671894425667</v>
      </c>
      <c r="H10" s="262">
        <v>12.99198071204888</v>
      </c>
      <c r="I10" s="262">
        <v>11.663814309299481</v>
      </c>
      <c r="J10" s="262">
        <v>10.068346861167949</v>
      </c>
      <c r="K10" s="262">
        <v>7.2686089535998804</v>
      </c>
      <c r="L10" s="262">
        <v>7.878664822731662</v>
      </c>
      <c r="M10" s="262">
        <v>7.7173866242270934</v>
      </c>
      <c r="N10" s="262">
        <v>7.4558908499917127</v>
      </c>
      <c r="O10" s="262">
        <v>7.3542285426342531</v>
      </c>
      <c r="P10" s="262">
        <v>7.3716986687977064</v>
      </c>
      <c r="Q10" s="262">
        <v>7.2044252566024678</v>
      </c>
      <c r="R10" s="262">
        <v>7.1765570652842978</v>
      </c>
      <c r="S10" s="262">
        <v>7.5136348557917128</v>
      </c>
      <c r="T10" s="262">
        <v>7.3598384334910456</v>
      </c>
      <c r="U10" s="262">
        <v>7.1505751195634346</v>
      </c>
      <c r="V10" s="262">
        <v>6.9185802140188164</v>
      </c>
      <c r="W10" s="262">
        <v>11.61764132517261</v>
      </c>
      <c r="DA10" s="68" t="s">
        <v>2766</v>
      </c>
    </row>
    <row r="11" spans="1:105" ht="12" customHeight="1" x14ac:dyDescent="0.25">
      <c r="A11" s="37" t="s">
        <v>160</v>
      </c>
      <c r="B11" s="228">
        <v>0.16350494783378261</v>
      </c>
      <c r="C11" s="228">
        <v>0.1333448283561266</v>
      </c>
      <c r="D11" s="228">
        <v>0.25233331125341107</v>
      </c>
      <c r="E11" s="228">
        <v>0.12862042856390379</v>
      </c>
      <c r="F11" s="228">
        <v>0.1350217260745768</v>
      </c>
      <c r="G11" s="228">
        <v>0.12071230399347049</v>
      </c>
      <c r="H11" s="228">
        <v>0</v>
      </c>
      <c r="I11" s="228">
        <v>0</v>
      </c>
      <c r="J11" s="228">
        <v>0</v>
      </c>
      <c r="K11" s="228">
        <v>9.4956879021221102E-2</v>
      </c>
      <c r="L11" s="228">
        <v>9.4913866867980798E-2</v>
      </c>
      <c r="M11" s="228">
        <v>8.7226084591979933E-2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2767</v>
      </c>
    </row>
    <row r="12" spans="1:105" ht="12" customHeight="1" x14ac:dyDescent="0.25">
      <c r="A12" s="37" t="s">
        <v>162</v>
      </c>
      <c r="B12" s="228">
        <v>13.874745039984219</v>
      </c>
      <c r="C12" s="228">
        <v>11.180257477740909</v>
      </c>
      <c r="D12" s="228">
        <v>9.6985499898992931</v>
      </c>
      <c r="E12" s="228">
        <v>11.679806737071971</v>
      </c>
      <c r="F12" s="228">
        <v>11.24729787142468</v>
      </c>
      <c r="G12" s="228">
        <v>10.754064026919719</v>
      </c>
      <c r="H12" s="228">
        <v>9.7843883000069951</v>
      </c>
      <c r="I12" s="228">
        <v>8.3935258365505714</v>
      </c>
      <c r="J12" s="228">
        <v>6.7059903915157513</v>
      </c>
      <c r="K12" s="228">
        <v>4.1828120691043216</v>
      </c>
      <c r="L12" s="228">
        <v>5.0352189840260602</v>
      </c>
      <c r="M12" s="228">
        <v>4.4643388972893776</v>
      </c>
      <c r="N12" s="228">
        <v>4.3961610788685919</v>
      </c>
      <c r="O12" s="228">
        <v>4.3273817930146778</v>
      </c>
      <c r="P12" s="228">
        <v>4.2898216258870283</v>
      </c>
      <c r="Q12" s="228">
        <v>4.1729368165137961</v>
      </c>
      <c r="R12" s="228">
        <v>4.0737008353627973</v>
      </c>
      <c r="S12" s="228">
        <v>4.3779245134436326</v>
      </c>
      <c r="T12" s="228">
        <v>3.7728796327246048</v>
      </c>
      <c r="U12" s="228">
        <v>4.0002459864533826</v>
      </c>
      <c r="V12" s="228">
        <v>4.5397601074112233</v>
      </c>
      <c r="W12" s="228">
        <v>10.134932390651031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4.279320247471117E-3</v>
      </c>
      <c r="C14" s="228">
        <v>7.2734163363218614E-3</v>
      </c>
      <c r="D14" s="228">
        <v>1.544936796479603E-2</v>
      </c>
      <c r="E14" s="228">
        <v>2.278597397937775E-2</v>
      </c>
      <c r="F14" s="228">
        <v>3.0334050482498029E-2</v>
      </c>
      <c r="G14" s="228">
        <v>3.7528054648788632E-2</v>
      </c>
      <c r="H14" s="228">
        <v>4.6211494090213787E-2</v>
      </c>
      <c r="I14" s="228">
        <v>9.7537726259817863E-3</v>
      </c>
      <c r="J14" s="228">
        <v>1.7306483734740679E-2</v>
      </c>
      <c r="K14" s="228">
        <v>2.688597062273267E-2</v>
      </c>
      <c r="L14" s="228">
        <v>4.8725375671018471E-2</v>
      </c>
      <c r="M14" s="228">
        <v>7.6621834044925674E-2</v>
      </c>
      <c r="N14" s="228">
        <v>9.4591014745619609E-2</v>
      </c>
      <c r="O14" s="228">
        <v>0.1250307309599438</v>
      </c>
      <c r="P14" s="228">
        <v>0.14623505965133871</v>
      </c>
      <c r="Q14" s="228">
        <v>0.1678148283565227</v>
      </c>
      <c r="R14" s="228">
        <v>0.20432500521256999</v>
      </c>
      <c r="S14" s="228">
        <v>0.22924955572268921</v>
      </c>
      <c r="T14" s="228">
        <v>0.27027418313727569</v>
      </c>
      <c r="U14" s="228">
        <v>0.31076855123479291</v>
      </c>
      <c r="V14" s="228">
        <v>0.34933937381320163</v>
      </c>
      <c r="W14" s="228">
        <v>0.54665245896438242</v>
      </c>
      <c r="DA14" s="69" t="s">
        <v>2770</v>
      </c>
    </row>
    <row r="15" spans="1:105" ht="12" customHeight="1" x14ac:dyDescent="0.25">
      <c r="A15" s="37" t="s">
        <v>38</v>
      </c>
      <c r="B15" s="228">
        <v>2.9495864497923558</v>
      </c>
      <c r="C15" s="228">
        <v>3.973573785029763</v>
      </c>
      <c r="D15" s="228">
        <v>4.9676380160904046</v>
      </c>
      <c r="E15" s="228">
        <v>3.353137151277152</v>
      </c>
      <c r="F15" s="228">
        <v>3.4690039207012759</v>
      </c>
      <c r="G15" s="228">
        <v>3.684414558694689</v>
      </c>
      <c r="H15" s="228">
        <v>3.1613809179516719</v>
      </c>
      <c r="I15" s="228">
        <v>3.260534700122923</v>
      </c>
      <c r="J15" s="228">
        <v>3.3450499859174618</v>
      </c>
      <c r="K15" s="228">
        <v>2.963954034851604</v>
      </c>
      <c r="L15" s="228">
        <v>2.699806596166602</v>
      </c>
      <c r="M15" s="228">
        <v>3.0891998083008079</v>
      </c>
      <c r="N15" s="228">
        <v>2.965138756377502</v>
      </c>
      <c r="O15" s="228">
        <v>2.9018160186596309</v>
      </c>
      <c r="P15" s="228">
        <v>2.9356419832593379</v>
      </c>
      <c r="Q15" s="228">
        <v>2.8636736117321488</v>
      </c>
      <c r="R15" s="228">
        <v>2.8985312247089312</v>
      </c>
      <c r="S15" s="228">
        <v>2.9064607866253911</v>
      </c>
      <c r="T15" s="228">
        <v>3.3166846176291651</v>
      </c>
      <c r="U15" s="228">
        <v>2.839560581875257</v>
      </c>
      <c r="V15" s="228">
        <v>2.02948073279439</v>
      </c>
      <c r="W15" s="228">
        <v>0.93605647555720128</v>
      </c>
      <c r="DA15" s="69" t="s">
        <v>2771</v>
      </c>
    </row>
    <row r="16" spans="1:105" ht="12" customHeight="1" x14ac:dyDescent="0.25">
      <c r="A16" s="57" t="s">
        <v>2709</v>
      </c>
      <c r="B16" s="263">
        <v>7.4916650215749936</v>
      </c>
      <c r="C16" s="263">
        <v>6.5517832231882487</v>
      </c>
      <c r="D16" s="263">
        <v>6.3039527508051254</v>
      </c>
      <c r="E16" s="263">
        <v>6.5627328381971299</v>
      </c>
      <c r="F16" s="263">
        <v>6.5384495139240428</v>
      </c>
      <c r="G16" s="263">
        <v>6.1239549459750906</v>
      </c>
      <c r="H16" s="263">
        <v>5.5110307328853132</v>
      </c>
      <c r="I16" s="263">
        <v>4.7535430270716246</v>
      </c>
      <c r="J16" s="263">
        <v>4.0100977247727023</v>
      </c>
      <c r="K16" s="263">
        <v>2.8414435084615208</v>
      </c>
      <c r="L16" s="263">
        <v>3.0912130012839572</v>
      </c>
      <c r="M16" s="263">
        <v>2.917028255717927</v>
      </c>
      <c r="N16" s="263">
        <v>2.7751264266191331</v>
      </c>
      <c r="O16" s="263">
        <v>2.6768693428383341</v>
      </c>
      <c r="P16" s="263">
        <v>2.6357810392033758</v>
      </c>
      <c r="Q16" s="263">
        <v>2.562904922190405</v>
      </c>
      <c r="R16" s="263">
        <v>2.539466671970342</v>
      </c>
      <c r="S16" s="263">
        <v>2.6700025992483472</v>
      </c>
      <c r="T16" s="263">
        <v>2.5321698687456982</v>
      </c>
      <c r="U16" s="263">
        <v>2.5283227067291429</v>
      </c>
      <c r="V16" s="263">
        <v>2.53735976635702</v>
      </c>
      <c r="W16" s="263">
        <v>4.3521732856758168</v>
      </c>
      <c r="DA16" s="70" t="s">
        <v>2772</v>
      </c>
    </row>
    <row r="17" spans="1:105" ht="12" customHeight="1" x14ac:dyDescent="0.25">
      <c r="A17" s="46" t="s">
        <v>30</v>
      </c>
      <c r="B17" s="231">
        <v>3.1250724425177392</v>
      </c>
      <c r="C17" s="231">
        <v>1.445990673516617</v>
      </c>
      <c r="D17" s="231">
        <v>1.442272364919807</v>
      </c>
      <c r="E17" s="231">
        <v>1.251799912161599</v>
      </c>
      <c r="F17" s="231">
        <v>1.4881155760457221</v>
      </c>
      <c r="G17" s="231">
        <v>1.26609925411506</v>
      </c>
      <c r="H17" s="231">
        <v>1.2269712896933811</v>
      </c>
      <c r="I17" s="231">
        <v>0.96934539780425255</v>
      </c>
      <c r="J17" s="231">
        <v>0.65569649393331741</v>
      </c>
      <c r="K17" s="231">
        <v>0.17389443845762079</v>
      </c>
      <c r="L17" s="231">
        <v>0.15640081131132061</v>
      </c>
      <c r="M17" s="231">
        <v>0.1196432568702137</v>
      </c>
      <c r="N17" s="231">
        <v>0.1092479191376986</v>
      </c>
      <c r="O17" s="231">
        <v>0.11127699065496791</v>
      </c>
      <c r="P17" s="231">
        <v>9.1459253841005686E-2</v>
      </c>
      <c r="Q17" s="231">
        <v>8.1093062386159181E-2</v>
      </c>
      <c r="R17" s="231">
        <v>9.6286649415074893E-2</v>
      </c>
      <c r="S17" s="231">
        <v>8.2144199810942314E-2</v>
      </c>
      <c r="T17" s="231">
        <v>6.7813135911760677E-2</v>
      </c>
      <c r="U17" s="231">
        <v>7.5521614793895575E-2</v>
      </c>
      <c r="V17" s="231">
        <v>4.3736376637009217E-2</v>
      </c>
      <c r="W17" s="231">
        <v>2.485177443883952E-2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4.6294879568893478E-2</v>
      </c>
      <c r="C19" s="231">
        <v>4.4148085224333299E-2</v>
      </c>
      <c r="D19" s="231">
        <v>8.7966652347484547E-2</v>
      </c>
      <c r="E19" s="231">
        <v>4.3584651816497219E-2</v>
      </c>
      <c r="F19" s="231">
        <v>0</v>
      </c>
      <c r="G19" s="231">
        <v>0</v>
      </c>
      <c r="H19" s="231">
        <v>4.5405415800424218E-2</v>
      </c>
      <c r="I19" s="231">
        <v>4.5714467198362072E-2</v>
      </c>
      <c r="J19" s="231">
        <v>4.353497180082546E-2</v>
      </c>
      <c r="K19" s="231">
        <v>4.2651038235904097E-2</v>
      </c>
      <c r="L19" s="231">
        <v>4.3106478248198188E-2</v>
      </c>
      <c r="M19" s="231">
        <v>4.3095295347614651E-2</v>
      </c>
      <c r="N19" s="231">
        <v>4.3291232653797022E-2</v>
      </c>
      <c r="O19" s="231">
        <v>4.3661003714204019E-2</v>
      </c>
      <c r="P19" s="231">
        <v>4.4152074887081318E-2</v>
      </c>
      <c r="Q19" s="231">
        <v>4.4132563122823057E-2</v>
      </c>
      <c r="R19" s="231">
        <v>4.4100166032224081E-2</v>
      </c>
      <c r="S19" s="231">
        <v>4.4147028005369897E-2</v>
      </c>
      <c r="T19" s="231">
        <v>4.3912753450332569E-2</v>
      </c>
      <c r="U19" s="231">
        <v>4.3910307415768492E-2</v>
      </c>
      <c r="V19" s="231">
        <v>8.8338800948513388E-2</v>
      </c>
      <c r="W19" s="231">
        <v>8.9266213581514459E-2</v>
      </c>
      <c r="DA19" s="73" t="s">
        <v>2775</v>
      </c>
    </row>
    <row r="20" spans="1:105" ht="12" customHeight="1" x14ac:dyDescent="0.25">
      <c r="A20" s="46" t="s">
        <v>160</v>
      </c>
      <c r="B20" s="231">
        <v>3.0729755148632031E-2</v>
      </c>
      <c r="C20" s="231">
        <v>3.1696110867429961E-2</v>
      </c>
      <c r="D20" s="231">
        <v>6.4131798392458639E-2</v>
      </c>
      <c r="E20" s="231">
        <v>3.1582636218980387E-2</v>
      </c>
      <c r="F20" s="231">
        <v>3.101507966358906E-2</v>
      </c>
      <c r="G20" s="231">
        <v>3.224965412264294E-2</v>
      </c>
      <c r="H20" s="231">
        <v>0</v>
      </c>
      <c r="I20" s="231">
        <v>0</v>
      </c>
      <c r="J20" s="231">
        <v>0</v>
      </c>
      <c r="K20" s="231">
        <v>3.4502956224500093E-2</v>
      </c>
      <c r="L20" s="231">
        <v>3.4927159523882957E-2</v>
      </c>
      <c r="M20" s="231">
        <v>3.5383207142093233E-2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2776</v>
      </c>
    </row>
    <row r="21" spans="1:105" ht="12" customHeight="1" x14ac:dyDescent="0.25">
      <c r="A21" s="46" t="s">
        <v>70</v>
      </c>
      <c r="B21" s="231">
        <v>0.21613206645643479</v>
      </c>
      <c r="C21" s="231">
        <v>0.72760782129442192</v>
      </c>
      <c r="D21" s="231">
        <v>0.51963247003693658</v>
      </c>
      <c r="E21" s="231">
        <v>0.27799884646195527</v>
      </c>
      <c r="F21" s="231">
        <v>0.24144996517653161</v>
      </c>
      <c r="G21" s="231">
        <v>0.24203541308102369</v>
      </c>
      <c r="H21" s="231">
        <v>0.27666254189868272</v>
      </c>
      <c r="I21" s="231">
        <v>0.21400334428160639</v>
      </c>
      <c r="J21" s="231">
        <v>0.13890051265447209</v>
      </c>
      <c r="K21" s="231">
        <v>0.10205605830665079</v>
      </c>
      <c r="L21" s="231">
        <v>0.10288262311645061</v>
      </c>
      <c r="M21" s="231">
        <v>6.8369928609972569E-2</v>
      </c>
      <c r="N21" s="231">
        <v>3.4376737747362711E-2</v>
      </c>
      <c r="O21" s="231">
        <v>0</v>
      </c>
      <c r="P21" s="231">
        <v>7.0101464745615377E-2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2.4917329728716631</v>
      </c>
      <c r="C23" s="231">
        <v>2.539392855308106</v>
      </c>
      <c r="D23" s="231">
        <v>2.3553417370864151</v>
      </c>
      <c r="E23" s="231">
        <v>2.7404530732800452</v>
      </c>
      <c r="F23" s="231">
        <v>2.4686852938583841</v>
      </c>
      <c r="G23" s="231">
        <v>2.7453291864021292</v>
      </c>
      <c r="H23" s="231">
        <v>2.3484165207566989</v>
      </c>
      <c r="I23" s="231">
        <v>2.3251288886187909</v>
      </c>
      <c r="J23" s="231">
        <v>2.06676731600722</v>
      </c>
      <c r="K23" s="231">
        <v>1.4522671538309739</v>
      </c>
      <c r="L23" s="231">
        <v>1.770517610709452</v>
      </c>
      <c r="M23" s="231">
        <v>1.7304388602067351</v>
      </c>
      <c r="N23" s="231">
        <v>1.7828306990989189</v>
      </c>
      <c r="O23" s="231">
        <v>1.8677457977572309</v>
      </c>
      <c r="P23" s="231">
        <v>1.9451176807664139</v>
      </c>
      <c r="Q23" s="231">
        <v>1.959460745107612</v>
      </c>
      <c r="R23" s="231">
        <v>1.9129141236214351</v>
      </c>
      <c r="S23" s="231">
        <v>2.0511488646746119</v>
      </c>
      <c r="T23" s="231">
        <v>1.8725452080972369</v>
      </c>
      <c r="U23" s="231">
        <v>1.860204705790653</v>
      </c>
      <c r="V23" s="231">
        <v>1.945805229725422</v>
      </c>
      <c r="W23" s="231">
        <v>3.7574109524555621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3.1002992851488979E-3</v>
      </c>
      <c r="C25" s="231">
        <v>7.2352722812984533E-3</v>
      </c>
      <c r="D25" s="231">
        <v>1.343959269948387E-2</v>
      </c>
      <c r="E25" s="231">
        <v>4.9623397801687737E-2</v>
      </c>
      <c r="F25" s="231">
        <v>4.6523098516551689E-2</v>
      </c>
      <c r="G25" s="231">
        <v>5.6858670083028813E-2</v>
      </c>
      <c r="H25" s="231">
        <v>4.652309851657084E-2</v>
      </c>
      <c r="I25" s="231">
        <v>5.5827718219680189E-2</v>
      </c>
      <c r="J25" s="231">
        <v>6.3062990501064065E-2</v>
      </c>
      <c r="K25" s="231">
        <v>8.8911224036436462E-2</v>
      </c>
      <c r="L25" s="231">
        <v>7.857193062203098E-2</v>
      </c>
      <c r="M25" s="231">
        <v>9.6146496317775526E-2</v>
      </c>
      <c r="N25" s="231">
        <v>9.821584373981937E-2</v>
      </c>
      <c r="O25" s="231">
        <v>9.7181170028866712E-2</v>
      </c>
      <c r="P25" s="231">
        <v>1.137024527740654E-2</v>
      </c>
      <c r="Q25" s="231">
        <v>2.069347422009783E-3</v>
      </c>
      <c r="R25" s="231">
        <v>1.0346737110050509E-3</v>
      </c>
      <c r="S25" s="231">
        <v>2.70950525759469E-3</v>
      </c>
      <c r="T25" s="231">
        <v>2.1586717711473951E-3</v>
      </c>
      <c r="U25" s="231">
        <v>6.591392597803598E-3</v>
      </c>
      <c r="V25" s="231">
        <v>4.8607333329702563E-3</v>
      </c>
      <c r="W25" s="231">
        <v>1.4180240427839571E-3</v>
      </c>
      <c r="DA25" s="73" t="s">
        <v>2781</v>
      </c>
    </row>
    <row r="26" spans="1:105" ht="12" customHeight="1" x14ac:dyDescent="0.25">
      <c r="A26" s="46" t="s">
        <v>79</v>
      </c>
      <c r="B26" s="231">
        <v>1.5786026057264839</v>
      </c>
      <c r="C26" s="231">
        <v>1.755712404696042</v>
      </c>
      <c r="D26" s="231">
        <v>1.82116813532254</v>
      </c>
      <c r="E26" s="231">
        <v>2.1676903204563649</v>
      </c>
      <c r="F26" s="231">
        <v>2.2626605006632641</v>
      </c>
      <c r="G26" s="231">
        <v>1.781382768171206</v>
      </c>
      <c r="H26" s="231">
        <v>1.5670518662195549</v>
      </c>
      <c r="I26" s="231">
        <v>1.1435232109489339</v>
      </c>
      <c r="J26" s="231">
        <v>1.0421354398758029</v>
      </c>
      <c r="K26" s="231">
        <v>0.94716063936943473</v>
      </c>
      <c r="L26" s="231">
        <v>0.90480638775262112</v>
      </c>
      <c r="M26" s="231">
        <v>0.82395121122352188</v>
      </c>
      <c r="N26" s="231">
        <v>0.70716399424153642</v>
      </c>
      <c r="O26" s="231">
        <v>0.55700438068306468</v>
      </c>
      <c r="P26" s="231">
        <v>0.47358031968585279</v>
      </c>
      <c r="Q26" s="231">
        <v>0.4761492041518004</v>
      </c>
      <c r="R26" s="231">
        <v>0.48513105919060301</v>
      </c>
      <c r="S26" s="231">
        <v>0.48985300149982819</v>
      </c>
      <c r="T26" s="231">
        <v>0.54574009951521985</v>
      </c>
      <c r="U26" s="231">
        <v>0.54209468613102207</v>
      </c>
      <c r="V26" s="231">
        <v>0.45461862571310518</v>
      </c>
      <c r="W26" s="231">
        <v>0.47922632115711727</v>
      </c>
      <c r="DA26" s="73" t="s">
        <v>2782</v>
      </c>
    </row>
    <row r="27" spans="1:105" ht="12" customHeight="1" x14ac:dyDescent="0.25">
      <c r="A27" s="57" t="s">
        <v>2721</v>
      </c>
      <c r="B27" s="263">
        <v>56.331558142996613</v>
      </c>
      <c r="C27" s="263">
        <v>49.26437000512702</v>
      </c>
      <c r="D27" s="263">
        <v>47.400875491630828</v>
      </c>
      <c r="E27" s="263">
        <v>49.346702687213011</v>
      </c>
      <c r="F27" s="263">
        <v>49.164110768159631</v>
      </c>
      <c r="G27" s="263">
        <v>46.047430459158853</v>
      </c>
      <c r="H27" s="263">
        <v>41.438711856887643</v>
      </c>
      <c r="I27" s="263">
        <v>35.74298699201934</v>
      </c>
      <c r="J27" s="263">
        <v>30.152850199733201</v>
      </c>
      <c r="K27" s="263">
        <v>21.3654694578549</v>
      </c>
      <c r="L27" s="263">
        <v>23.24354391350052</v>
      </c>
      <c r="M27" s="263">
        <v>21.9338086151098</v>
      </c>
      <c r="N27" s="263">
        <v>20.866816015540032</v>
      </c>
      <c r="O27" s="263">
        <v>20.127998327880551</v>
      </c>
      <c r="P27" s="263">
        <v>19.81904589093309</v>
      </c>
      <c r="Q27" s="263">
        <v>19.27107354954709</v>
      </c>
      <c r="R27" s="263">
        <v>19.094835937315452</v>
      </c>
      <c r="S27" s="263">
        <v>20.076365698194302</v>
      </c>
      <c r="T27" s="263">
        <v>19.039969589991689</v>
      </c>
      <c r="U27" s="263">
        <v>19.0110418909826</v>
      </c>
      <c r="V27" s="263">
        <v>19.0789936277999</v>
      </c>
      <c r="W27" s="263">
        <v>32.724995282677767</v>
      </c>
      <c r="DA27" s="70" t="s">
        <v>2783</v>
      </c>
    </row>
    <row r="28" spans="1:105" ht="12" customHeight="1" x14ac:dyDescent="0.25">
      <c r="A28" s="46" t="s">
        <v>30</v>
      </c>
      <c r="B28" s="231">
        <v>23.498140865854541</v>
      </c>
      <c r="C28" s="231">
        <v>10.87273756432687</v>
      </c>
      <c r="D28" s="231">
        <v>10.84477874391624</v>
      </c>
      <c r="E28" s="231">
        <v>9.4125724164458688</v>
      </c>
      <c r="F28" s="231">
        <v>11.18948442757457</v>
      </c>
      <c r="G28" s="231">
        <v>9.5200924684420869</v>
      </c>
      <c r="H28" s="231">
        <v>9.2258802744252275</v>
      </c>
      <c r="I28" s="231">
        <v>7.2887317411819748</v>
      </c>
      <c r="J28" s="231">
        <v>4.9303332524601364</v>
      </c>
      <c r="K28" s="231">
        <v>1.307552412248649</v>
      </c>
      <c r="L28" s="231">
        <v>1.1760137927447381</v>
      </c>
      <c r="M28" s="231">
        <v>0.89962525838949114</v>
      </c>
      <c r="N28" s="231">
        <v>0.82146031505461858</v>
      </c>
      <c r="O28" s="231">
        <v>0.83671737204023922</v>
      </c>
      <c r="P28" s="231">
        <v>0.68770323561217739</v>
      </c>
      <c r="Q28" s="231">
        <v>0.60975744986515856</v>
      </c>
      <c r="R28" s="231">
        <v>0.72400153694796676</v>
      </c>
      <c r="S28" s="231">
        <v>0.61766119473227776</v>
      </c>
      <c r="T28" s="231">
        <v>0.509902618105739</v>
      </c>
      <c r="U28" s="231">
        <v>0.56786444970025318</v>
      </c>
      <c r="V28" s="231">
        <v>0.32886390894366552</v>
      </c>
      <c r="W28" s="231">
        <v>0.18686622703050479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0.34810188291225691</v>
      </c>
      <c r="C30" s="231">
        <v>0.33195964082142909</v>
      </c>
      <c r="D30" s="231">
        <v>0.66144155899743162</v>
      </c>
      <c r="E30" s="231">
        <v>0.32772305500481541</v>
      </c>
      <c r="F30" s="231">
        <v>0</v>
      </c>
      <c r="G30" s="231">
        <v>0</v>
      </c>
      <c r="H30" s="231">
        <v>0.34141379957626677</v>
      </c>
      <c r="I30" s="231">
        <v>0.34373762835691468</v>
      </c>
      <c r="J30" s="231">
        <v>0.32734949950236059</v>
      </c>
      <c r="K30" s="231">
        <v>0.32070299904304811</v>
      </c>
      <c r="L30" s="231">
        <v>0.32412755759702883</v>
      </c>
      <c r="M30" s="231">
        <v>0.32404347078687168</v>
      </c>
      <c r="N30" s="231">
        <v>0.32551676860835832</v>
      </c>
      <c r="O30" s="231">
        <v>0.32829716254334168</v>
      </c>
      <c r="P30" s="231">
        <v>0.33198964001632292</v>
      </c>
      <c r="Q30" s="231">
        <v>0.3318429265581504</v>
      </c>
      <c r="R30" s="231">
        <v>0.33159932535768499</v>
      </c>
      <c r="S30" s="231">
        <v>0.3319516913480699</v>
      </c>
      <c r="T30" s="231">
        <v>0.33019012690538541</v>
      </c>
      <c r="U30" s="231">
        <v>0.33017173460702848</v>
      </c>
      <c r="V30" s="231">
        <v>0.66423983020901445</v>
      </c>
      <c r="W30" s="231">
        <v>0.67121325981484903</v>
      </c>
      <c r="DA30" s="73" t="s">
        <v>2786</v>
      </c>
    </row>
    <row r="31" spans="1:105" ht="12" customHeight="1" x14ac:dyDescent="0.25">
      <c r="A31" s="46" t="s">
        <v>160</v>
      </c>
      <c r="B31" s="231">
        <v>0.23106412044452171</v>
      </c>
      <c r="C31" s="231">
        <v>0.23833037209932911</v>
      </c>
      <c r="D31" s="231">
        <v>0.48222179175867952</v>
      </c>
      <c r="E31" s="231">
        <v>0.2374771300311794</v>
      </c>
      <c r="F31" s="231">
        <v>0.23320954131660229</v>
      </c>
      <c r="G31" s="231">
        <v>0.24249259157602671</v>
      </c>
      <c r="H31" s="231">
        <v>0</v>
      </c>
      <c r="I31" s="231">
        <v>0</v>
      </c>
      <c r="J31" s="231">
        <v>0</v>
      </c>
      <c r="K31" s="231">
        <v>0.2594356900726833</v>
      </c>
      <c r="L31" s="231">
        <v>0.2626253725738123</v>
      </c>
      <c r="M31" s="231">
        <v>0.26605449985689328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2787</v>
      </c>
    </row>
    <row r="32" spans="1:105" ht="12" customHeight="1" x14ac:dyDescent="0.25">
      <c r="A32" s="46" t="s">
        <v>70</v>
      </c>
      <c r="B32" s="231">
        <v>1.6251468843166541</v>
      </c>
      <c r="C32" s="231">
        <v>5.4710511178099814</v>
      </c>
      <c r="D32" s="231">
        <v>3.9072364573931191</v>
      </c>
      <c r="E32" s="231">
        <v>2.0903374801273942</v>
      </c>
      <c r="F32" s="231">
        <v>1.815518007385075</v>
      </c>
      <c r="G32" s="231">
        <v>1.8199201252823121</v>
      </c>
      <c r="H32" s="231">
        <v>2.0802894977381721</v>
      </c>
      <c r="I32" s="231">
        <v>1.60914053104054</v>
      </c>
      <c r="J32" s="231">
        <v>1.0444250086134339</v>
      </c>
      <c r="K32" s="231">
        <v>0.76738305380577831</v>
      </c>
      <c r="L32" s="231">
        <v>0.77359818535638847</v>
      </c>
      <c r="M32" s="231">
        <v>0.51408927089421685</v>
      </c>
      <c r="N32" s="231">
        <v>0.25848662421574659</v>
      </c>
      <c r="O32" s="231">
        <v>0</v>
      </c>
      <c r="P32" s="231">
        <v>0.52710909068337719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18.735915238323479</v>
      </c>
      <c r="C34" s="231">
        <v>19.094280892797489</v>
      </c>
      <c r="D34" s="231">
        <v>17.71035806155361</v>
      </c>
      <c r="E34" s="231">
        <v>20.606099070240329</v>
      </c>
      <c r="F34" s="231">
        <v>18.56261442112746</v>
      </c>
      <c r="G34" s="231">
        <v>20.64276369006215</v>
      </c>
      <c r="H34" s="231">
        <v>17.65828576184364</v>
      </c>
      <c r="I34" s="231">
        <v>17.483180681729749</v>
      </c>
      <c r="J34" s="231">
        <v>15.540500395361979</v>
      </c>
      <c r="K34" s="231">
        <v>10.91993186822906</v>
      </c>
      <c r="L34" s="231">
        <v>13.312930495911459</v>
      </c>
      <c r="M34" s="231">
        <v>13.011569121939109</v>
      </c>
      <c r="N34" s="231">
        <v>13.4055154489938</v>
      </c>
      <c r="O34" s="231">
        <v>14.044011671597641</v>
      </c>
      <c r="P34" s="231">
        <v>14.62578871499362</v>
      </c>
      <c r="Q34" s="231">
        <v>14.733637525713011</v>
      </c>
      <c r="R34" s="231">
        <v>14.383642737230399</v>
      </c>
      <c r="S34" s="231">
        <v>15.4230616555341</v>
      </c>
      <c r="T34" s="231">
        <v>14.08009954550038</v>
      </c>
      <c r="U34" s="231">
        <v>13.987308460848951</v>
      </c>
      <c r="V34" s="231">
        <v>14.630958554281539</v>
      </c>
      <c r="W34" s="231">
        <v>28.252840046348549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2.331186577871576E-2</v>
      </c>
      <c r="C36" s="231">
        <v>5.4403681961301818E-2</v>
      </c>
      <c r="D36" s="231">
        <v>0.1010553989518883</v>
      </c>
      <c r="E36" s="231">
        <v>0.37312977962422889</v>
      </c>
      <c r="F36" s="231">
        <v>0.34981791384560967</v>
      </c>
      <c r="G36" s="231">
        <v>0.42753346158585109</v>
      </c>
      <c r="H36" s="231">
        <v>0.34981791384575378</v>
      </c>
      <c r="I36" s="231">
        <v>0.41978149661336422</v>
      </c>
      <c r="J36" s="231">
        <v>0.47418517857530862</v>
      </c>
      <c r="K36" s="231">
        <v>0.66854401150474352</v>
      </c>
      <c r="L36" s="231">
        <v>0.59080047833104066</v>
      </c>
      <c r="M36" s="231">
        <v>0.72294769346635068</v>
      </c>
      <c r="N36" s="231">
        <v>0.73850759427441137</v>
      </c>
      <c r="O36" s="231">
        <v>0.73072764387090161</v>
      </c>
      <c r="P36" s="231">
        <v>8.5495498143576057E-2</v>
      </c>
      <c r="Q36" s="231">
        <v>1.555990080780433E-2</v>
      </c>
      <c r="R36" s="231">
        <v>7.779950403903362E-3</v>
      </c>
      <c r="S36" s="231">
        <v>2.0373395302298529E-2</v>
      </c>
      <c r="T36" s="231">
        <v>1.6231551202281379E-2</v>
      </c>
      <c r="U36" s="231">
        <v>4.9562202033484763E-2</v>
      </c>
      <c r="V36" s="231">
        <v>3.6548975638295587E-2</v>
      </c>
      <c r="W36" s="231">
        <v>1.0662450014010141E-2</v>
      </c>
      <c r="DA36" s="73" t="s">
        <v>2792</v>
      </c>
    </row>
    <row r="37" spans="1:105" ht="12" customHeight="1" x14ac:dyDescent="0.25">
      <c r="A37" s="46" t="s">
        <v>79</v>
      </c>
      <c r="B37" s="231">
        <v>11.869877285366449</v>
      </c>
      <c r="C37" s="231">
        <v>13.201606735310619</v>
      </c>
      <c r="D37" s="231">
        <v>13.693783479059871</v>
      </c>
      <c r="E37" s="231">
        <v>16.299363755739201</v>
      </c>
      <c r="F37" s="231">
        <v>17.013466456910312</v>
      </c>
      <c r="G37" s="231">
        <v>13.39462812221041</v>
      </c>
      <c r="H37" s="231">
        <v>11.783024609458581</v>
      </c>
      <c r="I37" s="231">
        <v>8.5984149130967928</v>
      </c>
      <c r="J37" s="231">
        <v>7.8360568652199776</v>
      </c>
      <c r="K37" s="231">
        <v>7.121919422950941</v>
      </c>
      <c r="L37" s="231">
        <v>6.8034480309860568</v>
      </c>
      <c r="M37" s="231">
        <v>6.1954792997768662</v>
      </c>
      <c r="N37" s="231">
        <v>5.3173292643930923</v>
      </c>
      <c r="O37" s="231">
        <v>4.1882444778284276</v>
      </c>
      <c r="P37" s="231">
        <v>3.560959711484009</v>
      </c>
      <c r="Q37" s="231">
        <v>3.580275746602962</v>
      </c>
      <c r="R37" s="231">
        <v>3.6478123873754948</v>
      </c>
      <c r="S37" s="231">
        <v>3.6833177612775549</v>
      </c>
      <c r="T37" s="231">
        <v>4.1035457482779032</v>
      </c>
      <c r="U37" s="231">
        <v>4.0761350437928776</v>
      </c>
      <c r="V37" s="231">
        <v>3.4183823587273858</v>
      </c>
      <c r="W37" s="231">
        <v>3.6034132994698629</v>
      </c>
      <c r="DA37" s="73" t="s">
        <v>2793</v>
      </c>
    </row>
    <row r="38" spans="1:105" ht="12" customHeight="1" x14ac:dyDescent="0.25">
      <c r="A38" s="57" t="s">
        <v>2733</v>
      </c>
      <c r="B38" s="263">
        <v>13.825879718239181</v>
      </c>
      <c r="C38" s="263">
        <v>14.74756368454837</v>
      </c>
      <c r="D38" s="263">
        <v>15.71316226757583</v>
      </c>
      <c r="E38" s="263">
        <v>13.97203121478578</v>
      </c>
      <c r="F38" s="263">
        <v>13.80990914763545</v>
      </c>
      <c r="G38" s="263">
        <v>14.182537043517311</v>
      </c>
      <c r="H38" s="263">
        <v>12.34863004247943</v>
      </c>
      <c r="I38" s="263">
        <v>11.829678405171769</v>
      </c>
      <c r="J38" s="263">
        <v>10.92782372007161</v>
      </c>
      <c r="K38" s="263">
        <v>8.5158950313042947</v>
      </c>
      <c r="L38" s="263">
        <v>8.8073948829287119</v>
      </c>
      <c r="M38" s="263">
        <v>9.1102937612611719</v>
      </c>
      <c r="N38" s="263">
        <v>8.8241036650097691</v>
      </c>
      <c r="O38" s="263">
        <v>8.7454945315717385</v>
      </c>
      <c r="P38" s="263">
        <v>8.8293892704676722</v>
      </c>
      <c r="Q38" s="263">
        <v>8.6623732674744414</v>
      </c>
      <c r="R38" s="263">
        <v>8.6432761668394278</v>
      </c>
      <c r="S38" s="263">
        <v>8.9441334578240443</v>
      </c>
      <c r="T38" s="263">
        <v>9.135262361469886</v>
      </c>
      <c r="U38" s="263">
        <v>8.5148225407597593</v>
      </c>
      <c r="V38" s="263">
        <v>7.481712161631747</v>
      </c>
      <c r="W38" s="263">
        <v>8.049331541317196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29.873709174503251</v>
      </c>
      <c r="C39" s="263">
        <f t="shared" si="0"/>
        <v>29.104061736009054</v>
      </c>
      <c r="D39" s="263">
        <f t="shared" si="0"/>
        <v>29.723963381361543</v>
      </c>
      <c r="E39" s="263">
        <f t="shared" si="0"/>
        <v>28.110229703994388</v>
      </c>
      <c r="F39" s="263">
        <f t="shared" si="0"/>
        <v>27.831486332542681</v>
      </c>
      <c r="G39" s="263">
        <f t="shared" si="0"/>
        <v>27.628612472961851</v>
      </c>
      <c r="H39" s="263">
        <f t="shared" si="0"/>
        <v>24.391669836878158</v>
      </c>
      <c r="I39" s="263">
        <f t="shared" si="0"/>
        <v>22.468530223238375</v>
      </c>
      <c r="J39" s="263">
        <f t="shared" si="0"/>
        <v>20.035163997020859</v>
      </c>
      <c r="K39" s="263">
        <f t="shared" si="0"/>
        <v>15.041030390192107</v>
      </c>
      <c r="L39" s="263">
        <f t="shared" si="0"/>
        <v>15.873847892006212</v>
      </c>
      <c r="M39" s="263">
        <f t="shared" si="0"/>
        <v>15.914376207815105</v>
      </c>
      <c r="N39" s="263">
        <f t="shared" si="0"/>
        <v>15.344978941478873</v>
      </c>
      <c r="O39" s="263">
        <f t="shared" si="0"/>
        <v>15.103458786976683</v>
      </c>
      <c r="P39" s="263">
        <f t="shared" si="0"/>
        <v>15.140377942434906</v>
      </c>
      <c r="Q39" s="263">
        <f t="shared" si="0"/>
        <v>14.808849854805546</v>
      </c>
      <c r="R39" s="263">
        <f t="shared" si="0"/>
        <v>14.739595619548854</v>
      </c>
      <c r="S39" s="263">
        <f t="shared" si="0"/>
        <v>15.336458731509413</v>
      </c>
      <c r="T39" s="263">
        <f t="shared" si="0"/>
        <v>15.282197468328341</v>
      </c>
      <c r="U39" s="263">
        <f t="shared" si="0"/>
        <v>14.558227800426803</v>
      </c>
      <c r="V39" s="263">
        <f t="shared" si="0"/>
        <v>13.401463775889862</v>
      </c>
      <c r="W39" s="263">
        <f t="shared" si="0"/>
        <v>17.527489924554686</v>
      </c>
      <c r="DA39" s="70"/>
    </row>
    <row r="40" spans="1:105" ht="12" customHeight="1" x14ac:dyDescent="0.25">
      <c r="A40" s="60" t="s">
        <v>2736</v>
      </c>
      <c r="B40" s="331">
        <v>8.1501998610354143</v>
      </c>
      <c r="C40" s="331">
        <v>7.0424925674886207</v>
      </c>
      <c r="D40" s="331">
        <v>6.7399210689819524</v>
      </c>
      <c r="E40" s="331">
        <v>6.9346332716047083</v>
      </c>
      <c r="F40" s="331">
        <v>6.8615938156659526</v>
      </c>
      <c r="G40" s="331">
        <v>6.5486621635816196</v>
      </c>
      <c r="H40" s="331">
        <v>5.8994933565664098</v>
      </c>
      <c r="I40" s="331">
        <v>5.1590949156386596</v>
      </c>
      <c r="J40" s="331">
        <v>4.3392395062021132</v>
      </c>
      <c r="K40" s="331">
        <v>3.0281340198843218</v>
      </c>
      <c r="L40" s="331">
        <v>3.3321233765951548</v>
      </c>
      <c r="M40" s="331">
        <v>3.157665397636197</v>
      </c>
      <c r="N40" s="331">
        <v>3.0277761673705288</v>
      </c>
      <c r="O40" s="331">
        <v>2.9526994846934551</v>
      </c>
      <c r="P40" s="331">
        <v>2.924553900464729</v>
      </c>
      <c r="Q40" s="331">
        <v>2.8418526305758971</v>
      </c>
      <c r="R40" s="331">
        <v>2.8127004940559179</v>
      </c>
      <c r="S40" s="331">
        <v>2.9619062787887982</v>
      </c>
      <c r="T40" s="331">
        <v>2.7935248542242559</v>
      </c>
      <c r="U40" s="331">
        <v>2.7880727827175149</v>
      </c>
      <c r="V40" s="331">
        <v>2.8158200146003312</v>
      </c>
      <c r="W40" s="331">
        <v>4.8874802881070343</v>
      </c>
      <c r="DA40" s="72" t="s">
        <v>2795</v>
      </c>
    </row>
    <row r="41" spans="1:105" ht="12" customHeight="1" x14ac:dyDescent="0.25">
      <c r="A41" s="59" t="s">
        <v>30</v>
      </c>
      <c r="B41" s="232">
        <v>4.3239281572964714</v>
      </c>
      <c r="C41" s="232">
        <v>2.1348230536234079</v>
      </c>
      <c r="D41" s="232">
        <v>2.184353656692684</v>
      </c>
      <c r="E41" s="232">
        <v>2.0074838204829741</v>
      </c>
      <c r="F41" s="232">
        <v>2.425118981495562</v>
      </c>
      <c r="G41" s="232">
        <v>1.9441163524492691</v>
      </c>
      <c r="H41" s="232">
        <v>1.865570499191082</v>
      </c>
      <c r="I41" s="232">
        <v>1.413967242284502</v>
      </c>
      <c r="J41" s="232">
        <v>0.9847410496029555</v>
      </c>
      <c r="K41" s="232">
        <v>0.29362981214179512</v>
      </c>
      <c r="L41" s="232">
        <v>0.24894777898546711</v>
      </c>
      <c r="M41" s="232">
        <v>0.1905445510585313</v>
      </c>
      <c r="N41" s="232">
        <v>0.16910501205991599</v>
      </c>
      <c r="O41" s="232">
        <v>0.16360698812527649</v>
      </c>
      <c r="P41" s="232">
        <v>0.1252239567789982</v>
      </c>
      <c r="Q41" s="232">
        <v>0.11135304068676009</v>
      </c>
      <c r="R41" s="232">
        <v>0.13285217152149331</v>
      </c>
      <c r="S41" s="232">
        <v>0.112554396896901</v>
      </c>
      <c r="T41" s="232">
        <v>9.6169948841356975E-2</v>
      </c>
      <c r="U41" s="232">
        <v>0.1071398312316329</v>
      </c>
      <c r="V41" s="232">
        <v>5.9712522600097649E-2</v>
      </c>
      <c r="W41" s="232">
        <v>3.1610094860179579E-2</v>
      </c>
      <c r="DA41" s="71" t="s">
        <v>2796</v>
      </c>
    </row>
    <row r="42" spans="1:105" ht="12" customHeight="1" x14ac:dyDescent="0.25">
      <c r="A42" s="59" t="s">
        <v>33</v>
      </c>
      <c r="B42" s="297">
        <v>6.3422578134014584E-2</v>
      </c>
      <c r="C42" s="297">
        <v>6.4535817782423954E-2</v>
      </c>
      <c r="D42" s="297">
        <v>0.13191260287050391</v>
      </c>
      <c r="E42" s="297">
        <v>6.9205923940457312E-2</v>
      </c>
      <c r="F42" s="297">
        <v>0</v>
      </c>
      <c r="G42" s="297">
        <v>0</v>
      </c>
      <c r="H42" s="297">
        <v>6.8356131279371748E-2</v>
      </c>
      <c r="I42" s="297">
        <v>6.6024787348209144E-2</v>
      </c>
      <c r="J42" s="297">
        <v>6.4736617160281895E-2</v>
      </c>
      <c r="K42" s="297">
        <v>7.1307730669589606E-2</v>
      </c>
      <c r="L42" s="297">
        <v>6.7936684863986699E-2</v>
      </c>
      <c r="M42" s="297">
        <v>6.7956456003310933E-2</v>
      </c>
      <c r="N42" s="297">
        <v>6.6349218399497006E-2</v>
      </c>
      <c r="O42" s="297">
        <v>6.3559832806247163E-2</v>
      </c>
      <c r="P42" s="297">
        <v>5.9855414041318451E-2</v>
      </c>
      <c r="Q42" s="297">
        <v>6.0002601963778858E-2</v>
      </c>
      <c r="R42" s="297">
        <v>6.024699095871397E-2</v>
      </c>
      <c r="S42" s="297">
        <v>5.9893485433706477E-2</v>
      </c>
      <c r="T42" s="297">
        <v>6.1660746687544107E-2</v>
      </c>
      <c r="U42" s="297">
        <v>6.167919846816091E-2</v>
      </c>
      <c r="V42" s="297">
        <v>0.1194171414937799</v>
      </c>
      <c r="W42" s="297">
        <v>0.1124211601624882</v>
      </c>
      <c r="DA42" s="122" t="s">
        <v>2797</v>
      </c>
    </row>
    <row r="43" spans="1:105" ht="12" customHeight="1" x14ac:dyDescent="0.25">
      <c r="A43" s="59" t="s">
        <v>160</v>
      </c>
      <c r="B43" s="297">
        <v>4.1313184286451317E-2</v>
      </c>
      <c r="C43" s="297">
        <v>4.5468807022965123E-2</v>
      </c>
      <c r="D43" s="297">
        <v>9.4375720577458272E-2</v>
      </c>
      <c r="E43" s="297">
        <v>4.9212644739451618E-2</v>
      </c>
      <c r="F43" s="297">
        <v>4.9111192493134108E-2</v>
      </c>
      <c r="G43" s="297">
        <v>4.8116136875573888E-2</v>
      </c>
      <c r="H43" s="297">
        <v>0</v>
      </c>
      <c r="I43" s="297">
        <v>0</v>
      </c>
      <c r="J43" s="297">
        <v>0</v>
      </c>
      <c r="K43" s="297">
        <v>5.6608539741077983E-2</v>
      </c>
      <c r="L43" s="297">
        <v>5.4018648256885148E-2</v>
      </c>
      <c r="M43" s="297">
        <v>5.4754105987699073E-2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2798</v>
      </c>
    </row>
    <row r="44" spans="1:105" ht="12" customHeight="1" x14ac:dyDescent="0.25">
      <c r="A44" s="59" t="s">
        <v>70</v>
      </c>
      <c r="B44" s="297">
        <v>0.29971700658894629</v>
      </c>
      <c r="C44" s="297">
        <v>1.0766326630745471</v>
      </c>
      <c r="D44" s="297">
        <v>0.78876158852071898</v>
      </c>
      <c r="E44" s="297">
        <v>0.44682136524637978</v>
      </c>
      <c r="F44" s="297">
        <v>0.39436406621170089</v>
      </c>
      <c r="G44" s="297">
        <v>0.37248365014367252</v>
      </c>
      <c r="H44" s="297">
        <v>0.42160080169100628</v>
      </c>
      <c r="I44" s="297">
        <v>0.31286368485498361</v>
      </c>
      <c r="J44" s="297">
        <v>0.20907246020033879</v>
      </c>
      <c r="K44" s="297">
        <v>0.17271380249750809</v>
      </c>
      <c r="L44" s="297">
        <v>0.1641289092788564</v>
      </c>
      <c r="M44" s="297">
        <v>0.1091307736532886</v>
      </c>
      <c r="N44" s="297">
        <v>5.3331250552791823E-2</v>
      </c>
      <c r="O44" s="297">
        <v>0</v>
      </c>
      <c r="P44" s="297">
        <v>9.6196807945431409E-2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3.4218189347295311</v>
      </c>
      <c r="C45" s="297">
        <v>3.7210322259852759</v>
      </c>
      <c r="D45" s="297">
        <v>3.5405175003205871</v>
      </c>
      <c r="E45" s="297">
        <v>4.3619095171954463</v>
      </c>
      <c r="F45" s="297">
        <v>3.9929995754655558</v>
      </c>
      <c r="G45" s="297">
        <v>4.1839460241131041</v>
      </c>
      <c r="H45" s="297">
        <v>3.54396592440495</v>
      </c>
      <c r="I45" s="297">
        <v>3.366239201150965</v>
      </c>
      <c r="J45" s="297">
        <v>3.080689379238537</v>
      </c>
      <c r="K45" s="297">
        <v>2.433874134834352</v>
      </c>
      <c r="L45" s="297">
        <v>2.7970913552099601</v>
      </c>
      <c r="M45" s="297">
        <v>2.735279510933367</v>
      </c>
      <c r="N45" s="297">
        <v>2.7389906863583251</v>
      </c>
      <c r="O45" s="297">
        <v>2.725532663761931</v>
      </c>
      <c r="P45" s="297">
        <v>2.64327772169898</v>
      </c>
      <c r="Q45" s="297">
        <v>2.6704969879253579</v>
      </c>
      <c r="R45" s="297">
        <v>2.6196013315757112</v>
      </c>
      <c r="S45" s="297">
        <v>2.78945839645819</v>
      </c>
      <c r="T45" s="297">
        <v>2.6356941586953551</v>
      </c>
      <c r="U45" s="297">
        <v>2.619253753017722</v>
      </c>
      <c r="V45" s="297">
        <v>2.636690350506453</v>
      </c>
      <c r="W45" s="297">
        <v>4.7434490330843664</v>
      </c>
      <c r="DA45" s="122" t="s">
        <v>2800</v>
      </c>
    </row>
    <row r="46" spans="1:105" ht="12" customHeight="1" x14ac:dyDescent="0.25">
      <c r="A46" s="60" t="s">
        <v>2743</v>
      </c>
      <c r="B46" s="331">
        <v>5.778186765358357</v>
      </c>
      <c r="C46" s="331">
        <v>5.0532728039359629</v>
      </c>
      <c r="D46" s="331">
        <v>4.8621256088261076</v>
      </c>
      <c r="E46" s="331">
        <v>5.0617180454607604</v>
      </c>
      <c r="F46" s="331">
        <v>5.042988753303467</v>
      </c>
      <c r="G46" s="331">
        <v>4.7232965326905312</v>
      </c>
      <c r="H46" s="331">
        <v>4.2505590883382114</v>
      </c>
      <c r="I46" s="331">
        <v>3.6663224167772959</v>
      </c>
      <c r="J46" s="331">
        <v>3.0929163990041761</v>
      </c>
      <c r="K46" s="331">
        <v>2.1915543778082709</v>
      </c>
      <c r="L46" s="331">
        <v>2.384197104580037</v>
      </c>
      <c r="M46" s="331">
        <v>2.2498515367178271</v>
      </c>
      <c r="N46" s="331">
        <v>2.140405202889835</v>
      </c>
      <c r="O46" s="331">
        <v>2.0646212777583872</v>
      </c>
      <c r="P46" s="331">
        <v>2.0329306066471169</v>
      </c>
      <c r="Q46" s="331">
        <v>1.976722565627882</v>
      </c>
      <c r="R46" s="331">
        <v>1.95864506391969</v>
      </c>
      <c r="S46" s="331">
        <v>2.0593250816766751</v>
      </c>
      <c r="T46" s="331">
        <v>1.9530171705607851</v>
      </c>
      <c r="U46" s="331">
        <v>1.9500499235490421</v>
      </c>
      <c r="V46" s="331">
        <v>1.9570200454363891</v>
      </c>
      <c r="W46" s="331">
        <v>3.3567531393109902</v>
      </c>
      <c r="DA46" s="72" t="s">
        <v>2801</v>
      </c>
    </row>
    <row r="47" spans="1:105" ht="12" customHeight="1" x14ac:dyDescent="0.25">
      <c r="A47" s="64" t="s">
        <v>30</v>
      </c>
      <c r="B47" s="231">
        <v>2.410312283870093</v>
      </c>
      <c r="C47" s="231">
        <v>1.1152666528046109</v>
      </c>
      <c r="D47" s="231">
        <v>1.1123987881227639</v>
      </c>
      <c r="E47" s="231">
        <v>0.96549080404668985</v>
      </c>
      <c r="F47" s="231">
        <v>1.147756834037317</v>
      </c>
      <c r="G47" s="231">
        <v>0.97651962984053886</v>
      </c>
      <c r="H47" s="231">
        <v>0.94634093317889501</v>
      </c>
      <c r="I47" s="231">
        <v>0.74763870681928002</v>
      </c>
      <c r="J47" s="231">
        <v>0.50572693685933801</v>
      </c>
      <c r="K47" s="231">
        <v>0.13412165920013419</v>
      </c>
      <c r="L47" s="231">
        <v>0.1206291385703724</v>
      </c>
      <c r="M47" s="231">
        <v>9.2278696580923789E-2</v>
      </c>
      <c r="N47" s="231">
        <v>8.4260959170819869E-2</v>
      </c>
      <c r="O47" s="231">
        <v>8.5825945612857293E-2</v>
      </c>
      <c r="P47" s="231">
        <v>7.0540880911216686E-2</v>
      </c>
      <c r="Q47" s="231">
        <v>6.2545623501940234E-2</v>
      </c>
      <c r="R47" s="231">
        <v>7.4264164471934707E-2</v>
      </c>
      <c r="S47" s="231">
        <v>6.3356346931106297E-2</v>
      </c>
      <c r="T47" s="231">
        <v>5.2303054569891323E-2</v>
      </c>
      <c r="U47" s="231">
        <v>5.8248465974368703E-2</v>
      </c>
      <c r="V47" s="231">
        <v>3.3733082288236863E-2</v>
      </c>
      <c r="W47" s="231">
        <v>1.9167727567186991E-2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3.570640967775171E-2</v>
      </c>
      <c r="C49" s="231">
        <v>3.4050625731998609E-2</v>
      </c>
      <c r="D49" s="231">
        <v>6.7847100066982968E-2</v>
      </c>
      <c r="E49" s="231">
        <v>3.3616059657441959E-2</v>
      </c>
      <c r="F49" s="231">
        <v>0</v>
      </c>
      <c r="G49" s="231">
        <v>0</v>
      </c>
      <c r="H49" s="231">
        <v>3.502038223786566E-2</v>
      </c>
      <c r="I49" s="231">
        <v>3.5258748034018773E-2</v>
      </c>
      <c r="J49" s="231">
        <v>3.3577742353046933E-2</v>
      </c>
      <c r="K49" s="231">
        <v>3.2895980259897331E-2</v>
      </c>
      <c r="L49" s="231">
        <v>3.3247252966815438E-2</v>
      </c>
      <c r="M49" s="231">
        <v>3.3238627796314077E-2</v>
      </c>
      <c r="N49" s="231">
        <v>3.3389750723749091E-2</v>
      </c>
      <c r="O49" s="231">
        <v>3.3674948505724542E-2</v>
      </c>
      <c r="P49" s="231">
        <v>3.4053702887266807E-2</v>
      </c>
      <c r="Q49" s="231">
        <v>3.4038653813705591E-2</v>
      </c>
      <c r="R49" s="231">
        <v>3.4013666519212851E-2</v>
      </c>
      <c r="S49" s="231">
        <v>3.4049810317987872E-2</v>
      </c>
      <c r="T49" s="231">
        <v>3.3869118558615477E-2</v>
      </c>
      <c r="U49" s="231">
        <v>3.3867231976059411E-2</v>
      </c>
      <c r="V49" s="231">
        <v>6.8134131603366246E-2</v>
      </c>
      <c r="W49" s="231">
        <v>6.8849428321332201E-2</v>
      </c>
      <c r="DA49" s="73" t="s">
        <v>2804</v>
      </c>
    </row>
    <row r="50" spans="1:105" ht="12" customHeight="1" x14ac:dyDescent="0.25">
      <c r="A50" s="64" t="s">
        <v>160</v>
      </c>
      <c r="B50" s="231">
        <v>2.3701308586432109E-2</v>
      </c>
      <c r="C50" s="231">
        <v>2.4446641407494699E-2</v>
      </c>
      <c r="D50" s="231">
        <v>4.9463705016542472E-2</v>
      </c>
      <c r="E50" s="231">
        <v>2.4359120447869999E-2</v>
      </c>
      <c r="F50" s="231">
        <v>2.3921374263609199E-2</v>
      </c>
      <c r="G50" s="231">
        <v>2.4873579384848701E-2</v>
      </c>
      <c r="H50" s="231">
        <v>0</v>
      </c>
      <c r="I50" s="231">
        <v>0</v>
      </c>
      <c r="J50" s="231">
        <v>0</v>
      </c>
      <c r="K50" s="231">
        <v>2.6611510852127249E-2</v>
      </c>
      <c r="L50" s="231">
        <v>2.6938691243035891E-2</v>
      </c>
      <c r="M50" s="231">
        <v>2.7290432585491409E-2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2805</v>
      </c>
    </row>
    <row r="51" spans="1:105" ht="12" customHeight="1" x14ac:dyDescent="0.25">
      <c r="A51" s="64" t="s">
        <v>70</v>
      </c>
      <c r="B51" s="231">
        <v>0.16669878356434781</v>
      </c>
      <c r="C51" s="231">
        <v>0.56119085293682613</v>
      </c>
      <c r="D51" s="231">
        <v>0.40078319740284762</v>
      </c>
      <c r="E51" s="231">
        <v>0.21441552055322091</v>
      </c>
      <c r="F51" s="231">
        <v>0.18622602442333519</v>
      </c>
      <c r="G51" s="231">
        <v>0.1866775698840305</v>
      </c>
      <c r="H51" s="231">
        <v>0.21338485282852249</v>
      </c>
      <c r="I51" s="231">
        <v>0.1650569383587365</v>
      </c>
      <c r="J51" s="231">
        <v>0.1071314723242698</v>
      </c>
      <c r="K51" s="231">
        <v>7.8714005996514305E-2</v>
      </c>
      <c r="L51" s="231">
        <v>7.9351520598534259E-2</v>
      </c>
      <c r="M51" s="231">
        <v>5.2732498784307053E-2</v>
      </c>
      <c r="N51" s="231">
        <v>2.6514160806171042E-2</v>
      </c>
      <c r="O51" s="231">
        <v>0</v>
      </c>
      <c r="P51" s="231">
        <v>5.4068001526874597E-2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1.9218289185635811</v>
      </c>
      <c r="C53" s="231">
        <v>1.9585881304530219</v>
      </c>
      <c r="D53" s="231">
        <v>1.8166328064502411</v>
      </c>
      <c r="E53" s="231">
        <v>2.1136622678016339</v>
      </c>
      <c r="F53" s="231">
        <v>1.9040526574169281</v>
      </c>
      <c r="G53" s="231">
        <v>2.117423126332719</v>
      </c>
      <c r="H53" s="231">
        <v>1.811291511393885</v>
      </c>
      <c r="I53" s="231">
        <v>1.7933301787090581</v>
      </c>
      <c r="J53" s="231">
        <v>1.5940605350127479</v>
      </c>
      <c r="K53" s="231">
        <v>1.1201075894163</v>
      </c>
      <c r="L53" s="231">
        <v>1.365568454618983</v>
      </c>
      <c r="M53" s="231">
        <v>1.3346564337184259</v>
      </c>
      <c r="N53" s="231">
        <v>1.375065318689628</v>
      </c>
      <c r="O53" s="231">
        <v>1.440558810167629</v>
      </c>
      <c r="P53" s="231">
        <v>1.500234354806506</v>
      </c>
      <c r="Q53" s="231">
        <v>1.5112969028932559</v>
      </c>
      <c r="R53" s="231">
        <v>1.475396329193148</v>
      </c>
      <c r="S53" s="231">
        <v>1.5820143038310861</v>
      </c>
      <c r="T53" s="231">
        <v>1.444260509219613</v>
      </c>
      <c r="U53" s="231">
        <v>1.4347425012867401</v>
      </c>
      <c r="V53" s="231">
        <v>1.5007646489779669</v>
      </c>
      <c r="W53" s="231">
        <v>2.8980236269195729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2.39120519223792E-3</v>
      </c>
      <c r="C55" s="231">
        <v>5.5804356467040366E-3</v>
      </c>
      <c r="D55" s="231">
        <v>1.036571662565321E-2</v>
      </c>
      <c r="E55" s="231">
        <v>3.8273636048070957E-2</v>
      </c>
      <c r="F55" s="231">
        <v>3.5882430855842952E-2</v>
      </c>
      <c r="G55" s="231">
        <v>4.3854071694807858E-2</v>
      </c>
      <c r="H55" s="231">
        <v>3.5882430855857718E-2</v>
      </c>
      <c r="I55" s="231">
        <v>4.3058917026871292E-2</v>
      </c>
      <c r="J55" s="231">
        <v>4.8639352673641223E-2</v>
      </c>
      <c r="K55" s="231">
        <v>6.8575631256820757E-2</v>
      </c>
      <c r="L55" s="231">
        <v>6.0601119823351063E-2</v>
      </c>
      <c r="M55" s="231">
        <v>7.4156066903556125E-2</v>
      </c>
      <c r="N55" s="231">
        <v>7.5752117428045315E-2</v>
      </c>
      <c r="O55" s="231">
        <v>7.495409216585415E-2</v>
      </c>
      <c r="P55" s="231">
        <v>8.7696661011381696E-3</v>
      </c>
      <c r="Q55" s="231">
        <v>1.5960505244629311E-3</v>
      </c>
      <c r="R55" s="231">
        <v>7.9802526223158839E-4</v>
      </c>
      <c r="S55" s="231">
        <v>2.0897927730371361E-3</v>
      </c>
      <c r="T55" s="231">
        <v>1.664944791695222E-3</v>
      </c>
      <c r="U55" s="231">
        <v>5.0838228036392897E-3</v>
      </c>
      <c r="V55" s="231">
        <v>3.7489963757883419E-3</v>
      </c>
      <c r="W55" s="231">
        <v>1.093696492485678E-3</v>
      </c>
      <c r="DA55" s="73" t="s">
        <v>2810</v>
      </c>
    </row>
    <row r="56" spans="1:105" ht="12" customHeight="1" x14ac:dyDescent="0.25">
      <c r="A56" s="64" t="s">
        <v>79</v>
      </c>
      <c r="B56" s="231">
        <v>1.2175478559039139</v>
      </c>
      <c r="C56" s="231">
        <v>1.3541494649553061</v>
      </c>
      <c r="D56" s="231">
        <v>1.4046342951410771</v>
      </c>
      <c r="E56" s="231">
        <v>1.671900636905832</v>
      </c>
      <c r="F56" s="231">
        <v>1.745149432306436</v>
      </c>
      <c r="G56" s="231">
        <v>1.373948555553586</v>
      </c>
      <c r="H56" s="231">
        <v>1.208638977843185</v>
      </c>
      <c r="I56" s="231">
        <v>0.88197892782933218</v>
      </c>
      <c r="J56" s="231">
        <v>0.80378035978113216</v>
      </c>
      <c r="K56" s="231">
        <v>0.73052800082647684</v>
      </c>
      <c r="L56" s="231">
        <v>0.69786092675894507</v>
      </c>
      <c r="M56" s="231">
        <v>0.63549878034880891</v>
      </c>
      <c r="N56" s="231">
        <v>0.54542289607142092</v>
      </c>
      <c r="O56" s="231">
        <v>0.42960748130632281</v>
      </c>
      <c r="P56" s="231">
        <v>0.36526400041411422</v>
      </c>
      <c r="Q56" s="231">
        <v>0.36724533489451688</v>
      </c>
      <c r="R56" s="231">
        <v>0.37417287847316261</v>
      </c>
      <c r="S56" s="231">
        <v>0.37781482782345738</v>
      </c>
      <c r="T56" s="231">
        <v>0.42091954342096949</v>
      </c>
      <c r="U56" s="231">
        <v>0.41810790150823463</v>
      </c>
      <c r="V56" s="231">
        <v>0.35063918619103079</v>
      </c>
      <c r="W56" s="231">
        <v>0.36961866001041271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15.94532254810948</v>
      </c>
      <c r="C58" s="331">
        <v>17.008296364584471</v>
      </c>
      <c r="D58" s="331">
        <v>18.121916703553481</v>
      </c>
      <c r="E58" s="331">
        <v>16.113878386928921</v>
      </c>
      <c r="F58" s="331">
        <v>15.926903763573261</v>
      </c>
      <c r="G58" s="331">
        <v>16.356653776689701</v>
      </c>
      <c r="H58" s="331">
        <v>14.24161739197354</v>
      </c>
      <c r="I58" s="331">
        <v>13.643112890822421</v>
      </c>
      <c r="J58" s="331">
        <v>12.603008091814569</v>
      </c>
      <c r="K58" s="331">
        <v>9.821341992499514</v>
      </c>
      <c r="L58" s="331">
        <v>10.157527410831021</v>
      </c>
      <c r="M58" s="331">
        <v>10.50685927346108</v>
      </c>
      <c r="N58" s="331">
        <v>10.176797571218509</v>
      </c>
      <c r="O58" s="331">
        <v>10.086138024524841</v>
      </c>
      <c r="P58" s="331">
        <v>10.182893435323059</v>
      </c>
      <c r="Q58" s="331">
        <v>9.9902746586017663</v>
      </c>
      <c r="R58" s="331">
        <v>9.9682500615732454</v>
      </c>
      <c r="S58" s="331">
        <v>10.315227371043941</v>
      </c>
      <c r="T58" s="331">
        <v>10.5356554435433</v>
      </c>
      <c r="U58" s="331">
        <v>9.8201050941602457</v>
      </c>
      <c r="V58" s="331">
        <v>8.6286237158531431</v>
      </c>
      <c r="W58" s="331">
        <v>9.283256497136664</v>
      </c>
      <c r="DA58" s="72" t="s">
        <v>2813</v>
      </c>
    </row>
    <row r="59" spans="1:105" ht="12" customHeight="1" x14ac:dyDescent="0.25">
      <c r="A59" s="132" t="s">
        <v>2759</v>
      </c>
      <c r="B59" s="318">
        <v>4.0137890237858658</v>
      </c>
      <c r="C59" s="318">
        <v>4.2813629549036758</v>
      </c>
      <c r="D59" s="318">
        <v>4.5616857316761301</v>
      </c>
      <c r="E59" s="318">
        <v>4.0562182423675077</v>
      </c>
      <c r="F59" s="318">
        <v>4.0091526098795383</v>
      </c>
      <c r="G59" s="318">
        <v>4.1173301572708967</v>
      </c>
      <c r="H59" s="318">
        <v>3.5849288966336221</v>
      </c>
      <c r="I59" s="318">
        <v>3.4342721262761202</v>
      </c>
      <c r="J59" s="318">
        <v>3.172454830749559</v>
      </c>
      <c r="K59" s="318">
        <v>2.472248182462486</v>
      </c>
      <c r="L59" s="318">
        <v>2.5568734597489509</v>
      </c>
      <c r="M59" s="318">
        <v>2.6448079867334462</v>
      </c>
      <c r="N59" s="318">
        <v>2.5617241837162159</v>
      </c>
      <c r="O59" s="318">
        <v>2.5389031782255742</v>
      </c>
      <c r="P59" s="318">
        <v>2.563258647027292</v>
      </c>
      <c r="Q59" s="318">
        <v>2.514772256774203</v>
      </c>
      <c r="R59" s="318">
        <v>2.509228180413273</v>
      </c>
      <c r="S59" s="318">
        <v>2.5965700144874519</v>
      </c>
      <c r="T59" s="318">
        <v>2.6520566172364881</v>
      </c>
      <c r="U59" s="318">
        <v>2.4719368278967382</v>
      </c>
      <c r="V59" s="318">
        <v>2.1720147119367001</v>
      </c>
      <c r="W59" s="318">
        <v>2.3368002071311968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0.99999999999999944</v>
      </c>
      <c r="D63" s="234">
        <f t="shared" si="1"/>
        <v>1</v>
      </c>
      <c r="E63" s="234">
        <f t="shared" si="1"/>
        <v>1</v>
      </c>
      <c r="F63" s="234">
        <f t="shared" si="1"/>
        <v>1</v>
      </c>
      <c r="G63" s="234">
        <f t="shared" si="1"/>
        <v>0.99999999999999978</v>
      </c>
      <c r="H63" s="234">
        <f t="shared" si="1"/>
        <v>1.0000000000000004</v>
      </c>
      <c r="I63" s="234">
        <f t="shared" si="1"/>
        <v>0.99999999999999989</v>
      </c>
      <c r="J63" s="234">
        <f t="shared" si="1"/>
        <v>1</v>
      </c>
      <c r="K63" s="234">
        <f t="shared" si="1"/>
        <v>0.99999999999999989</v>
      </c>
      <c r="L63" s="234">
        <f t="shared" si="1"/>
        <v>0.99999999999999978</v>
      </c>
      <c r="M63" s="234">
        <f t="shared" si="1"/>
        <v>1</v>
      </c>
      <c r="N63" s="234">
        <f t="shared" si="1"/>
        <v>0.99999999999999978</v>
      </c>
      <c r="O63" s="234">
        <f t="shared" si="1"/>
        <v>0.99999999999999978</v>
      </c>
      <c r="P63" s="234">
        <f t="shared" si="1"/>
        <v>0.99999999999999978</v>
      </c>
      <c r="Q63" s="234">
        <f t="shared" si="1"/>
        <v>1.0000000000000002</v>
      </c>
      <c r="R63" s="234">
        <f t="shared" si="1"/>
        <v>1.0000000000000002</v>
      </c>
      <c r="S63" s="234">
        <f t="shared" si="1"/>
        <v>1</v>
      </c>
      <c r="T63" s="234">
        <f t="shared" si="1"/>
        <v>1</v>
      </c>
      <c r="U63" s="234">
        <f t="shared" si="1"/>
        <v>1.0000000000000002</v>
      </c>
      <c r="V63" s="234">
        <f t="shared" si="1"/>
        <v>0.99999999999999978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2.245128775351117E-2</v>
      </c>
      <c r="C64" s="301">
        <f t="shared" si="2"/>
        <v>2.5540046986790528E-2</v>
      </c>
      <c r="D64" s="301">
        <f t="shared" si="2"/>
        <v>2.7194833551450019E-2</v>
      </c>
      <c r="E64" s="301">
        <f t="shared" si="2"/>
        <v>2.4684863886109298E-2</v>
      </c>
      <c r="F64" s="301">
        <f t="shared" si="2"/>
        <v>2.4613842112880573E-2</v>
      </c>
      <c r="G64" s="301">
        <f t="shared" si="2"/>
        <v>2.5951448690748828E-2</v>
      </c>
      <c r="H64" s="301">
        <f t="shared" si="2"/>
        <v>2.5441641217330731E-2</v>
      </c>
      <c r="I64" s="301">
        <f t="shared" si="2"/>
        <v>2.703545447937836E-2</v>
      </c>
      <c r="J64" s="301">
        <f t="shared" si="2"/>
        <v>2.8501624238910929E-2</v>
      </c>
      <c r="K64" s="301">
        <f t="shared" si="2"/>
        <v>3.0099820632729379E-2</v>
      </c>
      <c r="L64" s="301">
        <f t="shared" si="2"/>
        <v>2.9220687537023671E-2</v>
      </c>
      <c r="M64" s="301">
        <f t="shared" si="2"/>
        <v>3.0677433702080106E-2</v>
      </c>
      <c r="N64" s="301">
        <f t="shared" si="2"/>
        <v>3.0924642093191967E-2</v>
      </c>
      <c r="O64" s="301">
        <f t="shared" si="2"/>
        <v>3.1302164295442719E-2</v>
      </c>
      <c r="P64" s="301">
        <f t="shared" si="2"/>
        <v>3.1666753517792412E-2</v>
      </c>
      <c r="Q64" s="301">
        <f t="shared" si="2"/>
        <v>3.1805955715368109E-2</v>
      </c>
      <c r="R64" s="301">
        <f t="shared" si="2"/>
        <v>3.1910524943399889E-2</v>
      </c>
      <c r="S64" s="301">
        <f t="shared" si="2"/>
        <v>3.1644229669471946E-2</v>
      </c>
      <c r="T64" s="301">
        <f t="shared" si="2"/>
        <v>3.2836991024150088E-2</v>
      </c>
      <c r="U64" s="301">
        <f t="shared" si="2"/>
        <v>3.1728020330119948E-2</v>
      </c>
      <c r="V64" s="301">
        <f t="shared" si="2"/>
        <v>2.9534690830672457E-2</v>
      </c>
      <c r="W64" s="301">
        <f t="shared" si="2"/>
        <v>2.1966053099369474E-2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4.7320724140517386E-3</v>
      </c>
      <c r="C65" s="235">
        <f t="shared" si="3"/>
        <v>5.3830921917107305E-3</v>
      </c>
      <c r="D65" s="235">
        <f t="shared" si="3"/>
        <v>5.7318726242515773E-3</v>
      </c>
      <c r="E65" s="235">
        <f t="shared" si="3"/>
        <v>5.2028446974856368E-3</v>
      </c>
      <c r="F65" s="235">
        <f t="shared" si="3"/>
        <v>5.1878753924915338E-3</v>
      </c>
      <c r="G65" s="235">
        <f t="shared" si="3"/>
        <v>5.4698035944493332E-3</v>
      </c>
      <c r="H65" s="235">
        <f t="shared" si="3"/>
        <v>5.3623511441522704E-3</v>
      </c>
      <c r="I65" s="235">
        <f t="shared" si="3"/>
        <v>5.698280194338083E-3</v>
      </c>
      <c r="J65" s="235">
        <f t="shared" si="3"/>
        <v>6.0073057410938956E-3</v>
      </c>
      <c r="K65" s="235">
        <f t="shared" si="3"/>
        <v>6.3441586267927418E-3</v>
      </c>
      <c r="L65" s="235">
        <f t="shared" si="3"/>
        <v>6.1588631766545474E-3</v>
      </c>
      <c r="M65" s="235">
        <f t="shared" si="3"/>
        <v>6.4659025063188878E-3</v>
      </c>
      <c r="N65" s="235">
        <f t="shared" si="3"/>
        <v>6.5180067785078864E-3</v>
      </c>
      <c r="O65" s="235">
        <f t="shared" si="3"/>
        <v>6.5975773767994496E-3</v>
      </c>
      <c r="P65" s="235">
        <f t="shared" si="3"/>
        <v>6.6744220825679075E-3</v>
      </c>
      <c r="Q65" s="235">
        <f t="shared" si="3"/>
        <v>6.7037618196179689E-3</v>
      </c>
      <c r="R65" s="235">
        <f t="shared" si="3"/>
        <v>6.7258019433186905E-3</v>
      </c>
      <c r="S65" s="235">
        <f t="shared" si="3"/>
        <v>6.6696747165163103E-3</v>
      </c>
      <c r="T65" s="235">
        <f t="shared" si="3"/>
        <v>6.921073797272235E-3</v>
      </c>
      <c r="U65" s="235">
        <f t="shared" si="3"/>
        <v>6.6873353281551914E-3</v>
      </c>
      <c r="V65" s="235">
        <f t="shared" si="3"/>
        <v>6.2250458535731308E-3</v>
      </c>
      <c r="W65" s="235">
        <f t="shared" si="3"/>
        <v>4.6297991927374419E-3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1.8336427912807599E-2</v>
      </c>
      <c r="C66" s="235">
        <f t="shared" si="4"/>
        <v>2.0859081029317068E-2</v>
      </c>
      <c r="D66" s="235">
        <f t="shared" si="4"/>
        <v>2.2210579210049087E-2</v>
      </c>
      <c r="E66" s="235">
        <f t="shared" si="4"/>
        <v>2.0160635423432376E-2</v>
      </c>
      <c r="F66" s="235">
        <f t="shared" si="4"/>
        <v>2.0102630482275067E-2</v>
      </c>
      <c r="G66" s="235">
        <f t="shared" si="4"/>
        <v>2.1195081252139834E-2</v>
      </c>
      <c r="H66" s="235">
        <f t="shared" si="4"/>
        <v>2.0778711015903402E-2</v>
      </c>
      <c r="I66" s="235">
        <f t="shared" si="4"/>
        <v>2.2080411047851127E-2</v>
      </c>
      <c r="J66" s="235">
        <f t="shared" si="4"/>
        <v>2.3277862009184178E-2</v>
      </c>
      <c r="K66" s="235">
        <f t="shared" si="4"/>
        <v>2.4583141834889438E-2</v>
      </c>
      <c r="L66" s="235">
        <f t="shared" si="4"/>
        <v>2.3865135776076605E-2</v>
      </c>
      <c r="M66" s="235">
        <f t="shared" si="4"/>
        <v>2.5054890294217275E-2</v>
      </c>
      <c r="N66" s="235">
        <f t="shared" si="4"/>
        <v>2.525679046550499E-2</v>
      </c>
      <c r="O66" s="235">
        <f t="shared" si="4"/>
        <v>2.5565120603315145E-2</v>
      </c>
      <c r="P66" s="235">
        <f t="shared" si="4"/>
        <v>2.5862888110764967E-2</v>
      </c>
      <c r="Q66" s="235">
        <f t="shared" si="4"/>
        <v>2.5976577405079578E-2</v>
      </c>
      <c r="R66" s="235">
        <f t="shared" si="4"/>
        <v>2.6061981241721557E-2</v>
      </c>
      <c r="S66" s="235">
        <f t="shared" si="4"/>
        <v>2.5844492421146541E-2</v>
      </c>
      <c r="T66" s="235">
        <f t="shared" si="4"/>
        <v>2.6818645121755812E-2</v>
      </c>
      <c r="U66" s="235">
        <f t="shared" si="4"/>
        <v>2.591292597496345E-2</v>
      </c>
      <c r="V66" s="235">
        <f t="shared" si="4"/>
        <v>2.4121588716397344E-2</v>
      </c>
      <c r="W66" s="235">
        <f t="shared" si="4"/>
        <v>1.7940126802860185E-2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2.5789732798773616E-2</v>
      </c>
      <c r="C67" s="235">
        <f t="shared" si="5"/>
        <v>2.9337782076862873E-2</v>
      </c>
      <c r="D67" s="235">
        <f t="shared" si="5"/>
        <v>3.1238630874941047E-2</v>
      </c>
      <c r="E67" s="235">
        <f t="shared" si="5"/>
        <v>2.8355435589537372E-2</v>
      </c>
      <c r="F67" s="235">
        <f t="shared" si="5"/>
        <v>2.8273853072998761E-2</v>
      </c>
      <c r="G67" s="235">
        <f t="shared" si="5"/>
        <v>2.9810358088293909E-2</v>
      </c>
      <c r="H67" s="235">
        <f t="shared" si="5"/>
        <v>2.9224743638796947E-2</v>
      </c>
      <c r="I67" s="235">
        <f t="shared" si="5"/>
        <v>3.1055552571033866E-2</v>
      </c>
      <c r="J67" s="235">
        <f t="shared" si="5"/>
        <v>3.2739737761260795E-2</v>
      </c>
      <c r="K67" s="235">
        <f t="shared" si="5"/>
        <v>3.457558158496736E-2</v>
      </c>
      <c r="L67" s="235">
        <f t="shared" si="5"/>
        <v>3.3565723803902513E-2</v>
      </c>
      <c r="M67" s="235">
        <f t="shared" si="5"/>
        <v>3.5239084136944793E-2</v>
      </c>
      <c r="N67" s="235">
        <f t="shared" si="5"/>
        <v>3.5523051739266051E-2</v>
      </c>
      <c r="O67" s="235">
        <f t="shared" si="5"/>
        <v>3.5956710459805558E-2</v>
      </c>
      <c r="P67" s="235">
        <f t="shared" si="5"/>
        <v>3.637551310172709E-2</v>
      </c>
      <c r="Q67" s="235">
        <f t="shared" si="5"/>
        <v>3.6535414285119916E-2</v>
      </c>
      <c r="R67" s="235">
        <f t="shared" si="5"/>
        <v>3.665553267117961E-2</v>
      </c>
      <c r="S67" s="235">
        <f t="shared" si="5"/>
        <v>3.6349640018803635E-2</v>
      </c>
      <c r="T67" s="235">
        <f t="shared" si="5"/>
        <v>3.7719761722626241E-2</v>
      </c>
      <c r="U67" s="235">
        <f t="shared" si="5"/>
        <v>3.6445890121375439E-2</v>
      </c>
      <c r="V67" s="235">
        <f t="shared" si="5"/>
        <v>3.3926418527966622E-2</v>
      </c>
      <c r="W67" s="235">
        <f t="shared" si="5"/>
        <v>2.523234507952964E-2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0.12277735678489952</v>
      </c>
      <c r="C68" s="302">
        <f t="shared" si="6"/>
        <v>0.11785760222001654</v>
      </c>
      <c r="D68" s="302">
        <f t="shared" si="6"/>
        <v>0.11500598544096872</v>
      </c>
      <c r="E68" s="302">
        <f t="shared" si="6"/>
        <v>0.11936850183744188</v>
      </c>
      <c r="F68" s="302">
        <f t="shared" si="6"/>
        <v>0.11802180044950457</v>
      </c>
      <c r="G68" s="302">
        <f t="shared" si="6"/>
        <v>0.11884619049626405</v>
      </c>
      <c r="H68" s="302">
        <f t="shared" si="6"/>
        <v>0.11910337026856987</v>
      </c>
      <c r="I68" s="302">
        <f t="shared" si="6"/>
        <v>0.11861064644219628</v>
      </c>
      <c r="J68" s="302">
        <f t="shared" si="6"/>
        <v>0.11684669632898396</v>
      </c>
      <c r="K68" s="302">
        <f t="shared" si="6"/>
        <v>0.11431606120211317</v>
      </c>
      <c r="L68" s="302">
        <f t="shared" si="6"/>
        <v>0.11631023313364675</v>
      </c>
      <c r="M68" s="302">
        <f t="shared" si="6"/>
        <v>0.11563232093240364</v>
      </c>
      <c r="N68" s="302">
        <f t="shared" si="6"/>
        <v>0.11626686479114876</v>
      </c>
      <c r="O68" s="302">
        <f t="shared" si="6"/>
        <v>0.11712496000662682</v>
      </c>
      <c r="P68" s="302">
        <f t="shared" si="6"/>
        <v>0.11764210616788684</v>
      </c>
      <c r="Q68" s="302">
        <f t="shared" si="6"/>
        <v>0.11770454576986134</v>
      </c>
      <c r="R68" s="302">
        <f t="shared" si="6"/>
        <v>0.11789463468303078</v>
      </c>
      <c r="S68" s="302">
        <f t="shared" si="6"/>
        <v>0.11828472982121106</v>
      </c>
      <c r="T68" s="302">
        <f t="shared" si="6"/>
        <v>0.11771530975425552</v>
      </c>
      <c r="U68" s="302">
        <f t="shared" si="6"/>
        <v>0.11855795155386467</v>
      </c>
      <c r="V68" s="302">
        <f t="shared" si="6"/>
        <v>0.12152643365701635</v>
      </c>
      <c r="W68" s="302">
        <f t="shared" si="6"/>
        <v>0.14106930187794925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5.4131389073282979E-2</v>
      </c>
      <c r="C69" s="303">
        <f t="shared" si="7"/>
        <v>5.0487430788110722E-2</v>
      </c>
      <c r="D69" s="303">
        <f t="shared" si="7"/>
        <v>4.8546519446281855E-2</v>
      </c>
      <c r="E69" s="303">
        <f t="shared" si="7"/>
        <v>5.15915117767567E-2</v>
      </c>
      <c r="F69" s="303">
        <f t="shared" si="7"/>
        <v>5.1854410721385399E-2</v>
      </c>
      <c r="G69" s="303">
        <f t="shared" si="7"/>
        <v>4.9861117342830177E-2</v>
      </c>
      <c r="H69" s="303">
        <f t="shared" si="7"/>
        <v>5.0522114255570946E-2</v>
      </c>
      <c r="I69" s="303">
        <f t="shared" si="7"/>
        <v>4.8339316486051172E-2</v>
      </c>
      <c r="J69" s="303">
        <f t="shared" si="7"/>
        <v>4.653859045155212E-2</v>
      </c>
      <c r="K69" s="303">
        <f t="shared" si="7"/>
        <v>4.4688417287156633E-2</v>
      </c>
      <c r="L69" s="303">
        <f t="shared" si="7"/>
        <v>4.5634598365924477E-2</v>
      </c>
      <c r="M69" s="303">
        <f t="shared" si="7"/>
        <v>4.370686138428969E-2</v>
      </c>
      <c r="N69" s="303">
        <f t="shared" si="7"/>
        <v>4.3275210905539097E-2</v>
      </c>
      <c r="O69" s="303">
        <f t="shared" si="7"/>
        <v>4.2632373049777544E-2</v>
      </c>
      <c r="P69" s="303">
        <f t="shared" si="7"/>
        <v>4.2063416694138864E-2</v>
      </c>
      <c r="Q69" s="303">
        <f t="shared" si="7"/>
        <v>4.1872258920488237E-2</v>
      </c>
      <c r="R69" s="303">
        <f t="shared" si="7"/>
        <v>4.1717705699009192E-2</v>
      </c>
      <c r="S69" s="303">
        <f t="shared" si="7"/>
        <v>4.2032989642899539E-2</v>
      </c>
      <c r="T69" s="303">
        <f t="shared" si="7"/>
        <v>4.0500231512338274E-2</v>
      </c>
      <c r="U69" s="303">
        <f t="shared" si="7"/>
        <v>4.1920091176558476E-2</v>
      </c>
      <c r="V69" s="303">
        <f t="shared" si="7"/>
        <v>4.4569300892885515E-2</v>
      </c>
      <c r="W69" s="303">
        <f t="shared" si="7"/>
        <v>5.2847047854012327E-2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0.40702640630103182</v>
      </c>
      <c r="C70" s="303">
        <f t="shared" si="8"/>
        <v>0.379626643041371</v>
      </c>
      <c r="D70" s="303">
        <f t="shared" si="8"/>
        <v>0.36503248275954231</v>
      </c>
      <c r="E70" s="303">
        <f t="shared" si="8"/>
        <v>0.38792848278292041</v>
      </c>
      <c r="F70" s="303">
        <f t="shared" si="8"/>
        <v>0.38990528061657104</v>
      </c>
      <c r="G70" s="303">
        <f t="shared" si="8"/>
        <v>0.37491724771243456</v>
      </c>
      <c r="H70" s="303">
        <f t="shared" si="8"/>
        <v>0.37988743603708153</v>
      </c>
      <c r="I70" s="303">
        <f t="shared" si="8"/>
        <v>0.36347447588550025</v>
      </c>
      <c r="J70" s="303">
        <f t="shared" si="8"/>
        <v>0.34993440127993991</v>
      </c>
      <c r="K70" s="303">
        <f t="shared" si="8"/>
        <v>0.33602252229381241</v>
      </c>
      <c r="L70" s="303">
        <f t="shared" si="8"/>
        <v>0.34313707617454742</v>
      </c>
      <c r="M70" s="303">
        <f t="shared" si="8"/>
        <v>0.32864197694725522</v>
      </c>
      <c r="N70" s="303">
        <f t="shared" si="8"/>
        <v>0.32539629738588072</v>
      </c>
      <c r="O70" s="303">
        <f t="shared" si="8"/>
        <v>0.32056265120121191</v>
      </c>
      <c r="P70" s="303">
        <f t="shared" si="8"/>
        <v>0.31628453706554432</v>
      </c>
      <c r="Q70" s="303">
        <f t="shared" si="8"/>
        <v>0.31484717765213277</v>
      </c>
      <c r="R70" s="303">
        <f t="shared" si="8"/>
        <v>0.31368505631370364</v>
      </c>
      <c r="S70" s="303">
        <f t="shared" si="8"/>
        <v>0.31605574904564843</v>
      </c>
      <c r="T70" s="303">
        <f t="shared" si="8"/>
        <v>0.30453058694854351</v>
      </c>
      <c r="U70" s="303">
        <f t="shared" si="8"/>
        <v>0.31520683942373789</v>
      </c>
      <c r="V70" s="303">
        <f t="shared" si="8"/>
        <v>0.33512685863688918</v>
      </c>
      <c r="W70" s="303">
        <f t="shared" si="8"/>
        <v>0.39736914828690029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9.989956466994783E-2</v>
      </c>
      <c r="C71" s="303">
        <f t="shared" si="9"/>
        <v>0.11364335104704024</v>
      </c>
      <c r="D71" s="303">
        <f t="shared" si="9"/>
        <v>0.1210065125389823</v>
      </c>
      <c r="E71" s="303">
        <f t="shared" si="9"/>
        <v>0.1098381163358246</v>
      </c>
      <c r="F71" s="303">
        <f t="shared" si="9"/>
        <v>0.10952209685821014</v>
      </c>
      <c r="G71" s="303">
        <f t="shared" si="9"/>
        <v>0.11547392983526511</v>
      </c>
      <c r="H71" s="303">
        <f t="shared" si="9"/>
        <v>0.1132054833559762</v>
      </c>
      <c r="I71" s="303">
        <f t="shared" si="9"/>
        <v>0.12029733718600187</v>
      </c>
      <c r="J71" s="303">
        <f t="shared" si="9"/>
        <v>0.12682122669815871</v>
      </c>
      <c r="K71" s="303">
        <f t="shared" si="9"/>
        <v>0.13393258377274678</v>
      </c>
      <c r="L71" s="303">
        <f t="shared" si="9"/>
        <v>0.1300207808279821</v>
      </c>
      <c r="M71" s="303">
        <f t="shared" si="9"/>
        <v>0.13650273898207482</v>
      </c>
      <c r="N71" s="303">
        <f t="shared" si="9"/>
        <v>0.1376027209040904</v>
      </c>
      <c r="O71" s="303">
        <f t="shared" si="9"/>
        <v>0.13928254898665524</v>
      </c>
      <c r="P71" s="303">
        <f t="shared" si="9"/>
        <v>0.1409048303005809</v>
      </c>
      <c r="Q71" s="303">
        <f t="shared" si="9"/>
        <v>0.14152422635000059</v>
      </c>
      <c r="R71" s="303">
        <f t="shared" si="9"/>
        <v>0.14198951905271495</v>
      </c>
      <c r="S71" s="303">
        <f t="shared" si="9"/>
        <v>0.14080460786939514</v>
      </c>
      <c r="T71" s="303">
        <f t="shared" si="9"/>
        <v>0.14611193551116258</v>
      </c>
      <c r="U71" s="303">
        <f t="shared" si="9"/>
        <v>0.14117744396744181</v>
      </c>
      <c r="V71" s="303">
        <f t="shared" si="9"/>
        <v>0.13141797428453722</v>
      </c>
      <c r="W71" s="303">
        <f t="shared" si="9"/>
        <v>9.7740457751728974E-2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0.21585393497040933</v>
      </c>
      <c r="C72" s="303">
        <f t="shared" si="10"/>
        <v>0.2242731867790064</v>
      </c>
      <c r="D72" s="303">
        <f t="shared" si="10"/>
        <v>0.22890320142858656</v>
      </c>
      <c r="E72" s="303">
        <f t="shared" si="10"/>
        <v>0.22098252093701948</v>
      </c>
      <c r="F72" s="303">
        <f t="shared" si="10"/>
        <v>0.22072286712636349</v>
      </c>
      <c r="G72" s="303">
        <f t="shared" si="10"/>
        <v>0.22495160410011542</v>
      </c>
      <c r="H72" s="303">
        <f t="shared" si="10"/>
        <v>0.22360948252918533</v>
      </c>
      <c r="I72" s="303">
        <f t="shared" si="10"/>
        <v>0.22848502417082689</v>
      </c>
      <c r="J72" s="303">
        <f t="shared" si="10"/>
        <v>0.23251510458885036</v>
      </c>
      <c r="K72" s="303">
        <f t="shared" si="10"/>
        <v>0.23655576487939589</v>
      </c>
      <c r="L72" s="303">
        <f t="shared" si="10"/>
        <v>0.23434058823270901</v>
      </c>
      <c r="M72" s="303">
        <f t="shared" si="10"/>
        <v>0.23845070186377829</v>
      </c>
      <c r="N72" s="303">
        <f t="shared" si="10"/>
        <v>0.23928899010289725</v>
      </c>
      <c r="O72" s="303">
        <f t="shared" si="10"/>
        <v>0.24054079855298258</v>
      </c>
      <c r="P72" s="303">
        <f t="shared" si="10"/>
        <v>0.24161947325179489</v>
      </c>
      <c r="Q72" s="303">
        <f t="shared" si="10"/>
        <v>0.24194420560287372</v>
      </c>
      <c r="R72" s="303">
        <f t="shared" si="10"/>
        <v>0.2421382879191909</v>
      </c>
      <c r="S72" s="303">
        <f t="shared" si="10"/>
        <v>0.24143692264635552</v>
      </c>
      <c r="T72" s="303">
        <f t="shared" si="10"/>
        <v>0.24442773098439635</v>
      </c>
      <c r="U72" s="303">
        <f t="shared" si="10"/>
        <v>0.24137829998470164</v>
      </c>
      <c r="V72" s="303">
        <f t="shared" si="10"/>
        <v>0.23539975661011509</v>
      </c>
      <c r="W72" s="303">
        <f t="shared" si="10"/>
        <v>0.21283070273242255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5.8889664504777076E-2</v>
      </c>
      <c r="C73" s="304">
        <f t="shared" si="11"/>
        <v>5.4268791253420545E-2</v>
      </c>
      <c r="D73" s="304">
        <f t="shared" si="11"/>
        <v>5.190389620225945E-2</v>
      </c>
      <c r="E73" s="304">
        <f t="shared" si="11"/>
        <v>5.4515126993614882E-2</v>
      </c>
      <c r="F73" s="304">
        <f t="shared" si="11"/>
        <v>5.4417167734208752E-2</v>
      </c>
      <c r="G73" s="304">
        <f t="shared" si="11"/>
        <v>5.3319074920938098E-2</v>
      </c>
      <c r="H73" s="304">
        <f t="shared" si="11"/>
        <v>5.4083327032070923E-2</v>
      </c>
      <c r="I73" s="304">
        <f t="shared" si="11"/>
        <v>5.2463419493284195E-2</v>
      </c>
      <c r="J73" s="304">
        <f t="shared" si="11"/>
        <v>5.035839625623631E-2</v>
      </c>
      <c r="K73" s="304">
        <f t="shared" si="11"/>
        <v>4.7624566977682074E-2</v>
      </c>
      <c r="L73" s="304">
        <f t="shared" si="11"/>
        <v>4.9191081925919936E-2</v>
      </c>
      <c r="M73" s="304">
        <f t="shared" si="11"/>
        <v>4.7312412405304725E-2</v>
      </c>
      <c r="N73" s="304">
        <f t="shared" si="11"/>
        <v>4.7215020894508283E-2</v>
      </c>
      <c r="O73" s="304">
        <f t="shared" si="11"/>
        <v>4.7025300757437709E-2</v>
      </c>
      <c r="P73" s="304">
        <f t="shared" si="11"/>
        <v>4.6671831813805333E-2</v>
      </c>
      <c r="Q73" s="304">
        <f t="shared" si="11"/>
        <v>4.6429654151838307E-2</v>
      </c>
      <c r="R73" s="304">
        <f t="shared" si="11"/>
        <v>4.6206320691517595E-2</v>
      </c>
      <c r="S73" s="304">
        <f t="shared" si="11"/>
        <v>4.6628335108968431E-2</v>
      </c>
      <c r="T73" s="304">
        <f t="shared" si="11"/>
        <v>4.4680416084247984E-2</v>
      </c>
      <c r="U73" s="304">
        <f t="shared" si="11"/>
        <v>4.6226798876319308E-2</v>
      </c>
      <c r="V73" s="304">
        <f t="shared" si="11"/>
        <v>4.9460518431375278E-2</v>
      </c>
      <c r="W73" s="304">
        <f t="shared" si="11"/>
        <v>5.9347109528297796E-2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4.1750568803188538E-2</v>
      </c>
      <c r="C74" s="304">
        <f t="shared" si="12"/>
        <v>3.8940049182214637E-2</v>
      </c>
      <c r="D74" s="304">
        <f t="shared" si="12"/>
        <v>3.744305910113227E-2</v>
      </c>
      <c r="E74" s="304">
        <f t="shared" si="12"/>
        <v>3.9791607031919009E-2</v>
      </c>
      <c r="F74" s="304">
        <f t="shared" si="12"/>
        <v>3.9994376269212123E-2</v>
      </c>
      <c r="G74" s="304">
        <f t="shared" si="12"/>
        <v>3.845698486339312E-2</v>
      </c>
      <c r="H74" s="304">
        <f t="shared" si="12"/>
        <v>3.8966799918142926E-2</v>
      </c>
      <c r="I74" s="304">
        <f t="shared" si="12"/>
        <v>3.7283247176933841E-2</v>
      </c>
      <c r="J74" s="304">
        <f t="shared" si="12"/>
        <v>3.58943795072484E-2</v>
      </c>
      <c r="K74" s="304">
        <f t="shared" si="12"/>
        <v>3.4467374153786458E-2</v>
      </c>
      <c r="L74" s="304">
        <f t="shared" si="12"/>
        <v>3.5197146637102779E-2</v>
      </c>
      <c r="M74" s="304">
        <f t="shared" si="12"/>
        <v>3.3710317703575236E-2</v>
      </c>
      <c r="N74" s="304">
        <f t="shared" si="12"/>
        <v>3.3377393436887608E-2</v>
      </c>
      <c r="O74" s="304">
        <f t="shared" si="12"/>
        <v>3.2881584136854068E-2</v>
      </c>
      <c r="P74" s="304">
        <f t="shared" si="12"/>
        <v>3.2442758311787105E-2</v>
      </c>
      <c r="Q74" s="304">
        <f t="shared" si="12"/>
        <v>3.229532175200734E-2</v>
      </c>
      <c r="R74" s="304">
        <f t="shared" si="12"/>
        <v>3.2176117626312742E-2</v>
      </c>
      <c r="S74" s="304">
        <f t="shared" si="12"/>
        <v>3.241929047329279E-2</v>
      </c>
      <c r="T74" s="304">
        <f t="shared" si="12"/>
        <v>3.1237101638234246E-2</v>
      </c>
      <c r="U74" s="304">
        <f t="shared" si="12"/>
        <v>3.2332213912586651E-2</v>
      </c>
      <c r="V74" s="304">
        <f t="shared" si="12"/>
        <v>3.4375501816871705E-2</v>
      </c>
      <c r="W74" s="304">
        <f t="shared" si="12"/>
        <v>4.075997947304337E-2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0.11521370166244371</v>
      </c>
      <c r="C76" s="304">
        <f t="shared" si="14"/>
        <v>0.13106434634337122</v>
      </c>
      <c r="D76" s="304">
        <f t="shared" si="14"/>
        <v>0.13955624612519482</v>
      </c>
      <c r="E76" s="304">
        <f t="shared" si="14"/>
        <v>0.12667578691148559</v>
      </c>
      <c r="F76" s="304">
        <f t="shared" si="14"/>
        <v>0.1263113231229426</v>
      </c>
      <c r="G76" s="304">
        <f t="shared" si="14"/>
        <v>0.13317554431578421</v>
      </c>
      <c r="H76" s="304">
        <f t="shared" si="14"/>
        <v>0.1305593555789715</v>
      </c>
      <c r="I76" s="304">
        <f t="shared" si="14"/>
        <v>0.13873835750060887</v>
      </c>
      <c r="J76" s="304">
        <f t="shared" si="14"/>
        <v>0.14626232882536563</v>
      </c>
      <c r="K76" s="304">
        <f t="shared" si="14"/>
        <v>0.15446382374792733</v>
      </c>
      <c r="L76" s="304">
        <f t="shared" si="14"/>
        <v>0.14995235966968629</v>
      </c>
      <c r="M76" s="304">
        <f t="shared" si="14"/>
        <v>0.15742797175489831</v>
      </c>
      <c r="N76" s="304">
        <f t="shared" si="14"/>
        <v>0.15869657577150134</v>
      </c>
      <c r="O76" s="304">
        <f t="shared" si="14"/>
        <v>0.16063391365869079</v>
      </c>
      <c r="P76" s="304">
        <f t="shared" si="14"/>
        <v>0.16250488312620243</v>
      </c>
      <c r="Q76" s="304">
        <f t="shared" si="14"/>
        <v>0.16321922969902808</v>
      </c>
      <c r="R76" s="304">
        <f t="shared" si="14"/>
        <v>0.16375584960136055</v>
      </c>
      <c r="S76" s="304">
        <f t="shared" si="14"/>
        <v>0.1623892970640943</v>
      </c>
      <c r="T76" s="304">
        <f t="shared" si="14"/>
        <v>0.16851021326191412</v>
      </c>
      <c r="U76" s="304">
        <f t="shared" si="14"/>
        <v>0.16281928719579569</v>
      </c>
      <c r="V76" s="304">
        <f t="shared" si="14"/>
        <v>0.1515637363618681</v>
      </c>
      <c r="W76" s="304">
        <f t="shared" si="14"/>
        <v>0.11272361373108139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2.9001827321284538E-2</v>
      </c>
      <c r="C77" s="237">
        <f t="shared" si="15"/>
        <v>3.29917838397734E-2</v>
      </c>
      <c r="D77" s="237">
        <f t="shared" si="15"/>
        <v>3.5129382124946637E-2</v>
      </c>
      <c r="E77" s="237">
        <f t="shared" si="15"/>
        <v>3.1887086733472292E-2</v>
      </c>
      <c r="F77" s="237">
        <f t="shared" si="15"/>
        <v>3.1795343167319419E-2</v>
      </c>
      <c r="G77" s="237">
        <f t="shared" si="15"/>
        <v>3.3523218887458586E-2</v>
      </c>
      <c r="H77" s="237">
        <f t="shared" si="15"/>
        <v>3.2864666537433168E-2</v>
      </c>
      <c r="I77" s="237">
        <f t="shared" si="15"/>
        <v>3.4923501536821978E-2</v>
      </c>
      <c r="J77" s="237">
        <f t="shared" si="15"/>
        <v>3.681745090206507E-2</v>
      </c>
      <c r="K77" s="237">
        <f t="shared" si="15"/>
        <v>3.888194788539618E-2</v>
      </c>
      <c r="L77" s="237">
        <f t="shared" si="15"/>
        <v>3.7746312971532692E-2</v>
      </c>
      <c r="M77" s="237">
        <f t="shared" si="15"/>
        <v>3.9628089250637356E-2</v>
      </c>
      <c r="N77" s="237">
        <f t="shared" si="15"/>
        <v>3.9947424833972754E-2</v>
      </c>
      <c r="O77" s="237">
        <f t="shared" si="15"/>
        <v>4.043509546738288E-2</v>
      </c>
      <c r="P77" s="237">
        <f t="shared" si="15"/>
        <v>4.0906059707201757E-2</v>
      </c>
      <c r="Q77" s="237">
        <f t="shared" si="15"/>
        <v>4.1085876479458022E-2</v>
      </c>
      <c r="R77" s="237">
        <f t="shared" si="15"/>
        <v>4.1220955532730773E-2</v>
      </c>
      <c r="S77" s="237">
        <f t="shared" si="15"/>
        <v>4.0876964148551714E-2</v>
      </c>
      <c r="T77" s="237">
        <f t="shared" si="15"/>
        <v>4.2417733623499404E-2</v>
      </c>
      <c r="U77" s="237">
        <f t="shared" si="15"/>
        <v>4.0985202139081661E-2</v>
      </c>
      <c r="V77" s="237">
        <f t="shared" si="15"/>
        <v>3.8151931989947006E-2</v>
      </c>
      <c r="W77" s="237">
        <f t="shared" si="15"/>
        <v>2.8375017322489714E-2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0.46383200906110339</v>
      </c>
      <c r="C81" s="324">
        <f>IF(C$5=0,0,C$5/TEL_fec!C$5)</f>
        <v>0.47279668696518351</v>
      </c>
      <c r="D81" s="324">
        <f>IF(D$5=0,0,D$5/TEL_fec!D$5)</f>
        <v>0.47433234842910638</v>
      </c>
      <c r="E81" s="324">
        <f>IF(E$5=0,0,E$5/TEL_fec!E$5)</f>
        <v>0.47748917588113921</v>
      </c>
      <c r="F81" s="324">
        <f>IF(F$5=0,0,F$5/TEL_fec!F$5)</f>
        <v>0.47566795845945903</v>
      </c>
      <c r="G81" s="324">
        <f>IF(G$5=0,0,G$5/TEL_fec!G$5)</f>
        <v>0.47698174853445174</v>
      </c>
      <c r="H81" s="324">
        <f>IF(H$5=0,0,H$5/TEL_fec!H$5)</f>
        <v>0.47544299284886105</v>
      </c>
      <c r="I81" s="324">
        <f>IF(I$5=0,0,I$5/TEL_fec!I$5)</f>
        <v>0.47697293062496116</v>
      </c>
      <c r="J81" s="324">
        <f>IF(J$5=0,0,J$5/TEL_fec!J$5)</f>
        <v>0.48014286082255775</v>
      </c>
      <c r="K81" s="324">
        <f>IF(K$5=0,0,K$5/TEL_fec!K$5)</f>
        <v>0.48567314585666649</v>
      </c>
      <c r="L81" s="324">
        <f>IF(L$5=0,0,L$5/TEL_fec!L$5)</f>
        <v>0.48596095895441693</v>
      </c>
      <c r="M81" s="324">
        <f>IF(M$5=0,0,M$5/TEL_fec!M$5)</f>
        <v>0.48707251615321201</v>
      </c>
      <c r="N81" s="324">
        <f>IF(N$5=0,0,N$5/TEL_fec!N$5)</f>
        <v>0.48765948594566044</v>
      </c>
      <c r="O81" s="324">
        <f>IF(O$5=0,0,O$5/TEL_fec!O$5)</f>
        <v>0.48782444234688677</v>
      </c>
      <c r="P81" s="324">
        <f>IF(P$5=0,0,P$5/TEL_fec!P$5)</f>
        <v>0.48824445349169449</v>
      </c>
      <c r="Q81" s="324">
        <f>IF(Q$5=0,0,Q$5/TEL_fec!Q$5)</f>
        <v>0.48968479577732421</v>
      </c>
      <c r="R81" s="324">
        <f>IF(R$5=0,0,R$5/TEL_fec!R$5)</f>
        <v>0.48960747929868148</v>
      </c>
      <c r="S81" s="324">
        <f>IF(S$5=0,0,S$5/TEL_fec!S$5)</f>
        <v>0.48979844278505524</v>
      </c>
      <c r="T81" s="324">
        <f>IF(T$5=0,0,T$5/TEL_fec!T$5)</f>
        <v>0.49087534159973628</v>
      </c>
      <c r="U81" s="324">
        <f>IF(U$5=0,0,U$5/TEL_fec!U$5)</f>
        <v>0.49036602627592119</v>
      </c>
      <c r="V81" s="324">
        <f>IF(V$5=0,0,V$5/TEL_fec!V$5)</f>
        <v>0.49014083422908167</v>
      </c>
      <c r="W81" s="324">
        <f>IF(W$5=0,0,W$5/TEL_fec!W$5)</f>
        <v>0.49105691734438484</v>
      </c>
      <c r="DA81" s="95"/>
    </row>
    <row r="82" spans="1:105" ht="12" customHeight="1" x14ac:dyDescent="0.25">
      <c r="A82" s="55" t="s">
        <v>92</v>
      </c>
      <c r="B82" s="336">
        <f>IF(B$6=0,0,B$6/TEL_fec!B$6)</f>
        <v>0.48143445978013821</v>
      </c>
      <c r="C82" s="336">
        <f>IF(C$6=0,0,C$6/TEL_fec!C$6)</f>
        <v>0.48143445978013832</v>
      </c>
      <c r="D82" s="336">
        <f>IF(D$6=0,0,D$6/TEL_fec!D$6)</f>
        <v>0.48143445978013821</v>
      </c>
      <c r="E82" s="336">
        <f>IF(E$6=0,0,E$6/TEL_fec!E$6)</f>
        <v>0.48143445978013832</v>
      </c>
      <c r="F82" s="336">
        <f>IF(F$6=0,0,F$6/TEL_fec!F$6)</f>
        <v>0.48143445978013827</v>
      </c>
      <c r="G82" s="336">
        <f>IF(G$6=0,0,G$6/TEL_fec!G$6)</f>
        <v>0.48143445978013821</v>
      </c>
      <c r="H82" s="336">
        <f>IF(H$6=0,0,H$6/TEL_fec!H$6)</f>
        <v>0.48143445978013821</v>
      </c>
      <c r="I82" s="336">
        <f>IF(I$6=0,0,I$6/TEL_fec!I$6)</f>
        <v>0.48143445978013821</v>
      </c>
      <c r="J82" s="336">
        <f>IF(J$6=0,0,J$6/TEL_fec!J$6)</f>
        <v>0.48143445978013838</v>
      </c>
      <c r="K82" s="336">
        <f>IF(K$6=0,0,K$6/TEL_fec!K$6)</f>
        <v>0.48143445978013838</v>
      </c>
      <c r="L82" s="336">
        <f>IF(L$6=0,0,L$6/TEL_fec!L$6)</f>
        <v>0.48143445978013832</v>
      </c>
      <c r="M82" s="336">
        <f>IF(M$6=0,0,M$6/TEL_fec!M$6)</f>
        <v>0.48143445978013816</v>
      </c>
      <c r="N82" s="336">
        <f>IF(N$6=0,0,N$6/TEL_fec!N$6)</f>
        <v>0.48143445978013816</v>
      </c>
      <c r="O82" s="336">
        <f>IF(O$6=0,0,O$6/TEL_fec!O$6)</f>
        <v>0.48143445978013821</v>
      </c>
      <c r="P82" s="336">
        <f>IF(P$6=0,0,P$6/TEL_fec!P$6)</f>
        <v>0.48143445978013821</v>
      </c>
      <c r="Q82" s="336">
        <f>IF(Q$6=0,0,Q$6/TEL_fec!Q$6)</f>
        <v>0.48143445978013844</v>
      </c>
      <c r="R82" s="336">
        <f>IF(R$6=0,0,R$6/TEL_fec!R$6)</f>
        <v>0.48143445978013816</v>
      </c>
      <c r="S82" s="336">
        <f>IF(S$6=0,0,S$6/TEL_fec!S$6)</f>
        <v>0.48143445978013832</v>
      </c>
      <c r="T82" s="336">
        <f>IF(T$6=0,0,T$6/TEL_fec!T$6)</f>
        <v>0.48143445978013816</v>
      </c>
      <c r="U82" s="336">
        <f>IF(U$6=0,0,U$6/TEL_fec!U$6)</f>
        <v>0.48143445978013832</v>
      </c>
      <c r="V82" s="336">
        <f>IF(V$6=0,0,V$6/TEL_fec!V$6)</f>
        <v>0.48143445978013838</v>
      </c>
      <c r="W82" s="336">
        <f>IF(W$6=0,0,W$6/TEL_fec!W$6)</f>
        <v>0.48143445978013816</v>
      </c>
      <c r="DA82" s="67"/>
    </row>
    <row r="83" spans="1:105" ht="12" customHeight="1" x14ac:dyDescent="0.25">
      <c r="A83" s="202" t="s">
        <v>93</v>
      </c>
      <c r="B83" s="337">
        <f>IF(B$7=0,0,B$7/TEL_fec!B$7)</f>
        <v>0.12366930699746984</v>
      </c>
      <c r="C83" s="337">
        <f>IF(C$7=0,0,C$7/TEL_fec!C$7)</f>
        <v>0.12366930699746986</v>
      </c>
      <c r="D83" s="337">
        <f>IF(D$7=0,0,D$7/TEL_fec!D$7)</f>
        <v>0.12366930699746986</v>
      </c>
      <c r="E83" s="337">
        <f>IF(E$7=0,0,E$7/TEL_fec!E$7)</f>
        <v>0.12366930699746982</v>
      </c>
      <c r="F83" s="337">
        <f>IF(F$7=0,0,F$7/TEL_fec!F$7)</f>
        <v>0.12366930699746986</v>
      </c>
      <c r="G83" s="337">
        <f>IF(G$7=0,0,G$7/TEL_fec!G$7)</f>
        <v>0.12366930699746986</v>
      </c>
      <c r="H83" s="337">
        <f>IF(H$7=0,0,H$7/TEL_fec!H$7)</f>
        <v>0.12366930699746985</v>
      </c>
      <c r="I83" s="337">
        <f>IF(I$7=0,0,I$7/TEL_fec!I$7)</f>
        <v>0.12366930699746984</v>
      </c>
      <c r="J83" s="337">
        <f>IF(J$7=0,0,J$7/TEL_fec!J$7)</f>
        <v>0.12366930699746985</v>
      </c>
      <c r="K83" s="337">
        <f>IF(K$7=0,0,K$7/TEL_fec!K$7)</f>
        <v>0.12366930699746986</v>
      </c>
      <c r="L83" s="337">
        <f>IF(L$7=0,0,L$7/TEL_fec!L$7)</f>
        <v>0.12366930699746984</v>
      </c>
      <c r="M83" s="337">
        <f>IF(M$7=0,0,M$7/TEL_fec!M$7)</f>
        <v>0.12366930699746986</v>
      </c>
      <c r="N83" s="337">
        <f>IF(N$7=0,0,N$7/TEL_fec!N$7)</f>
        <v>0.12366930699746984</v>
      </c>
      <c r="O83" s="337">
        <f>IF(O$7=0,0,O$7/TEL_fec!O$7)</f>
        <v>0.12366930699746984</v>
      </c>
      <c r="P83" s="337">
        <f>IF(P$7=0,0,P$7/TEL_fec!P$7)</f>
        <v>0.12366930699746984</v>
      </c>
      <c r="Q83" s="337">
        <f>IF(Q$7=0,0,Q$7/TEL_fec!Q$7)</f>
        <v>0.12366930699746985</v>
      </c>
      <c r="R83" s="337">
        <f>IF(R$7=0,0,R$7/TEL_fec!R$7)</f>
        <v>0.12366930699746986</v>
      </c>
      <c r="S83" s="337">
        <f>IF(S$7=0,0,S$7/TEL_fec!S$7)</f>
        <v>0.12366930699746985</v>
      </c>
      <c r="T83" s="337">
        <f>IF(T$7=0,0,T$7/TEL_fec!T$7)</f>
        <v>0.12366930699746984</v>
      </c>
      <c r="U83" s="337">
        <f>IF(U$7=0,0,U$7/TEL_fec!U$7)</f>
        <v>0.12366930699746984</v>
      </c>
      <c r="V83" s="337">
        <f>IF(V$7=0,0,V$7/TEL_fec!V$7)</f>
        <v>0.12366930699746982</v>
      </c>
      <c r="W83" s="337">
        <f>IF(W$7=0,0,W$7/TEL_fec!W$7)</f>
        <v>0.12366930699746988</v>
      </c>
      <c r="DA83" s="174"/>
    </row>
    <row r="84" spans="1:105" ht="12" customHeight="1" x14ac:dyDescent="0.25">
      <c r="A84" s="202" t="s">
        <v>94</v>
      </c>
      <c r="B84" s="337">
        <f>IF(B$8=0,0,B$8/TEL_fec!B$8)</f>
        <v>0.6667260483797306</v>
      </c>
      <c r="C84" s="337">
        <f>IF(C$8=0,0,C$8/TEL_fec!C$8)</f>
        <v>0.6667260483797306</v>
      </c>
      <c r="D84" s="337">
        <f>IF(D$8=0,0,D$8/TEL_fec!D$8)</f>
        <v>0.66672604837973048</v>
      </c>
      <c r="E84" s="337">
        <f>IF(E$8=0,0,E$8/TEL_fec!E$8)</f>
        <v>0.66672604837973048</v>
      </c>
      <c r="F84" s="337">
        <f>IF(F$8=0,0,F$8/TEL_fec!F$8)</f>
        <v>0.66672604837973071</v>
      </c>
      <c r="G84" s="337">
        <f>IF(G$8=0,0,G$8/TEL_fec!G$8)</f>
        <v>0.66672604837973048</v>
      </c>
      <c r="H84" s="337">
        <f>IF(H$8=0,0,H$8/TEL_fec!H$8)</f>
        <v>0.66672604837973048</v>
      </c>
      <c r="I84" s="337">
        <f>IF(I$8=0,0,I$8/TEL_fec!I$8)</f>
        <v>0.6667260483797306</v>
      </c>
      <c r="J84" s="337">
        <f>IF(J$8=0,0,J$8/TEL_fec!J$8)</f>
        <v>0.66672604837973048</v>
      </c>
      <c r="K84" s="337">
        <f>IF(K$8=0,0,K$8/TEL_fec!K$8)</f>
        <v>0.66672604837973071</v>
      </c>
      <c r="L84" s="337">
        <f>IF(L$8=0,0,L$8/TEL_fec!L$8)</f>
        <v>0.66672604837973037</v>
      </c>
      <c r="M84" s="337">
        <f>IF(M$8=0,0,M$8/TEL_fec!M$8)</f>
        <v>0.66672604837973048</v>
      </c>
      <c r="N84" s="337">
        <f>IF(N$8=0,0,N$8/TEL_fec!N$8)</f>
        <v>0.66672604837973037</v>
      </c>
      <c r="O84" s="337">
        <f>IF(O$8=0,0,O$8/TEL_fec!O$8)</f>
        <v>0.66672604837973037</v>
      </c>
      <c r="P84" s="337">
        <f>IF(P$8=0,0,P$8/TEL_fec!P$8)</f>
        <v>0.66672604837973071</v>
      </c>
      <c r="Q84" s="337">
        <f>IF(Q$8=0,0,Q$8/TEL_fec!Q$8)</f>
        <v>0.6667260483797306</v>
      </c>
      <c r="R84" s="337">
        <f>IF(R$8=0,0,R$8/TEL_fec!R$8)</f>
        <v>0.66672604837973071</v>
      </c>
      <c r="S84" s="337">
        <f>IF(S$8=0,0,S$8/TEL_fec!S$8)</f>
        <v>0.66672604837973048</v>
      </c>
      <c r="T84" s="337">
        <f>IF(T$8=0,0,T$8/TEL_fec!T$8)</f>
        <v>0.66672604837973048</v>
      </c>
      <c r="U84" s="337">
        <f>IF(U$8=0,0,U$8/TEL_fec!U$8)</f>
        <v>0.6667260483797306</v>
      </c>
      <c r="V84" s="337">
        <f>IF(V$8=0,0,V$8/TEL_fec!V$8)</f>
        <v>0.66672604837973071</v>
      </c>
      <c r="W84" s="337">
        <f>IF(W$8=0,0,W$8/TEL_fec!W$8)</f>
        <v>0.66672604837973093</v>
      </c>
      <c r="DA84" s="174"/>
    </row>
    <row r="85" spans="1:105" ht="12" customHeight="1" x14ac:dyDescent="0.25">
      <c r="A85" s="202" t="s">
        <v>95</v>
      </c>
      <c r="B85" s="337">
        <f>IF(B$9=0,0,B$9/TEL_fec!B$9)</f>
        <v>0.47928612019691136</v>
      </c>
      <c r="C85" s="337">
        <f>IF(C$9=0,0,C$9/TEL_fec!C$9)</f>
        <v>0.4792861201969113</v>
      </c>
      <c r="D85" s="337">
        <f>IF(D$9=0,0,D$9/TEL_fec!D$9)</f>
        <v>0.47928612019691125</v>
      </c>
      <c r="E85" s="337">
        <f>IF(E$9=0,0,E$9/TEL_fec!E$9)</f>
        <v>0.47928612019691119</v>
      </c>
      <c r="F85" s="337">
        <f>IF(F$9=0,0,F$9/TEL_fec!F$9)</f>
        <v>0.4792861201969113</v>
      </c>
      <c r="G85" s="337">
        <f>IF(G$9=0,0,G$9/TEL_fec!G$9)</f>
        <v>0.47928612019691125</v>
      </c>
      <c r="H85" s="337">
        <f>IF(H$9=0,0,H$9/TEL_fec!H$9)</f>
        <v>0.47928612019691125</v>
      </c>
      <c r="I85" s="337">
        <f>IF(I$9=0,0,I$9/TEL_fec!I$9)</f>
        <v>0.4792861201969113</v>
      </c>
      <c r="J85" s="337">
        <f>IF(J$9=0,0,J$9/TEL_fec!J$9)</f>
        <v>0.47928612019691125</v>
      </c>
      <c r="K85" s="337">
        <f>IF(K$9=0,0,K$9/TEL_fec!K$9)</f>
        <v>0.4792861201969113</v>
      </c>
      <c r="L85" s="337">
        <f>IF(L$9=0,0,L$9/TEL_fec!L$9)</f>
        <v>0.4792861201969113</v>
      </c>
      <c r="M85" s="337">
        <f>IF(M$9=0,0,M$9/TEL_fec!M$9)</f>
        <v>0.47928612019691125</v>
      </c>
      <c r="N85" s="337">
        <f>IF(N$9=0,0,N$9/TEL_fec!N$9)</f>
        <v>0.47928612019691108</v>
      </c>
      <c r="O85" s="337">
        <f>IF(O$9=0,0,O$9/TEL_fec!O$9)</f>
        <v>0.47928612019691119</v>
      </c>
      <c r="P85" s="337">
        <f>IF(P$9=0,0,P$9/TEL_fec!P$9)</f>
        <v>0.47928612019691108</v>
      </c>
      <c r="Q85" s="337">
        <f>IF(Q$9=0,0,Q$9/TEL_fec!Q$9)</f>
        <v>0.47928612019691136</v>
      </c>
      <c r="R85" s="337">
        <f>IF(R$9=0,0,R$9/TEL_fec!R$9)</f>
        <v>0.47928612019691114</v>
      </c>
      <c r="S85" s="337">
        <f>IF(S$9=0,0,S$9/TEL_fec!S$9)</f>
        <v>0.47928612019691114</v>
      </c>
      <c r="T85" s="337">
        <f>IF(T$9=0,0,T$9/TEL_fec!T$9)</f>
        <v>0.47928612019691108</v>
      </c>
      <c r="U85" s="337">
        <f>IF(U$9=0,0,U$9/TEL_fec!U$9)</f>
        <v>0.47928612019691114</v>
      </c>
      <c r="V85" s="337">
        <f>IF(V$9=0,0,V$9/TEL_fec!V$9)</f>
        <v>0.4792861201969113</v>
      </c>
      <c r="W85" s="337">
        <f>IF(W$9=0,0,W$9/TEL_fec!W$9)</f>
        <v>0.4792861201969113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0.69242929067497327</v>
      </c>
      <c r="C86" s="338">
        <f>IF(C$10=0,0,C$10/TEL_fec!C$10)</f>
        <v>0.70496348497611527</v>
      </c>
      <c r="D86" s="338">
        <f>IF(D$10=0,0,D$10/TEL_fec!D$10)</f>
        <v>0.71524600909973446</v>
      </c>
      <c r="E86" s="338">
        <f>IF(E$10=0,0,E$10/TEL_fec!E$10)</f>
        <v>0.69953657545205206</v>
      </c>
      <c r="F86" s="338">
        <f>IF(F$10=0,0,F$10/TEL_fec!F$10)</f>
        <v>0.70138123880198866</v>
      </c>
      <c r="G86" s="338">
        <f>IF(G$10=0,0,G$10/TEL_fec!G$10)</f>
        <v>0.70437554013793802</v>
      </c>
      <c r="H86" s="338">
        <f>IF(H$10=0,0,H$10/TEL_fec!H$10)</f>
        <v>0.70393301737678649</v>
      </c>
      <c r="I86" s="338">
        <f>IF(I$10=0,0,I$10/TEL_fec!I$10)</f>
        <v>0.70866331096321789</v>
      </c>
      <c r="J86" s="338">
        <f>IF(J$10=0,0,J$10/TEL_fec!J$10)</f>
        <v>0.71675507001346994</v>
      </c>
      <c r="K86" s="338">
        <f>IF(K$10=0,0,K$10/TEL_fec!K$10)</f>
        <v>0.72771787585593428</v>
      </c>
      <c r="L86" s="338">
        <f>IF(L$10=0,0,L$10/TEL_fec!L$10)</f>
        <v>0.71833890769195619</v>
      </c>
      <c r="M86" s="338">
        <f>IF(M$10=0,0,M$10/TEL_fec!M$10)</f>
        <v>0.72815431206506442</v>
      </c>
      <c r="N86" s="338">
        <f>IF(N$10=0,0,N$10/TEL_fec!N$10)</f>
        <v>0.72937326332027097</v>
      </c>
      <c r="O86" s="338">
        <f>IF(O$10=0,0,O$10/TEL_fec!O$10)</f>
        <v>0.72989585610958685</v>
      </c>
      <c r="P86" s="338">
        <f>IF(P$10=0,0,P$10/TEL_fec!P$10)</f>
        <v>0.7311374065097872</v>
      </c>
      <c r="Q86" s="338">
        <f>IF(Q$10=0,0,Q$10/TEL_fec!Q$10)</f>
        <v>0.73183435652377127</v>
      </c>
      <c r="R86" s="338">
        <f>IF(R$10=0,0,R$10/TEL_fec!R$10)</f>
        <v>0.73407346627055425</v>
      </c>
      <c r="S86" s="338">
        <f>IF(S$10=0,0,S$10/TEL_fec!S$10)</f>
        <v>0.73185204421248373</v>
      </c>
      <c r="T86" s="338">
        <f>IF(T$10=0,0,T$10/TEL_fec!T$10)</f>
        <v>0.74358491529503234</v>
      </c>
      <c r="U86" s="338">
        <f>IF(U$10=0,0,U$10/TEL_fec!U$10)</f>
        <v>0.73656103502878667</v>
      </c>
      <c r="V86" s="338">
        <f>IF(V$10=0,0,V$10/TEL_fec!V$10)</f>
        <v>0.72193161963805974</v>
      </c>
      <c r="W86" s="338">
        <f>IF(W$10=0,0,W$10/TEL_fec!W$10)</f>
        <v>0.68991937085011146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0.50106442497320947</v>
      </c>
      <c r="C87" s="351">
        <f>IF(C$16=0,0,C$16/TEL_fec!C$16)</f>
        <v>0.51503229069297085</v>
      </c>
      <c r="D87" s="351">
        <f>IF(D$16=0,0,D$16/TEL_fec!D$16)</f>
        <v>0.51670032189019133</v>
      </c>
      <c r="E87" s="351">
        <f>IF(E$16=0,0,E$16/TEL_fec!E$16)</f>
        <v>0.52482184076549931</v>
      </c>
      <c r="F87" s="351">
        <f>IF(F$16=0,0,F$16/TEL_fec!F$16)</f>
        <v>0.52188198974562938</v>
      </c>
      <c r="G87" s="351">
        <f>IF(G$16=0,0,G$16/TEL_fec!G$16)</f>
        <v>0.52244263188861428</v>
      </c>
      <c r="H87" s="351">
        <f>IF(H$16=0,0,H$16/TEL_fec!H$16)</f>
        <v>0.51980848218731468</v>
      </c>
      <c r="I87" s="351">
        <f>IF(I$16=0,0,I$16/TEL_fec!I$16)</f>
        <v>0.52094469568381496</v>
      </c>
      <c r="J87" s="351">
        <f>IF(J$16=0,0,J$16/TEL_fec!J$16)</f>
        <v>0.52616566459029124</v>
      </c>
      <c r="K87" s="351">
        <f>IF(K$16=0,0,K$16/TEL_fec!K$16)</f>
        <v>0.53692963042041908</v>
      </c>
      <c r="L87" s="351">
        <f>IF(L$16=0,0,L$16/TEL_fec!L$16)</f>
        <v>0.538057200726204</v>
      </c>
      <c r="M87" s="351">
        <f>IF(M$16=0,0,M$16/TEL_fec!M$16)</f>
        <v>0.53900947191935444</v>
      </c>
      <c r="N87" s="351">
        <f>IF(N$16=0,0,N$16/TEL_fec!N$16)</f>
        <v>0.53971107737334068</v>
      </c>
      <c r="O87" s="351">
        <f>IF(O$16=0,0,O$16/TEL_fec!O$16)</f>
        <v>0.53942465788669836</v>
      </c>
      <c r="P87" s="351">
        <f>IF(P$16=0,0,P$16/TEL_fec!P$16)</f>
        <v>0.54028821214721179</v>
      </c>
      <c r="Q87" s="351">
        <f>IF(Q$16=0,0,Q$16/TEL_fec!Q$16)</f>
        <v>0.54361432529253517</v>
      </c>
      <c r="R87" s="351">
        <f>IF(R$16=0,0,R$16/TEL_fec!R$16)</f>
        <v>0.5430581437503097</v>
      </c>
      <c r="S87" s="351">
        <f>IF(S$16=0,0,S$16/TEL_fec!S$16)</f>
        <v>0.54365103249737468</v>
      </c>
      <c r="T87" s="351">
        <f>IF(T$16=0,0,T$16/TEL_fec!T$16)</f>
        <v>0.54486578243053463</v>
      </c>
      <c r="U87" s="351">
        <f>IF(U$16=0,0,U$16/TEL_fec!U$16)</f>
        <v>0.54430421783181548</v>
      </c>
      <c r="V87" s="351">
        <f>IF(V$16=0,0,V$16/TEL_fec!V$16)</f>
        <v>0.5446845704305856</v>
      </c>
      <c r="W87" s="351">
        <f>IF(W$16=0,0,W$16/TEL_fec!W$16)</f>
        <v>0.54479808525747409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0.44324929901476234</v>
      </c>
      <c r="C88" s="351">
        <f>IF(C$27=0,0,C$27/TEL_fec!C$27)</f>
        <v>0.45560548792070482</v>
      </c>
      <c r="D88" s="351">
        <f>IF(D$27=0,0,D$27/TEL_fec!D$27)</f>
        <v>0.45708105397978438</v>
      </c>
      <c r="E88" s="351">
        <f>IF(E$27=0,0,E$27/TEL_fec!E$27)</f>
        <v>0.46426547452332628</v>
      </c>
      <c r="F88" s="351">
        <f>IF(F$27=0,0,F$27/TEL_fec!F$27)</f>
        <v>0.46166483708267164</v>
      </c>
      <c r="G88" s="351">
        <f>IF(G$27=0,0,G$27/TEL_fec!G$27)</f>
        <v>0.4621607897476202</v>
      </c>
      <c r="H88" s="351">
        <f>IF(H$27=0,0,H$27/TEL_fec!H$27)</f>
        <v>0.4598305803964709</v>
      </c>
      <c r="I88" s="351">
        <f>IF(I$27=0,0,I$27/TEL_fec!I$27)</f>
        <v>0.4608356923356825</v>
      </c>
      <c r="J88" s="351">
        <f>IF(J$27=0,0,J$27/TEL_fec!J$27)</f>
        <v>0.46545424175294986</v>
      </c>
      <c r="K88" s="351">
        <f>IF(K$27=0,0,K$27/TEL_fec!K$27)</f>
        <v>0.47497621152575525</v>
      </c>
      <c r="L88" s="351">
        <f>IF(L$27=0,0,L$27/TEL_fec!L$27)</f>
        <v>0.47597367756548792</v>
      </c>
      <c r="M88" s="351">
        <f>IF(M$27=0,0,M$27/TEL_fec!M$27)</f>
        <v>0.47681607131327503</v>
      </c>
      <c r="N88" s="351">
        <f>IF(N$27=0,0,N$27/TEL_fec!N$27)</f>
        <v>0.47743672229180156</v>
      </c>
      <c r="O88" s="351">
        <f>IF(O$27=0,0,O$27/TEL_fec!O$27)</f>
        <v>0.47718335120746391</v>
      </c>
      <c r="P88" s="351">
        <f>IF(P$27=0,0,P$27/TEL_fec!P$27)</f>
        <v>0.47794726459176429</v>
      </c>
      <c r="Q88" s="351">
        <f>IF(Q$27=0,0,Q$27/TEL_fec!Q$27)</f>
        <v>0.48088959545108878</v>
      </c>
      <c r="R88" s="351">
        <f>IF(R$27=0,0,R$27/TEL_fec!R$27)</f>
        <v>0.48039758870219684</v>
      </c>
      <c r="S88" s="351">
        <f>IF(S$27=0,0,S$27/TEL_fec!S$27)</f>
        <v>0.48092206720921599</v>
      </c>
      <c r="T88" s="351">
        <f>IF(T$27=0,0,T$27/TEL_fec!T$27)</f>
        <v>0.48199665368854971</v>
      </c>
      <c r="U88" s="351">
        <f>IF(U$27=0,0,U$27/TEL_fec!U$27)</f>
        <v>0.48149988500506757</v>
      </c>
      <c r="V88" s="351">
        <f>IF(V$27=0,0,V$27/TEL_fec!V$27)</f>
        <v>0.4818363507655179</v>
      </c>
      <c r="W88" s="351">
        <f>IF(W$27=0,0,W$27/TEL_fec!W$27)</f>
        <v>0.48193676772776545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0.58835002313246854</v>
      </c>
      <c r="C89" s="351">
        <f>IF(C$38=0,0,C$38/TEL_fec!C$38)</f>
        <v>0.58835002313246887</v>
      </c>
      <c r="D89" s="351">
        <f>IF(D$38=0,0,D$38/TEL_fec!D$38)</f>
        <v>0.58835002313246898</v>
      </c>
      <c r="E89" s="351">
        <f>IF(E$38=0,0,E$38/TEL_fec!E$38)</f>
        <v>0.58835002313246854</v>
      </c>
      <c r="F89" s="351">
        <f>IF(F$38=0,0,F$38/TEL_fec!F$38)</f>
        <v>0.58835002313246876</v>
      </c>
      <c r="G89" s="351">
        <f>IF(G$38=0,0,G$38/TEL_fec!G$38)</f>
        <v>0.58835002313246887</v>
      </c>
      <c r="H89" s="351">
        <f>IF(H$38=0,0,H$38/TEL_fec!H$38)</f>
        <v>0.58835002313246865</v>
      </c>
      <c r="I89" s="351">
        <f>IF(I$38=0,0,I$38/TEL_fec!I$38)</f>
        <v>0.58835002313246865</v>
      </c>
      <c r="J89" s="351">
        <f>IF(J$38=0,0,J$38/TEL_fec!J$38)</f>
        <v>0.58835002313246898</v>
      </c>
      <c r="K89" s="351">
        <f>IF(K$38=0,0,K$38/TEL_fec!K$38)</f>
        <v>0.58835002313246876</v>
      </c>
      <c r="L89" s="351">
        <f>IF(L$38=0,0,L$38/TEL_fec!L$38)</f>
        <v>0.58835002313246876</v>
      </c>
      <c r="M89" s="351">
        <f>IF(M$38=0,0,M$38/TEL_fec!M$38)</f>
        <v>0.58835002313246887</v>
      </c>
      <c r="N89" s="351">
        <f>IF(N$38=0,0,N$38/TEL_fec!N$38)</f>
        <v>0.58835002313246876</v>
      </c>
      <c r="O89" s="351">
        <f>IF(O$38=0,0,O$38/TEL_fec!O$38)</f>
        <v>0.58835002313246898</v>
      </c>
      <c r="P89" s="351">
        <f>IF(P$38=0,0,P$38/TEL_fec!P$38)</f>
        <v>0.58835002313246887</v>
      </c>
      <c r="Q89" s="351">
        <f>IF(Q$38=0,0,Q$38/TEL_fec!Q$38)</f>
        <v>0.58835002313246898</v>
      </c>
      <c r="R89" s="351">
        <f>IF(R$38=0,0,R$38/TEL_fec!R$38)</f>
        <v>0.58835002313246865</v>
      </c>
      <c r="S89" s="351">
        <f>IF(S$38=0,0,S$38/TEL_fec!S$38)</f>
        <v>0.58835002313246876</v>
      </c>
      <c r="T89" s="351">
        <f>IF(T$38=0,0,T$38/TEL_fec!T$38)</f>
        <v>0.58835002313246898</v>
      </c>
      <c r="U89" s="351">
        <f>IF(U$38=0,0,U$38/TEL_fec!U$38)</f>
        <v>0.58835002313246887</v>
      </c>
      <c r="V89" s="351">
        <f>IF(V$38=0,0,V$38/TEL_fec!V$38)</f>
        <v>0.58835002313246876</v>
      </c>
      <c r="W89" s="351">
        <f>IF(W$38=0,0,W$38/TEL_fec!W$38)</f>
        <v>0.58835002313246887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0.38961789615001019</v>
      </c>
      <c r="C90" s="351">
        <f>IF(C$39=0,0,C$39/TEL_fec!C$39)</f>
        <v>0.39798839509731243</v>
      </c>
      <c r="D90" s="351">
        <f>IF(D$39=0,0,D$39/TEL_fec!D$39)</f>
        <v>0.39990533176104676</v>
      </c>
      <c r="E90" s="351">
        <f>IF(E$39=0,0,E$39/TEL_fec!E$39)</f>
        <v>0.40045262880047749</v>
      </c>
      <c r="F90" s="351">
        <f>IF(F$39=0,0,F$39/TEL_fec!F$39)</f>
        <v>0.3988249651802861</v>
      </c>
      <c r="G90" s="351">
        <f>IF(G$39=0,0,G$39/TEL_fec!G$39)</f>
        <v>0.40118695094430912</v>
      </c>
      <c r="H90" s="351">
        <f>IF(H$39=0,0,H$39/TEL_fec!H$39)</f>
        <v>0.39973183435177673</v>
      </c>
      <c r="I90" s="351">
        <f>IF(I$39=0,0,I$39/TEL_fec!I$39)</f>
        <v>0.4022480200271436</v>
      </c>
      <c r="J90" s="351">
        <f>IF(J$39=0,0,J$39/TEL_fec!J$39)</f>
        <v>0.40523599148777384</v>
      </c>
      <c r="K90" s="351">
        <f>IF(K$39=0,0,K$39/TEL_fec!K$39)</f>
        <v>0.40981813803934214</v>
      </c>
      <c r="L90" s="351">
        <f>IF(L$39=0,0,L$39/TEL_fec!L$39)</f>
        <v>0.40988502447838371</v>
      </c>
      <c r="M90" s="351">
        <f>IF(M$39=0,0,M$39/TEL_fec!M$39)</f>
        <v>0.41133785471271195</v>
      </c>
      <c r="N90" s="351">
        <f>IF(N$39=0,0,N$39/TEL_fec!N$39)</f>
        <v>0.41197535688638198</v>
      </c>
      <c r="O90" s="351">
        <f>IF(O$39=0,0,O$39/TEL_fec!O$39)</f>
        <v>0.41238103495985273</v>
      </c>
      <c r="P90" s="351">
        <f>IF(P$39=0,0,P$39/TEL_fec!P$39)</f>
        <v>0.41243602581594779</v>
      </c>
      <c r="Q90" s="351">
        <f>IF(Q$39=0,0,Q$39/TEL_fec!Q$39)</f>
        <v>0.41338559946830722</v>
      </c>
      <c r="R90" s="351">
        <f>IF(R$39=0,0,R$39/TEL_fec!R$39)</f>
        <v>0.41325599947594455</v>
      </c>
      <c r="S90" s="351">
        <f>IF(S$39=0,0,S$39/TEL_fec!S$39)</f>
        <v>0.41333296054717367</v>
      </c>
      <c r="T90" s="351">
        <f>IF(T$39=0,0,T$39/TEL_fec!T$39)</f>
        <v>0.41417200586120012</v>
      </c>
      <c r="U90" s="351">
        <f>IF(U$39=0,0,U$39/TEL_fec!U$39)</f>
        <v>0.41347004604051713</v>
      </c>
      <c r="V90" s="351">
        <f>IF(V$39=0,0,V$39/TEL_fec!V$39)</f>
        <v>0.41257120156271754</v>
      </c>
      <c r="W90" s="351">
        <f>IF(W$39=0,0,W$39/TEL_fec!W$39)</f>
        <v>0.40872488565280113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0.4654587553166018</v>
      </c>
      <c r="C91" s="339">
        <f>IF(C$59=0,0,C$59/TEL_fec!C$59)</f>
        <v>0.46545875531660169</v>
      </c>
      <c r="D91" s="339">
        <f>IF(D$59=0,0,D$59/TEL_fec!D$59)</f>
        <v>0.4654587553166018</v>
      </c>
      <c r="E91" s="339">
        <f>IF(E$59=0,0,E$59/TEL_fec!E$59)</f>
        <v>0.46545875531660175</v>
      </c>
      <c r="F91" s="339">
        <f>IF(F$59=0,0,F$59/TEL_fec!F$59)</f>
        <v>0.46545875531660164</v>
      </c>
      <c r="G91" s="339">
        <f>IF(G$59=0,0,G$59/TEL_fec!G$59)</f>
        <v>0.46545875531660175</v>
      </c>
      <c r="H91" s="339">
        <f>IF(H$59=0,0,H$59/TEL_fec!H$59)</f>
        <v>0.4654587553166018</v>
      </c>
      <c r="I91" s="339">
        <f>IF(I$59=0,0,I$59/TEL_fec!I$59)</f>
        <v>0.46545875531660175</v>
      </c>
      <c r="J91" s="339">
        <f>IF(J$59=0,0,J$59/TEL_fec!J$59)</f>
        <v>0.46545875531660169</v>
      </c>
      <c r="K91" s="339">
        <f>IF(K$59=0,0,K$59/TEL_fec!K$59)</f>
        <v>0.46545875531660164</v>
      </c>
      <c r="L91" s="339">
        <f>IF(L$59=0,0,L$59/TEL_fec!L$59)</f>
        <v>0.46545875531660186</v>
      </c>
      <c r="M91" s="339">
        <f>IF(M$59=0,0,M$59/TEL_fec!M$59)</f>
        <v>0.46545875531660186</v>
      </c>
      <c r="N91" s="339">
        <f>IF(N$59=0,0,N$59/TEL_fec!N$59)</f>
        <v>0.4654587553166018</v>
      </c>
      <c r="O91" s="339">
        <f>IF(O$59=0,0,O$59/TEL_fec!O$59)</f>
        <v>0.46545875531660175</v>
      </c>
      <c r="P91" s="339">
        <f>IF(P$59=0,0,P$59/TEL_fec!P$59)</f>
        <v>0.4654587553166018</v>
      </c>
      <c r="Q91" s="339">
        <f>IF(Q$59=0,0,Q$59/TEL_fec!Q$59)</f>
        <v>0.46545875531660175</v>
      </c>
      <c r="R91" s="339">
        <f>IF(R$59=0,0,R$59/TEL_fec!R$59)</f>
        <v>0.46545875531660175</v>
      </c>
      <c r="S91" s="339">
        <f>IF(S$59=0,0,S$59/TEL_fec!S$59)</f>
        <v>0.46545875531660169</v>
      </c>
      <c r="T91" s="339">
        <f>IF(T$59=0,0,T$59/TEL_fec!T$59)</f>
        <v>0.46545875531660175</v>
      </c>
      <c r="U91" s="339">
        <f>IF(U$59=0,0,U$59/TEL_fec!U$59)</f>
        <v>0.46545875531660186</v>
      </c>
      <c r="V91" s="339">
        <f>IF(V$59=0,0,V$59/TEL_fec!V$59)</f>
        <v>0.46545875531660175</v>
      </c>
      <c r="W91" s="339">
        <f>IF(W$59=0,0,W$59/TEL_fec!W$59)</f>
        <v>0.46545875531660175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CZ: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560.64070357049241</v>
      </c>
      <c r="C5" s="225">
        <v>412.19574383973332</v>
      </c>
      <c r="D5" s="225">
        <v>384.78909941905079</v>
      </c>
      <c r="E5" s="225">
        <v>368.26912478820282</v>
      </c>
      <c r="F5" s="225">
        <v>372.41710641177258</v>
      </c>
      <c r="G5" s="225">
        <v>357.6963383010127</v>
      </c>
      <c r="H5" s="225">
        <v>329.53986979625591</v>
      </c>
      <c r="I5" s="225">
        <v>287.00014381727698</v>
      </c>
      <c r="J5" s="225">
        <v>225.30348009570139</v>
      </c>
      <c r="K5" s="225">
        <v>131.02764201218119</v>
      </c>
      <c r="L5" s="225">
        <v>147.66882891499091</v>
      </c>
      <c r="M5" s="225">
        <v>136.51033873725311</v>
      </c>
      <c r="N5" s="225">
        <v>130.904792873952</v>
      </c>
      <c r="O5" s="225">
        <v>131.50448921989121</v>
      </c>
      <c r="P5" s="225">
        <v>140.02405176531309</v>
      </c>
      <c r="Q5" s="225">
        <v>131.94058504595421</v>
      </c>
      <c r="R5" s="225">
        <v>130.91682458581741</v>
      </c>
      <c r="S5" s="225">
        <v>137.96269607468511</v>
      </c>
      <c r="T5" s="225">
        <v>125.2281695115566</v>
      </c>
      <c r="U5" s="225">
        <v>126.1631037677552</v>
      </c>
      <c r="V5" s="225">
        <v>131.21294221880771</v>
      </c>
      <c r="W5" s="225">
        <v>244.15896654092549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49.481590478474537</v>
      </c>
      <c r="C10" s="262">
        <v>39.916438747733928</v>
      </c>
      <c r="D10" s="262">
        <v>35.235377263477432</v>
      </c>
      <c r="E10" s="262">
        <v>41.609221225685268</v>
      </c>
      <c r="F10" s="262">
        <v>40.135175083225377</v>
      </c>
      <c r="G10" s="262">
        <v>38.344755001542232</v>
      </c>
      <c r="H10" s="262">
        <v>34.332776309354323</v>
      </c>
      <c r="I10" s="262">
        <v>29.452331219609391</v>
      </c>
      <c r="J10" s="262">
        <v>23.463230840084481</v>
      </c>
      <c r="K10" s="262">
        <v>15.16547415329403</v>
      </c>
      <c r="L10" s="262">
        <v>18.027505320870201</v>
      </c>
      <c r="M10" s="262">
        <v>16.01879537018613</v>
      </c>
      <c r="N10" s="262">
        <v>15.257989053916811</v>
      </c>
      <c r="O10" s="262">
        <v>14.929633182439</v>
      </c>
      <c r="P10" s="262">
        <v>15.024529928072541</v>
      </c>
      <c r="Q10" s="262">
        <v>14.608415670622369</v>
      </c>
      <c r="R10" s="262">
        <v>14.26705543514994</v>
      </c>
      <c r="S10" s="262">
        <v>15.36184975602324</v>
      </c>
      <c r="T10" s="262">
        <v>13.23878698399165</v>
      </c>
      <c r="U10" s="262">
        <v>14.03660059517448</v>
      </c>
      <c r="V10" s="262">
        <v>15.929720232563589</v>
      </c>
      <c r="W10" s="262">
        <v>35.562812514135658</v>
      </c>
      <c r="DA10" s="68" t="s">
        <v>2820</v>
      </c>
    </row>
    <row r="11" spans="1:105" ht="12" customHeight="1" x14ac:dyDescent="0.25">
      <c r="A11" s="37" t="s">
        <v>160</v>
      </c>
      <c r="B11" s="228">
        <v>0.84073019154995721</v>
      </c>
      <c r="C11" s="228">
        <v>0.68564911686959629</v>
      </c>
      <c r="D11" s="228">
        <v>1.297478981004164</v>
      </c>
      <c r="E11" s="228">
        <v>0.6613566071021737</v>
      </c>
      <c r="F11" s="228">
        <v>0.69427159930037574</v>
      </c>
      <c r="G11" s="228">
        <v>0.62069362305804454</v>
      </c>
      <c r="H11" s="228">
        <v>0</v>
      </c>
      <c r="I11" s="228">
        <v>0</v>
      </c>
      <c r="J11" s="228">
        <v>0</v>
      </c>
      <c r="K11" s="228">
        <v>0.48826115751344001</v>
      </c>
      <c r="L11" s="228">
        <v>0.48803999224405947</v>
      </c>
      <c r="M11" s="228">
        <v>0.44850999176929018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2821</v>
      </c>
    </row>
    <row r="12" spans="1:105" ht="12" customHeight="1" x14ac:dyDescent="0.25">
      <c r="A12" s="37" t="s">
        <v>162</v>
      </c>
      <c r="B12" s="228">
        <v>48.640860286924593</v>
      </c>
      <c r="C12" s="228">
        <v>39.230789630864336</v>
      </c>
      <c r="D12" s="228">
        <v>33.93789828247327</v>
      </c>
      <c r="E12" s="228">
        <v>40.947864618583097</v>
      </c>
      <c r="F12" s="228">
        <v>39.440903483924998</v>
      </c>
      <c r="G12" s="228">
        <v>37.724061378484187</v>
      </c>
      <c r="H12" s="228">
        <v>34.332776309354323</v>
      </c>
      <c r="I12" s="228">
        <v>29.452331219609391</v>
      </c>
      <c r="J12" s="228">
        <v>23.463230840084481</v>
      </c>
      <c r="K12" s="228">
        <v>14.677212995780589</v>
      </c>
      <c r="L12" s="228">
        <v>17.539465328626139</v>
      </c>
      <c r="M12" s="228">
        <v>15.570285378416839</v>
      </c>
      <c r="N12" s="228">
        <v>15.257989053916811</v>
      </c>
      <c r="O12" s="228">
        <v>14.929633182439</v>
      </c>
      <c r="P12" s="228">
        <v>15.024529928072541</v>
      </c>
      <c r="Q12" s="228">
        <v>14.608415670622369</v>
      </c>
      <c r="R12" s="228">
        <v>14.26705543514994</v>
      </c>
      <c r="S12" s="228">
        <v>15.36184975602324</v>
      </c>
      <c r="T12" s="228">
        <v>13.23878698399165</v>
      </c>
      <c r="U12" s="228">
        <v>14.03660059517448</v>
      </c>
      <c r="V12" s="228">
        <v>15.929720232563589</v>
      </c>
      <c r="W12" s="228">
        <v>35.562812514135658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40.945934834749927</v>
      </c>
      <c r="C16" s="263">
        <v>29.51907959601991</v>
      </c>
      <c r="D16" s="263">
        <v>27.597419760895878</v>
      </c>
      <c r="E16" s="263">
        <v>25.54795801444903</v>
      </c>
      <c r="F16" s="263">
        <v>25.91225648690159</v>
      </c>
      <c r="G16" s="263">
        <v>25.159884773666541</v>
      </c>
      <c r="H16" s="263">
        <v>23.291924839995449</v>
      </c>
      <c r="I16" s="263">
        <v>20.45910582025089</v>
      </c>
      <c r="J16" s="263">
        <v>15.956263118689501</v>
      </c>
      <c r="K16" s="263">
        <v>8.975598980146609</v>
      </c>
      <c r="L16" s="263">
        <v>10.1486160578949</v>
      </c>
      <c r="M16" s="263">
        <v>9.4314531461641398</v>
      </c>
      <c r="N16" s="263">
        <v>9.1009526419461579</v>
      </c>
      <c r="O16" s="263">
        <v>9.2630165470484389</v>
      </c>
      <c r="P16" s="263">
        <v>10.044031019429109</v>
      </c>
      <c r="Q16" s="263">
        <v>9.4083006850371973</v>
      </c>
      <c r="R16" s="263">
        <v>9.3467159702071161</v>
      </c>
      <c r="S16" s="263">
        <v>9.8339926064377536</v>
      </c>
      <c r="T16" s="263">
        <v>8.9351625315532655</v>
      </c>
      <c r="U16" s="263">
        <v>8.9456044948068776</v>
      </c>
      <c r="V16" s="263">
        <v>9.2521016410667123</v>
      </c>
      <c r="W16" s="263">
        <v>16.91672150559647</v>
      </c>
      <c r="DA16" s="70" t="s">
        <v>2826</v>
      </c>
    </row>
    <row r="17" spans="1:105" ht="12" customHeight="1" x14ac:dyDescent="0.25">
      <c r="A17" s="46" t="s">
        <v>30</v>
      </c>
      <c r="B17" s="231">
        <v>28.21135992574073</v>
      </c>
      <c r="C17" s="231">
        <v>12.99463488790667</v>
      </c>
      <c r="D17" s="231">
        <v>12.962613514598919</v>
      </c>
      <c r="E17" s="231">
        <v>11.300509442962589</v>
      </c>
      <c r="F17" s="231">
        <v>13.327830450416251</v>
      </c>
      <c r="G17" s="231">
        <v>11.364552410319989</v>
      </c>
      <c r="H17" s="231">
        <v>10.96109256720006</v>
      </c>
      <c r="I17" s="231">
        <v>8.6658390815596889</v>
      </c>
      <c r="J17" s="231">
        <v>5.8557097189327454</v>
      </c>
      <c r="K17" s="231">
        <v>1.559528653859402</v>
      </c>
      <c r="L17" s="231">
        <v>1.4017408547460311</v>
      </c>
      <c r="M17" s="231">
        <v>1.08611550553088</v>
      </c>
      <c r="N17" s="231">
        <v>0.99169031617215264</v>
      </c>
      <c r="O17" s="231">
        <v>1.0093460876167331</v>
      </c>
      <c r="P17" s="231">
        <v>0.82952414941543329</v>
      </c>
      <c r="Q17" s="231">
        <v>0.73465653113355833</v>
      </c>
      <c r="R17" s="231">
        <v>0.87051590262895739</v>
      </c>
      <c r="S17" s="231">
        <v>0.74410407569787251</v>
      </c>
      <c r="T17" s="231">
        <v>0.61864802538959895</v>
      </c>
      <c r="U17" s="231">
        <v>0.68245675558925134</v>
      </c>
      <c r="V17" s="231">
        <v>0.39575147285660928</v>
      </c>
      <c r="W17" s="231">
        <v>0.223189544183727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0.23247875115427341</v>
      </c>
      <c r="C19" s="231">
        <v>0.22169820538212809</v>
      </c>
      <c r="D19" s="231">
        <v>0.44174167146351939</v>
      </c>
      <c r="E19" s="231">
        <v>0.21886881482679901</v>
      </c>
      <c r="F19" s="231">
        <v>0</v>
      </c>
      <c r="G19" s="231">
        <v>0</v>
      </c>
      <c r="H19" s="231">
        <v>0.22801213566642051</v>
      </c>
      <c r="I19" s="231">
        <v>0.22956409743204409</v>
      </c>
      <c r="J19" s="231">
        <v>0.21861933695563379</v>
      </c>
      <c r="K19" s="231">
        <v>0.21418049246160181</v>
      </c>
      <c r="L19" s="231">
        <v>0.21646757315540191</v>
      </c>
      <c r="M19" s="231">
        <v>0.21641141604286249</v>
      </c>
      <c r="N19" s="231">
        <v>0.21739535337394519</v>
      </c>
      <c r="O19" s="231">
        <v>0.2192522307464953</v>
      </c>
      <c r="P19" s="231">
        <v>0.22171824025038619</v>
      </c>
      <c r="Q19" s="231">
        <v>0.22162025812731309</v>
      </c>
      <c r="R19" s="231">
        <v>0.22145756982930659</v>
      </c>
      <c r="S19" s="231">
        <v>0.22169289635126779</v>
      </c>
      <c r="T19" s="231">
        <v>0.22051644106097479</v>
      </c>
      <c r="U19" s="231">
        <v>0.22050415782217969</v>
      </c>
      <c r="V19" s="231">
        <v>0.44361048811919829</v>
      </c>
      <c r="W19" s="231">
        <v>0.44826767121876632</v>
      </c>
      <c r="DA19" s="73" t="s">
        <v>2829</v>
      </c>
    </row>
    <row r="20" spans="1:105" ht="12" customHeight="1" x14ac:dyDescent="0.25">
      <c r="A20" s="46" t="s">
        <v>160</v>
      </c>
      <c r="B20" s="231">
        <v>0.186035562380784</v>
      </c>
      <c r="C20" s="231">
        <v>0.1918858052068958</v>
      </c>
      <c r="D20" s="231">
        <v>0.38824895033253182</v>
      </c>
      <c r="E20" s="231">
        <v>0.19119883845632549</v>
      </c>
      <c r="F20" s="231">
        <v>0.18776289493987269</v>
      </c>
      <c r="G20" s="231">
        <v>0.19523691328724191</v>
      </c>
      <c r="H20" s="231">
        <v>0</v>
      </c>
      <c r="I20" s="231">
        <v>0</v>
      </c>
      <c r="J20" s="231">
        <v>0</v>
      </c>
      <c r="K20" s="231">
        <v>0.20887823004050801</v>
      </c>
      <c r="L20" s="231">
        <v>0.21144632402572769</v>
      </c>
      <c r="M20" s="231">
        <v>0.214207201055688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2830</v>
      </c>
    </row>
    <row r="21" spans="1:105" ht="12" customHeight="1" x14ac:dyDescent="0.25">
      <c r="A21" s="46" t="s">
        <v>70</v>
      </c>
      <c r="B21" s="231">
        <v>1.5122981618694711</v>
      </c>
      <c r="C21" s="231">
        <v>5.0911463011769316</v>
      </c>
      <c r="D21" s="231">
        <v>3.6359215093284258</v>
      </c>
      <c r="E21" s="231">
        <v>1.9451863455485481</v>
      </c>
      <c r="F21" s="231">
        <v>1.6894500871924889</v>
      </c>
      <c r="G21" s="231">
        <v>1.693546526024309</v>
      </c>
      <c r="H21" s="231">
        <v>1.93583608592318</v>
      </c>
      <c r="I21" s="231">
        <v>1.497403275215655</v>
      </c>
      <c r="J21" s="231">
        <v>0.97190108535989228</v>
      </c>
      <c r="K21" s="231">
        <v>0.71409667207295857</v>
      </c>
      <c r="L21" s="231">
        <v>0.7198802305380243</v>
      </c>
      <c r="M21" s="231">
        <v>0.47839137921188418</v>
      </c>
      <c r="N21" s="231">
        <v>0.24053754798520169</v>
      </c>
      <c r="O21" s="231">
        <v>0</v>
      </c>
      <c r="P21" s="231">
        <v>0.49050711454943091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10.76317930426727</v>
      </c>
      <c r="C23" s="231">
        <v>10.979131267009951</v>
      </c>
      <c r="D23" s="231">
        <v>10.15535016564572</v>
      </c>
      <c r="E23" s="231">
        <v>11.83806749379071</v>
      </c>
      <c r="F23" s="231">
        <v>10.666629925015661</v>
      </c>
      <c r="G23" s="231">
        <v>11.86596579469764</v>
      </c>
      <c r="H23" s="231">
        <v>10.153440101679051</v>
      </c>
      <c r="I23" s="231">
        <v>10.05275541651681</v>
      </c>
      <c r="J23" s="231">
        <v>8.9100329774412295</v>
      </c>
      <c r="K23" s="231">
        <v>6.2789149317121389</v>
      </c>
      <c r="L23" s="231">
        <v>7.5990810754297176</v>
      </c>
      <c r="M23" s="231">
        <v>7.4363276443228248</v>
      </c>
      <c r="N23" s="231">
        <v>7.6242415253614997</v>
      </c>
      <c r="O23" s="231">
        <v>7.9397080204842103</v>
      </c>
      <c r="P23" s="231">
        <v>8.3940273574861042</v>
      </c>
      <c r="Q23" s="231">
        <v>8.4520238957763265</v>
      </c>
      <c r="R23" s="231">
        <v>8.2547424977488522</v>
      </c>
      <c r="S23" s="231">
        <v>8.8681956343886128</v>
      </c>
      <c r="T23" s="231">
        <v>8.095998065102691</v>
      </c>
      <c r="U23" s="231">
        <v>8.0426435813954473</v>
      </c>
      <c r="V23" s="231">
        <v>8.4127396800909047</v>
      </c>
      <c r="W23" s="231">
        <v>16.245264290193969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4.0583129337396537E-2</v>
      </c>
      <c r="C25" s="231">
        <v>4.0583129337343711E-2</v>
      </c>
      <c r="D25" s="231">
        <v>1.3543949526763041E-2</v>
      </c>
      <c r="E25" s="231">
        <v>5.4127078864052283E-2</v>
      </c>
      <c r="F25" s="231">
        <v>4.0583129337319397E-2</v>
      </c>
      <c r="G25" s="231">
        <v>4.0583129337347951E-2</v>
      </c>
      <c r="H25" s="231">
        <v>1.354394952674602E-2</v>
      </c>
      <c r="I25" s="231">
        <v>1.3543949526696341E-2</v>
      </c>
      <c r="J25" s="231">
        <v>0</v>
      </c>
      <c r="K25" s="231">
        <v>0</v>
      </c>
      <c r="L25" s="231">
        <v>0</v>
      </c>
      <c r="M25" s="231">
        <v>0</v>
      </c>
      <c r="N25" s="231">
        <v>2.708789905335866E-2</v>
      </c>
      <c r="O25" s="231">
        <v>9.4710208201001289E-2</v>
      </c>
      <c r="P25" s="231">
        <v>0.10825415772775129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348.04044609537459</v>
      </c>
      <c r="C27" s="263">
        <v>250.91217656616931</v>
      </c>
      <c r="D27" s="263">
        <v>234.578067967615</v>
      </c>
      <c r="E27" s="263">
        <v>217.15764312281661</v>
      </c>
      <c r="F27" s="263">
        <v>220.2541801386636</v>
      </c>
      <c r="G27" s="263">
        <v>213.85902057616551</v>
      </c>
      <c r="H27" s="263">
        <v>197.98136113996139</v>
      </c>
      <c r="I27" s="263">
        <v>173.9023994721326</v>
      </c>
      <c r="J27" s="263">
        <v>135.62823650886079</v>
      </c>
      <c r="K27" s="263">
        <v>76.292591331246186</v>
      </c>
      <c r="L27" s="263">
        <v>86.263236492106685</v>
      </c>
      <c r="M27" s="263">
        <v>80.167351742395198</v>
      </c>
      <c r="N27" s="263">
        <v>77.358097456542367</v>
      </c>
      <c r="O27" s="263">
        <v>78.735640649911744</v>
      </c>
      <c r="P27" s="263">
        <v>85.374263665147438</v>
      </c>
      <c r="Q27" s="263">
        <v>79.970555822816209</v>
      </c>
      <c r="R27" s="263">
        <v>79.447085746760479</v>
      </c>
      <c r="S27" s="263">
        <v>83.588937154720924</v>
      </c>
      <c r="T27" s="263">
        <v>75.948881518202768</v>
      </c>
      <c r="U27" s="263">
        <v>76.037638205858485</v>
      </c>
      <c r="V27" s="263">
        <v>78.642863949067078</v>
      </c>
      <c r="W27" s="263">
        <v>143.79213279756991</v>
      </c>
      <c r="DA27" s="70" t="s">
        <v>2837</v>
      </c>
    </row>
    <row r="28" spans="1:105" ht="12" customHeight="1" x14ac:dyDescent="0.25">
      <c r="A28" s="46" t="s">
        <v>30</v>
      </c>
      <c r="B28" s="231">
        <v>239.7965593687963</v>
      </c>
      <c r="C28" s="231">
        <v>110.4543965472067</v>
      </c>
      <c r="D28" s="231">
        <v>110.1822148740909</v>
      </c>
      <c r="E28" s="231">
        <v>96.05433026518196</v>
      </c>
      <c r="F28" s="231">
        <v>113.2865588285382</v>
      </c>
      <c r="G28" s="231">
        <v>96.598695487719922</v>
      </c>
      <c r="H28" s="231">
        <v>93.169286821200501</v>
      </c>
      <c r="I28" s="231">
        <v>73.659632193257352</v>
      </c>
      <c r="J28" s="231">
        <v>49.773532610928328</v>
      </c>
      <c r="K28" s="231">
        <v>13.255993557804921</v>
      </c>
      <c r="L28" s="231">
        <v>11.914797265341271</v>
      </c>
      <c r="M28" s="231">
        <v>9.2319817970124767</v>
      </c>
      <c r="N28" s="231">
        <v>8.4293676874632997</v>
      </c>
      <c r="O28" s="231">
        <v>8.5794417447422351</v>
      </c>
      <c r="P28" s="231">
        <v>7.0509552700311842</v>
      </c>
      <c r="Q28" s="231">
        <v>6.2445805146352473</v>
      </c>
      <c r="R28" s="231">
        <v>7.3993851723461379</v>
      </c>
      <c r="S28" s="231">
        <v>6.3248846434319166</v>
      </c>
      <c r="T28" s="231">
        <v>5.2585082158115926</v>
      </c>
      <c r="U28" s="231">
        <v>5.8008824225086366</v>
      </c>
      <c r="V28" s="231">
        <v>3.363887519281179</v>
      </c>
      <c r="W28" s="231">
        <v>1.897111125561679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1.9760693848113251</v>
      </c>
      <c r="C30" s="231">
        <v>1.884434745748089</v>
      </c>
      <c r="D30" s="231">
        <v>3.7548042074399151</v>
      </c>
      <c r="E30" s="231">
        <v>1.8603849260277909</v>
      </c>
      <c r="F30" s="231">
        <v>0</v>
      </c>
      <c r="G30" s="231">
        <v>0</v>
      </c>
      <c r="H30" s="231">
        <v>1.9381031531645749</v>
      </c>
      <c r="I30" s="231">
        <v>1.951294828172375</v>
      </c>
      <c r="J30" s="231">
        <v>1.858264364122888</v>
      </c>
      <c r="K30" s="231">
        <v>1.820534185923615</v>
      </c>
      <c r="L30" s="231">
        <v>1.8399743718209161</v>
      </c>
      <c r="M30" s="231">
        <v>1.8394970363643319</v>
      </c>
      <c r="N30" s="231">
        <v>1.847860503678534</v>
      </c>
      <c r="O30" s="231">
        <v>1.86364396134521</v>
      </c>
      <c r="P30" s="231">
        <v>1.8846050421282829</v>
      </c>
      <c r="Q30" s="231">
        <v>1.8837721940821619</v>
      </c>
      <c r="R30" s="231">
        <v>1.8823893435491059</v>
      </c>
      <c r="S30" s="231">
        <v>1.8843896189857769</v>
      </c>
      <c r="T30" s="231">
        <v>1.874389749018287</v>
      </c>
      <c r="U30" s="231">
        <v>1.8742853414885281</v>
      </c>
      <c r="V30" s="231">
        <v>3.770689149013188</v>
      </c>
      <c r="W30" s="231">
        <v>3.8102752053595141</v>
      </c>
      <c r="DA30" s="73" t="s">
        <v>2840</v>
      </c>
    </row>
    <row r="31" spans="1:105" ht="12" customHeight="1" x14ac:dyDescent="0.25">
      <c r="A31" s="46" t="s">
        <v>160</v>
      </c>
      <c r="B31" s="231">
        <v>1.581302280236665</v>
      </c>
      <c r="C31" s="231">
        <v>1.631029344258615</v>
      </c>
      <c r="D31" s="231">
        <v>3.3001160778265208</v>
      </c>
      <c r="E31" s="231">
        <v>1.6251901268787661</v>
      </c>
      <c r="F31" s="231">
        <v>1.5959846069889181</v>
      </c>
      <c r="G31" s="231">
        <v>1.6595137629415559</v>
      </c>
      <c r="H31" s="231">
        <v>0</v>
      </c>
      <c r="I31" s="231">
        <v>0</v>
      </c>
      <c r="J31" s="231">
        <v>0</v>
      </c>
      <c r="K31" s="231">
        <v>1.7754649553443169</v>
      </c>
      <c r="L31" s="231">
        <v>1.797293754218686</v>
      </c>
      <c r="M31" s="231">
        <v>1.8207612089733489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2841</v>
      </c>
    </row>
    <row r="32" spans="1:105" ht="12" customHeight="1" x14ac:dyDescent="0.25">
      <c r="A32" s="46" t="s">
        <v>70</v>
      </c>
      <c r="B32" s="231">
        <v>12.854534375890511</v>
      </c>
      <c r="C32" s="231">
        <v>43.274743560003927</v>
      </c>
      <c r="D32" s="231">
        <v>30.90533282929162</v>
      </c>
      <c r="E32" s="231">
        <v>16.534083937162649</v>
      </c>
      <c r="F32" s="231">
        <v>14.36032574113616</v>
      </c>
      <c r="G32" s="231">
        <v>14.39514547120662</v>
      </c>
      <c r="H32" s="231">
        <v>16.454606730347031</v>
      </c>
      <c r="I32" s="231">
        <v>12.727927839333059</v>
      </c>
      <c r="J32" s="231">
        <v>8.2611592255590853</v>
      </c>
      <c r="K32" s="231">
        <v>6.0698217126201488</v>
      </c>
      <c r="L32" s="231">
        <v>6.1189819595732073</v>
      </c>
      <c r="M32" s="231">
        <v>4.0663267233010174</v>
      </c>
      <c r="N32" s="231">
        <v>2.0445691578742151</v>
      </c>
      <c r="O32" s="231">
        <v>0</v>
      </c>
      <c r="P32" s="231">
        <v>4.1693104736701629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91.487024086271887</v>
      </c>
      <c r="C34" s="231">
        <v>93.322615769584559</v>
      </c>
      <c r="D34" s="231">
        <v>86.320476407988593</v>
      </c>
      <c r="E34" s="231">
        <v>100.623573697221</v>
      </c>
      <c r="F34" s="231">
        <v>90.666354362633101</v>
      </c>
      <c r="G34" s="231">
        <v>100.8607092549299</v>
      </c>
      <c r="H34" s="231">
        <v>86.304240864271918</v>
      </c>
      <c r="I34" s="231">
        <v>85.448421040392887</v>
      </c>
      <c r="J34" s="231">
        <v>75.735280308250466</v>
      </c>
      <c r="K34" s="231">
        <v>53.370776919553187</v>
      </c>
      <c r="L34" s="231">
        <v>64.592189141152616</v>
      </c>
      <c r="M34" s="231">
        <v>63.208784976744028</v>
      </c>
      <c r="N34" s="231">
        <v>64.806052965572761</v>
      </c>
      <c r="O34" s="231">
        <v>67.487518174115792</v>
      </c>
      <c r="P34" s="231">
        <v>71.349232538631924</v>
      </c>
      <c r="Q34" s="231">
        <v>71.842203114098794</v>
      </c>
      <c r="R34" s="231">
        <v>70.165311230865242</v>
      </c>
      <c r="S34" s="231">
        <v>75.37966289230323</v>
      </c>
      <c r="T34" s="231">
        <v>68.815983553372888</v>
      </c>
      <c r="U34" s="231">
        <v>68.362470441861319</v>
      </c>
      <c r="V34" s="231">
        <v>71.508287280772706</v>
      </c>
      <c r="W34" s="231">
        <v>138.08474646664871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0.34495659936787088</v>
      </c>
      <c r="C36" s="231">
        <v>0.34495659936742162</v>
      </c>
      <c r="D36" s="231">
        <v>0.11512357097748591</v>
      </c>
      <c r="E36" s="231">
        <v>0.46008017034444432</v>
      </c>
      <c r="F36" s="231">
        <v>0.3449565993672149</v>
      </c>
      <c r="G36" s="231">
        <v>0.34495659936745748</v>
      </c>
      <c r="H36" s="231">
        <v>0.1151235709773412</v>
      </c>
      <c r="I36" s="231">
        <v>0.1151235709769188</v>
      </c>
      <c r="J36" s="231">
        <v>0</v>
      </c>
      <c r="K36" s="231">
        <v>0</v>
      </c>
      <c r="L36" s="231">
        <v>0</v>
      </c>
      <c r="M36" s="231">
        <v>0</v>
      </c>
      <c r="N36" s="231">
        <v>0.2302471419535487</v>
      </c>
      <c r="O36" s="231">
        <v>0.80503676970851112</v>
      </c>
      <c r="P36" s="231">
        <v>0.92016034068588604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122.17273216189344</v>
      </c>
      <c r="C39" s="263">
        <f t="shared" si="0"/>
        <v>91.848048929810105</v>
      </c>
      <c r="D39" s="263">
        <f t="shared" si="0"/>
        <v>87.378234427062409</v>
      </c>
      <c r="E39" s="263">
        <f t="shared" si="0"/>
        <v>83.954302425251839</v>
      </c>
      <c r="F39" s="263">
        <f t="shared" si="0"/>
        <v>86.115494702982105</v>
      </c>
      <c r="G39" s="263">
        <f t="shared" si="0"/>
        <v>80.332677949638452</v>
      </c>
      <c r="H39" s="263">
        <f t="shared" si="0"/>
        <v>73.933807506944717</v>
      </c>
      <c r="I39" s="263">
        <f t="shared" si="0"/>
        <v>63.18630730528416</v>
      </c>
      <c r="J39" s="263">
        <f t="shared" si="0"/>
        <v>50.255749628066681</v>
      </c>
      <c r="K39" s="263">
        <f t="shared" si="0"/>
        <v>30.593977547494326</v>
      </c>
      <c r="L39" s="263">
        <f t="shared" si="0"/>
        <v>33.229471044119038</v>
      </c>
      <c r="M39" s="263">
        <f t="shared" si="0"/>
        <v>30.892738478507603</v>
      </c>
      <c r="N39" s="263">
        <f t="shared" si="0"/>
        <v>29.187753721546692</v>
      </c>
      <c r="O39" s="263">
        <f t="shared" si="0"/>
        <v>28.57619884049203</v>
      </c>
      <c r="P39" s="263">
        <f t="shared" si="0"/>
        <v>29.581227152664027</v>
      </c>
      <c r="Q39" s="263">
        <f t="shared" si="0"/>
        <v>27.953312867478473</v>
      </c>
      <c r="R39" s="263">
        <f t="shared" si="0"/>
        <v>27.855967433699824</v>
      </c>
      <c r="S39" s="263">
        <f t="shared" si="0"/>
        <v>29.177916557503202</v>
      </c>
      <c r="T39" s="263">
        <f t="shared" si="0"/>
        <v>27.105338477808971</v>
      </c>
      <c r="U39" s="263">
        <f t="shared" si="0"/>
        <v>27.143260471915358</v>
      </c>
      <c r="V39" s="263">
        <f t="shared" si="0"/>
        <v>27.388256396110322</v>
      </c>
      <c r="W39" s="263">
        <f t="shared" si="0"/>
        <v>47.887299723623414</v>
      </c>
      <c r="DA39" s="70"/>
    </row>
    <row r="40" spans="1:105" ht="12" customHeight="1" x14ac:dyDescent="0.25">
      <c r="A40" s="60" t="s">
        <v>2736</v>
      </c>
      <c r="B40" s="331">
        <v>78.497068338160148</v>
      </c>
      <c r="C40" s="331">
        <v>60.361030694055529</v>
      </c>
      <c r="D40" s="331">
        <v>57.940986682106796</v>
      </c>
      <c r="E40" s="331">
        <v>56.703147209839543</v>
      </c>
      <c r="F40" s="331">
        <v>58.475754450287063</v>
      </c>
      <c r="G40" s="331">
        <v>53.495467524394137</v>
      </c>
      <c r="H40" s="331">
        <v>49.089087677616227</v>
      </c>
      <c r="I40" s="331">
        <v>41.363261097016533</v>
      </c>
      <c r="J40" s="331">
        <v>33.235735634797877</v>
      </c>
      <c r="K40" s="331">
        <v>21.020005302004609</v>
      </c>
      <c r="L40" s="331">
        <v>22.404280582364478</v>
      </c>
      <c r="M40" s="331">
        <v>20.832521789265851</v>
      </c>
      <c r="N40" s="331">
        <v>19.480070903470789</v>
      </c>
      <c r="O40" s="331">
        <v>18.695647856973689</v>
      </c>
      <c r="P40" s="331">
        <v>18.867594065272979</v>
      </c>
      <c r="Q40" s="331">
        <v>17.917792136772121</v>
      </c>
      <c r="R40" s="331">
        <v>17.886137065478898</v>
      </c>
      <c r="S40" s="331">
        <v>18.688324443969591</v>
      </c>
      <c r="T40" s="331">
        <v>17.574498444152152</v>
      </c>
      <c r="U40" s="331">
        <v>17.601282344121351</v>
      </c>
      <c r="V40" s="331">
        <v>17.51934797897249</v>
      </c>
      <c r="W40" s="331">
        <v>29.842796784320502</v>
      </c>
      <c r="DA40" s="72" t="s">
        <v>2849</v>
      </c>
    </row>
    <row r="41" spans="1:105" ht="12" customHeight="1" x14ac:dyDescent="0.25">
      <c r="A41" s="59" t="s">
        <v>30</v>
      </c>
      <c r="B41" s="232">
        <v>54.137391702472073</v>
      </c>
      <c r="C41" s="232">
        <v>26.60819408525451</v>
      </c>
      <c r="D41" s="232">
        <v>27.22846572217782</v>
      </c>
      <c r="E41" s="232">
        <v>25.134490462007388</v>
      </c>
      <c r="F41" s="232">
        <v>30.12387061332986</v>
      </c>
      <c r="G41" s="232">
        <v>24.202585446192</v>
      </c>
      <c r="H41" s="232">
        <v>23.11458157702296</v>
      </c>
      <c r="I41" s="232">
        <v>17.53179329683967</v>
      </c>
      <c r="J41" s="232">
        <v>12.19701747990162</v>
      </c>
      <c r="K41" s="232">
        <v>3.652268850832423</v>
      </c>
      <c r="L41" s="232">
        <v>3.0945101513681399</v>
      </c>
      <c r="M41" s="232">
        <v>2.3990497099414592</v>
      </c>
      <c r="N41" s="232">
        <v>2.1289933474542999</v>
      </c>
      <c r="O41" s="232">
        <v>2.058218641750662</v>
      </c>
      <c r="P41" s="232">
        <v>1.5752291075336431</v>
      </c>
      <c r="Q41" s="232">
        <v>1.3991286479298051</v>
      </c>
      <c r="R41" s="232">
        <v>1.665843575618527</v>
      </c>
      <c r="S41" s="232">
        <v>1.4140806225152589</v>
      </c>
      <c r="T41" s="232">
        <v>1.216813764863578</v>
      </c>
      <c r="U41" s="232">
        <v>1.3427951179546029</v>
      </c>
      <c r="V41" s="232">
        <v>0.74937652385825448</v>
      </c>
      <c r="W41" s="232">
        <v>0.39372878540659279</v>
      </c>
      <c r="DA41" s="71" t="s">
        <v>2850</v>
      </c>
    </row>
    <row r="42" spans="1:105" ht="12" customHeight="1" x14ac:dyDescent="0.25">
      <c r="A42" s="59" t="s">
        <v>33</v>
      </c>
      <c r="B42" s="297">
        <v>0.4461250094596414</v>
      </c>
      <c r="C42" s="297">
        <v>0.45395572311540061</v>
      </c>
      <c r="D42" s="297">
        <v>0.92789528484789696</v>
      </c>
      <c r="E42" s="297">
        <v>0.48680602998132039</v>
      </c>
      <c r="F42" s="297">
        <v>0</v>
      </c>
      <c r="G42" s="297">
        <v>0</v>
      </c>
      <c r="H42" s="297">
        <v>0.48082844644372841</v>
      </c>
      <c r="I42" s="297">
        <v>0.46442938377639431</v>
      </c>
      <c r="J42" s="297">
        <v>0.45536817948317981</v>
      </c>
      <c r="K42" s="297">
        <v>0.50159048962493735</v>
      </c>
      <c r="L42" s="297">
        <v>0.47787799028857081</v>
      </c>
      <c r="M42" s="297">
        <v>0.47801706378538472</v>
      </c>
      <c r="N42" s="297">
        <v>0.46671148598799111</v>
      </c>
      <c r="O42" s="297">
        <v>0.44709048175278521</v>
      </c>
      <c r="P42" s="297">
        <v>0.4210329813299199</v>
      </c>
      <c r="Q42" s="297">
        <v>0.42206832576453512</v>
      </c>
      <c r="R42" s="297">
        <v>0.42378739878056532</v>
      </c>
      <c r="S42" s="297">
        <v>0.42130078186387743</v>
      </c>
      <c r="T42" s="297">
        <v>0.43373199274779961</v>
      </c>
      <c r="U42" s="297">
        <v>0.43386178565506411</v>
      </c>
      <c r="V42" s="297">
        <v>0.84000012213290398</v>
      </c>
      <c r="W42" s="297">
        <v>0.79078922075631553</v>
      </c>
      <c r="DA42" s="122" t="s">
        <v>2851</v>
      </c>
    </row>
    <row r="43" spans="1:105" ht="12" customHeight="1" x14ac:dyDescent="0.25">
      <c r="A43" s="59" t="s">
        <v>160</v>
      </c>
      <c r="B43" s="297">
        <v>0.35700087261687519</v>
      </c>
      <c r="C43" s="297">
        <v>0.39291098143142361</v>
      </c>
      <c r="D43" s="297">
        <v>0.81553177712927793</v>
      </c>
      <c r="E43" s="297">
        <v>0.42526271986084252</v>
      </c>
      <c r="F43" s="297">
        <v>0.42438603748716802</v>
      </c>
      <c r="G43" s="297">
        <v>0.41578743319396611</v>
      </c>
      <c r="H43" s="297">
        <v>0</v>
      </c>
      <c r="I43" s="297">
        <v>0</v>
      </c>
      <c r="J43" s="297">
        <v>0</v>
      </c>
      <c r="K43" s="297">
        <v>0.48917309169410972</v>
      </c>
      <c r="L43" s="297">
        <v>0.46679298384696227</v>
      </c>
      <c r="M43" s="297">
        <v>0.47314831704647797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2852</v>
      </c>
    </row>
    <row r="44" spans="1:105" ht="12" customHeight="1" x14ac:dyDescent="0.25">
      <c r="A44" s="59" t="s">
        <v>70</v>
      </c>
      <c r="B44" s="297">
        <v>2.9020890228462259</v>
      </c>
      <c r="C44" s="297">
        <v>10.42477992392166</v>
      </c>
      <c r="D44" s="297">
        <v>7.6373922645908063</v>
      </c>
      <c r="E44" s="297">
        <v>4.3264658018992321</v>
      </c>
      <c r="F44" s="297">
        <v>3.8185341585491082</v>
      </c>
      <c r="G44" s="297">
        <v>3.6066712549087399</v>
      </c>
      <c r="H44" s="297">
        <v>4.0822610386225637</v>
      </c>
      <c r="I44" s="297">
        <v>3.029385205058146</v>
      </c>
      <c r="J44" s="297">
        <v>2.0243992779461939</v>
      </c>
      <c r="K44" s="297">
        <v>1.67234697832637</v>
      </c>
      <c r="L44" s="297">
        <v>1.58922148386177</v>
      </c>
      <c r="M44" s="297">
        <v>1.05668751959838</v>
      </c>
      <c r="N44" s="297">
        <v>0.51639390959280629</v>
      </c>
      <c r="O44" s="297">
        <v>0</v>
      </c>
      <c r="P44" s="297">
        <v>0.93145098287385297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20.65446173076533</v>
      </c>
      <c r="C45" s="297">
        <v>22.481189980332541</v>
      </c>
      <c r="D45" s="297">
        <v>21.331701633361</v>
      </c>
      <c r="E45" s="297">
        <v>26.330122196090748</v>
      </c>
      <c r="F45" s="297">
        <v>24.108963640920919</v>
      </c>
      <c r="G45" s="297">
        <v>25.270423390099442</v>
      </c>
      <c r="H45" s="297">
        <v>21.411416615526981</v>
      </c>
      <c r="I45" s="297">
        <v>20.337653211342321</v>
      </c>
      <c r="J45" s="297">
        <v>18.558950697466891</v>
      </c>
      <c r="K45" s="297">
        <v>14.70462589152676</v>
      </c>
      <c r="L45" s="297">
        <v>16.775877972999041</v>
      </c>
      <c r="M45" s="297">
        <v>16.425619178894149</v>
      </c>
      <c r="N45" s="297">
        <v>16.367972160435691</v>
      </c>
      <c r="O45" s="297">
        <v>16.190338733470242</v>
      </c>
      <c r="P45" s="297">
        <v>15.93988099353556</v>
      </c>
      <c r="Q45" s="297">
        <v>16.096595163077779</v>
      </c>
      <c r="R45" s="297">
        <v>15.796506091079809</v>
      </c>
      <c r="S45" s="297">
        <v>16.85294303959046</v>
      </c>
      <c r="T45" s="297">
        <v>15.923952686540771</v>
      </c>
      <c r="U45" s="297">
        <v>15.82462544051168</v>
      </c>
      <c r="V45" s="297">
        <v>15.92997133298134</v>
      </c>
      <c r="W45" s="297">
        <v>28.658278778157591</v>
      </c>
      <c r="DA45" s="122" t="s">
        <v>2854</v>
      </c>
    </row>
    <row r="46" spans="1:105" ht="12" customHeight="1" x14ac:dyDescent="0.25">
      <c r="A46" s="60" t="s">
        <v>2743</v>
      </c>
      <c r="B46" s="331">
        <v>43.675663823733288</v>
      </c>
      <c r="C46" s="331">
        <v>31.487018235754579</v>
      </c>
      <c r="D46" s="331">
        <v>29.43724774495562</v>
      </c>
      <c r="E46" s="331">
        <v>27.2511552154123</v>
      </c>
      <c r="F46" s="331">
        <v>27.639740252695042</v>
      </c>
      <c r="G46" s="331">
        <v>26.837210425244312</v>
      </c>
      <c r="H46" s="331">
        <v>24.84471982932849</v>
      </c>
      <c r="I46" s="331">
        <v>21.82304620826763</v>
      </c>
      <c r="J46" s="331">
        <v>17.020013993268801</v>
      </c>
      <c r="K46" s="331">
        <v>9.5739722454897187</v>
      </c>
      <c r="L46" s="331">
        <v>10.825190461754559</v>
      </c>
      <c r="M46" s="331">
        <v>10.06021668924175</v>
      </c>
      <c r="N46" s="331">
        <v>9.7076828180759041</v>
      </c>
      <c r="O46" s="331">
        <v>9.88055098351834</v>
      </c>
      <c r="P46" s="331">
        <v>10.713633087391051</v>
      </c>
      <c r="Q46" s="331">
        <v>10.035520730706351</v>
      </c>
      <c r="R46" s="331">
        <v>9.9698303682209275</v>
      </c>
      <c r="S46" s="331">
        <v>10.489592113533609</v>
      </c>
      <c r="T46" s="331">
        <v>9.5308400336568191</v>
      </c>
      <c r="U46" s="331">
        <v>9.5419781277940068</v>
      </c>
      <c r="V46" s="331">
        <v>9.868908417137833</v>
      </c>
      <c r="W46" s="331">
        <v>18.044502939302909</v>
      </c>
      <c r="DA46" s="72" t="s">
        <v>2855</v>
      </c>
    </row>
    <row r="47" spans="1:105" ht="12" customHeight="1" x14ac:dyDescent="0.25">
      <c r="A47" s="64" t="s">
        <v>30</v>
      </c>
      <c r="B47" s="231">
        <v>30.092117254123469</v>
      </c>
      <c r="C47" s="231">
        <v>13.86094388043378</v>
      </c>
      <c r="D47" s="231">
        <v>13.826787748905531</v>
      </c>
      <c r="E47" s="231">
        <v>12.05387673916009</v>
      </c>
      <c r="F47" s="231">
        <v>14.21635248044401</v>
      </c>
      <c r="G47" s="231">
        <v>12.122189237674659</v>
      </c>
      <c r="H47" s="231">
        <v>11.69183207168007</v>
      </c>
      <c r="I47" s="231">
        <v>9.2435616869970048</v>
      </c>
      <c r="J47" s="231">
        <v>6.2460903668615941</v>
      </c>
      <c r="K47" s="231">
        <v>1.663497230783362</v>
      </c>
      <c r="L47" s="231">
        <v>1.495190245062433</v>
      </c>
      <c r="M47" s="231">
        <v>1.1585232058996049</v>
      </c>
      <c r="N47" s="231">
        <v>1.057803003916963</v>
      </c>
      <c r="O47" s="231">
        <v>1.0766358267911831</v>
      </c>
      <c r="P47" s="231">
        <v>0.88482575937646224</v>
      </c>
      <c r="Q47" s="231">
        <v>0.78363363320912927</v>
      </c>
      <c r="R47" s="231">
        <v>0.92855029613755502</v>
      </c>
      <c r="S47" s="231">
        <v>0.79371101407773104</v>
      </c>
      <c r="T47" s="231">
        <v>0.65989122708223902</v>
      </c>
      <c r="U47" s="231">
        <v>0.72795387262853506</v>
      </c>
      <c r="V47" s="231">
        <v>0.42213490438038331</v>
      </c>
      <c r="W47" s="231">
        <v>0.23806884712930881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0.24797733456455839</v>
      </c>
      <c r="C49" s="231">
        <v>0.23647808574093679</v>
      </c>
      <c r="D49" s="231">
        <v>0.47119111622775423</v>
      </c>
      <c r="E49" s="231">
        <v>0.23346006914858561</v>
      </c>
      <c r="F49" s="231">
        <v>0</v>
      </c>
      <c r="G49" s="231">
        <v>0</v>
      </c>
      <c r="H49" s="231">
        <v>0.24321294471084851</v>
      </c>
      <c r="I49" s="231">
        <v>0.24486837059418051</v>
      </c>
      <c r="J49" s="231">
        <v>0.23319395941934279</v>
      </c>
      <c r="K49" s="231">
        <v>0.22845919195904199</v>
      </c>
      <c r="L49" s="231">
        <v>0.23089874469909541</v>
      </c>
      <c r="M49" s="231">
        <v>0.2308388437790535</v>
      </c>
      <c r="N49" s="231">
        <v>0.23188837693220829</v>
      </c>
      <c r="O49" s="231">
        <v>0.23386904612959511</v>
      </c>
      <c r="P49" s="231">
        <v>0.23649945626707861</v>
      </c>
      <c r="Q49" s="231">
        <v>0.23639494200246741</v>
      </c>
      <c r="R49" s="231">
        <v>0.23622140781792711</v>
      </c>
      <c r="S49" s="231">
        <v>0.2364724227746858</v>
      </c>
      <c r="T49" s="231">
        <v>0.23521753713170651</v>
      </c>
      <c r="U49" s="231">
        <v>0.23520443501032509</v>
      </c>
      <c r="V49" s="231">
        <v>0.47318452066047828</v>
      </c>
      <c r="W49" s="231">
        <v>0.47815218263335091</v>
      </c>
      <c r="DA49" s="73" t="s">
        <v>2858</v>
      </c>
    </row>
    <row r="50" spans="1:105" ht="12" customHeight="1" x14ac:dyDescent="0.25">
      <c r="A50" s="64" t="s">
        <v>160</v>
      </c>
      <c r="B50" s="231">
        <v>0.1984379332061697</v>
      </c>
      <c r="C50" s="231">
        <v>0.20467819222068889</v>
      </c>
      <c r="D50" s="231">
        <v>0.4141322136880341</v>
      </c>
      <c r="E50" s="231">
        <v>0.2039454276867472</v>
      </c>
      <c r="F50" s="231">
        <v>0.20028042126919751</v>
      </c>
      <c r="G50" s="231">
        <v>0.20825270750639141</v>
      </c>
      <c r="H50" s="231">
        <v>0</v>
      </c>
      <c r="I50" s="231">
        <v>0</v>
      </c>
      <c r="J50" s="231">
        <v>0</v>
      </c>
      <c r="K50" s="231">
        <v>0.2228034453765419</v>
      </c>
      <c r="L50" s="231">
        <v>0.22554274562744289</v>
      </c>
      <c r="M50" s="231">
        <v>0.2284876811260674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2859</v>
      </c>
    </row>
    <row r="51" spans="1:105" ht="12" customHeight="1" x14ac:dyDescent="0.25">
      <c r="A51" s="64" t="s">
        <v>70</v>
      </c>
      <c r="B51" s="231">
        <v>1.6131180393274369</v>
      </c>
      <c r="C51" s="231">
        <v>5.4305560545887293</v>
      </c>
      <c r="D51" s="231">
        <v>3.8783162766169892</v>
      </c>
      <c r="E51" s="231">
        <v>2.0748654352517839</v>
      </c>
      <c r="F51" s="231">
        <v>1.802080093005322</v>
      </c>
      <c r="G51" s="231">
        <v>1.806449627759263</v>
      </c>
      <c r="H51" s="231">
        <v>2.0648918249847261</v>
      </c>
      <c r="I51" s="231">
        <v>1.5972301602300321</v>
      </c>
      <c r="J51" s="231">
        <v>1.036694491050552</v>
      </c>
      <c r="K51" s="231">
        <v>0.76170311687782277</v>
      </c>
      <c r="L51" s="231">
        <v>0.76787224590722614</v>
      </c>
      <c r="M51" s="231">
        <v>0.51028413782601012</v>
      </c>
      <c r="N51" s="231">
        <v>0.25657338451754852</v>
      </c>
      <c r="O51" s="231">
        <v>0</v>
      </c>
      <c r="P51" s="231">
        <v>0.52320758885272611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11.480724591218429</v>
      </c>
      <c r="C53" s="231">
        <v>11.71107335147728</v>
      </c>
      <c r="D53" s="231">
        <v>10.83237351002211</v>
      </c>
      <c r="E53" s="231">
        <v>12.627271993376761</v>
      </c>
      <c r="F53" s="231">
        <v>11.377738586683369</v>
      </c>
      <c r="G53" s="231">
        <v>12.657030181010819</v>
      </c>
      <c r="H53" s="231">
        <v>10.830336108457651</v>
      </c>
      <c r="I53" s="231">
        <v>10.72293911095127</v>
      </c>
      <c r="J53" s="231">
        <v>9.5040351759373145</v>
      </c>
      <c r="K53" s="231">
        <v>6.69750926049295</v>
      </c>
      <c r="L53" s="231">
        <v>8.1056864804583668</v>
      </c>
      <c r="M53" s="231">
        <v>7.9320828206110177</v>
      </c>
      <c r="N53" s="231">
        <v>8.1325242937189355</v>
      </c>
      <c r="O53" s="231">
        <v>8.4690218885164938</v>
      </c>
      <c r="P53" s="231">
        <v>8.9536291813185116</v>
      </c>
      <c r="Q53" s="231">
        <v>9.0154921554947531</v>
      </c>
      <c r="R53" s="231">
        <v>8.8050586642654451</v>
      </c>
      <c r="S53" s="231">
        <v>9.4594086766811927</v>
      </c>
      <c r="T53" s="231">
        <v>8.6357312694428732</v>
      </c>
      <c r="U53" s="231">
        <v>8.5788198201551467</v>
      </c>
      <c r="V53" s="231">
        <v>8.9735889920969711</v>
      </c>
      <c r="W53" s="231">
        <v>17.328281909540241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4.3288671293223009E-2</v>
      </c>
      <c r="C55" s="231">
        <v>4.3288671293166617E-2</v>
      </c>
      <c r="D55" s="231">
        <v>1.4446879495213919E-2</v>
      </c>
      <c r="E55" s="231">
        <v>5.7735550788322418E-2</v>
      </c>
      <c r="F55" s="231">
        <v>4.3288671293140707E-2</v>
      </c>
      <c r="G55" s="231">
        <v>4.3288671293171148E-2</v>
      </c>
      <c r="H55" s="231">
        <v>1.444687949519576E-2</v>
      </c>
      <c r="I55" s="231">
        <v>1.4446879495142759E-2</v>
      </c>
      <c r="J55" s="231">
        <v>0</v>
      </c>
      <c r="K55" s="231">
        <v>0</v>
      </c>
      <c r="L55" s="231">
        <v>0</v>
      </c>
      <c r="M55" s="231">
        <v>0</v>
      </c>
      <c r="N55" s="231">
        <v>2.8893758990249249E-2</v>
      </c>
      <c r="O55" s="231">
        <v>0.10102422208106809</v>
      </c>
      <c r="P55" s="231">
        <v>0.1154711015762681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0.99999999999999978</v>
      </c>
      <c r="D63" s="234">
        <f t="shared" si="1"/>
        <v>0.99999999999999978</v>
      </c>
      <c r="E63" s="234">
        <f t="shared" si="1"/>
        <v>0.99999999999999978</v>
      </c>
      <c r="F63" s="234">
        <f t="shared" si="1"/>
        <v>1.0000000000000002</v>
      </c>
      <c r="G63" s="234">
        <f t="shared" si="1"/>
        <v>1</v>
      </c>
      <c r="H63" s="234">
        <f t="shared" si="1"/>
        <v>0.99999999999999978</v>
      </c>
      <c r="I63" s="234">
        <f t="shared" si="1"/>
        <v>1.0000000000000002</v>
      </c>
      <c r="J63" s="234">
        <f t="shared" si="1"/>
        <v>1.0000000000000002</v>
      </c>
      <c r="K63" s="234">
        <f t="shared" si="1"/>
        <v>0.99999999999999978</v>
      </c>
      <c r="L63" s="234">
        <f t="shared" si="1"/>
        <v>0.99999999999999956</v>
      </c>
      <c r="M63" s="234">
        <f t="shared" si="1"/>
        <v>0.99999999999999978</v>
      </c>
      <c r="N63" s="234">
        <f t="shared" si="1"/>
        <v>1.0000000000000002</v>
      </c>
      <c r="O63" s="234">
        <f t="shared" si="1"/>
        <v>0.99999999999999989</v>
      </c>
      <c r="P63" s="234">
        <f t="shared" si="1"/>
        <v>1.0000000000000002</v>
      </c>
      <c r="Q63" s="234">
        <f t="shared" si="1"/>
        <v>1.0000000000000002</v>
      </c>
      <c r="R63" s="234">
        <f t="shared" si="1"/>
        <v>0.99999999999999956</v>
      </c>
      <c r="S63" s="234">
        <f t="shared" si="1"/>
        <v>1</v>
      </c>
      <c r="T63" s="234">
        <f t="shared" si="1"/>
        <v>1.0000000000000004</v>
      </c>
      <c r="U63" s="234">
        <f t="shared" si="1"/>
        <v>1</v>
      </c>
      <c r="V63" s="234">
        <f t="shared" si="1"/>
        <v>0.99999999999999989</v>
      </c>
      <c r="W63" s="234">
        <f t="shared" si="1"/>
        <v>0.99999999999999978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8.8259004676874919E-2</v>
      </c>
      <c r="C68" s="302">
        <f t="shared" si="6"/>
        <v>9.6838551451064764E-2</v>
      </c>
      <c r="D68" s="302">
        <f t="shared" si="6"/>
        <v>9.1570622236116644E-2</v>
      </c>
      <c r="E68" s="302">
        <f t="shared" si="6"/>
        <v>0.11298590738394201</v>
      </c>
      <c r="F68" s="302">
        <f t="shared" si="6"/>
        <v>0.10776941873032246</v>
      </c>
      <c r="G68" s="302">
        <f t="shared" si="6"/>
        <v>0.10719918236701075</v>
      </c>
      <c r="H68" s="302">
        <f t="shared" si="6"/>
        <v>0.10418398335406637</v>
      </c>
      <c r="I68" s="302">
        <f t="shared" si="6"/>
        <v>0.10262131171042432</v>
      </c>
      <c r="J68" s="302">
        <f t="shared" si="6"/>
        <v>0.1041405611227935</v>
      </c>
      <c r="K68" s="302">
        <f t="shared" si="6"/>
        <v>0.11574255569587483</v>
      </c>
      <c r="L68" s="302">
        <f t="shared" si="6"/>
        <v>0.12208064121134302</v>
      </c>
      <c r="M68" s="302">
        <f t="shared" si="6"/>
        <v>0.11734492433586399</v>
      </c>
      <c r="N68" s="302">
        <f t="shared" si="6"/>
        <v>0.1165579099048627</v>
      </c>
      <c r="O68" s="302">
        <f t="shared" si="6"/>
        <v>0.11352945645433343</v>
      </c>
      <c r="P68" s="302">
        <f t="shared" si="6"/>
        <v>0.10729963701703449</v>
      </c>
      <c r="Q68" s="302">
        <f t="shared" si="6"/>
        <v>0.11071965207319898</v>
      </c>
      <c r="R68" s="302">
        <f t="shared" si="6"/>
        <v>0.10897801317964086</v>
      </c>
      <c r="S68" s="302">
        <f t="shared" si="6"/>
        <v>0.11134785121702183</v>
      </c>
      <c r="T68" s="302">
        <f t="shared" si="6"/>
        <v>0.10571732411029067</v>
      </c>
      <c r="U68" s="302">
        <f t="shared" si="6"/>
        <v>0.11125757195236313</v>
      </c>
      <c r="V68" s="302">
        <f t="shared" si="6"/>
        <v>0.12140357470225423</v>
      </c>
      <c r="W68" s="302">
        <f t="shared" si="6"/>
        <v>0.14565433749153212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7.3034181382090058E-2</v>
      </c>
      <c r="C69" s="303">
        <f t="shared" si="7"/>
        <v>7.1614227068529088E-2</v>
      </c>
      <c r="D69" s="303">
        <f t="shared" si="7"/>
        <v>7.1720898025859042E-2</v>
      </c>
      <c r="E69" s="303">
        <f t="shared" si="7"/>
        <v>6.937306522544362E-2</v>
      </c>
      <c r="F69" s="303">
        <f t="shared" si="7"/>
        <v>6.9578588203333055E-2</v>
      </c>
      <c r="G69" s="303">
        <f t="shared" si="7"/>
        <v>7.0338670206049766E-2</v>
      </c>
      <c r="H69" s="303">
        <f t="shared" si="7"/>
        <v>7.0680142146065994E-2</v>
      </c>
      <c r="I69" s="303">
        <f t="shared" si="7"/>
        <v>7.1286047275559872E-2</v>
      </c>
      <c r="J69" s="303">
        <f t="shared" si="7"/>
        <v>7.082120130550941E-2</v>
      </c>
      <c r="K69" s="303">
        <f t="shared" si="7"/>
        <v>6.8501568388998235E-2</v>
      </c>
      <c r="L69" s="303">
        <f t="shared" si="7"/>
        <v>6.8725513247871656E-2</v>
      </c>
      <c r="M69" s="303">
        <f t="shared" si="7"/>
        <v>6.9089661877678246E-2</v>
      </c>
      <c r="N69" s="303">
        <f t="shared" si="7"/>
        <v>6.9523448623530909E-2</v>
      </c>
      <c r="O69" s="303">
        <f t="shared" si="7"/>
        <v>7.0438785793537198E-2</v>
      </c>
      <c r="P69" s="303">
        <f t="shared" si="7"/>
        <v>7.1730755486660094E-2</v>
      </c>
      <c r="Q69" s="303">
        <f t="shared" si="7"/>
        <v>7.1307101463589359E-2</v>
      </c>
      <c r="R69" s="303">
        <f t="shared" si="7"/>
        <v>7.1394307032555934E-2</v>
      </c>
      <c r="S69" s="303">
        <f t="shared" si="7"/>
        <v>7.1280084299847196E-2</v>
      </c>
      <c r="T69" s="303">
        <f t="shared" si="7"/>
        <v>7.1351059161882016E-2</v>
      </c>
      <c r="U69" s="303">
        <f t="shared" si="7"/>
        <v>7.0905076267576708E-2</v>
      </c>
      <c r="V69" s="303">
        <f t="shared" si="7"/>
        <v>7.0512111721708959E-2</v>
      </c>
      <c r="W69" s="303">
        <f t="shared" si="7"/>
        <v>6.9285686064537458E-2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0.62079054174776582</v>
      </c>
      <c r="C70" s="303">
        <f t="shared" si="8"/>
        <v>0.60872093008249739</v>
      </c>
      <c r="D70" s="303">
        <f t="shared" si="8"/>
        <v>0.60962763321980196</v>
      </c>
      <c r="E70" s="303">
        <f t="shared" si="8"/>
        <v>0.58967105441627032</v>
      </c>
      <c r="F70" s="303">
        <f t="shared" si="8"/>
        <v>0.5914179997283312</v>
      </c>
      <c r="G70" s="303">
        <f t="shared" si="8"/>
        <v>0.5978786967514228</v>
      </c>
      <c r="H70" s="303">
        <f t="shared" si="8"/>
        <v>0.60078120824156123</v>
      </c>
      <c r="I70" s="303">
        <f t="shared" si="8"/>
        <v>0.60593140184225902</v>
      </c>
      <c r="J70" s="303">
        <f t="shared" si="8"/>
        <v>0.6019802110968302</v>
      </c>
      <c r="K70" s="303">
        <f t="shared" si="8"/>
        <v>0.58226333130648511</v>
      </c>
      <c r="L70" s="303">
        <f t="shared" si="8"/>
        <v>0.58416686260690931</v>
      </c>
      <c r="M70" s="303">
        <f t="shared" si="8"/>
        <v>0.58726212596026517</v>
      </c>
      <c r="N70" s="303">
        <f t="shared" si="8"/>
        <v>0.59094931330001299</v>
      </c>
      <c r="O70" s="303">
        <f t="shared" si="8"/>
        <v>0.59872967924506626</v>
      </c>
      <c r="P70" s="303">
        <f t="shared" si="8"/>
        <v>0.60971142163661085</v>
      </c>
      <c r="Q70" s="303">
        <f t="shared" si="8"/>
        <v>0.60611036244050975</v>
      </c>
      <c r="R70" s="303">
        <f t="shared" si="8"/>
        <v>0.60685160977672536</v>
      </c>
      <c r="S70" s="303">
        <f t="shared" si="8"/>
        <v>0.60588071654870135</v>
      </c>
      <c r="T70" s="303">
        <f t="shared" si="8"/>
        <v>0.60648400287599724</v>
      </c>
      <c r="U70" s="303">
        <f t="shared" si="8"/>
        <v>0.60269314827440224</v>
      </c>
      <c r="V70" s="303">
        <f t="shared" si="8"/>
        <v>0.59935294963452634</v>
      </c>
      <c r="W70" s="303">
        <f t="shared" si="8"/>
        <v>0.58892833154856805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0.21791627219326931</v>
      </c>
      <c r="C72" s="303">
        <f t="shared" si="10"/>
        <v>0.2228262913979086</v>
      </c>
      <c r="D72" s="303">
        <f t="shared" si="10"/>
        <v>0.22708084651822219</v>
      </c>
      <c r="E72" s="303">
        <f t="shared" si="10"/>
        <v>0.22796997297434379</v>
      </c>
      <c r="F72" s="303">
        <f t="shared" si="10"/>
        <v>0.23123399333801356</v>
      </c>
      <c r="G72" s="303">
        <f t="shared" si="10"/>
        <v>0.2245834506755168</v>
      </c>
      <c r="H72" s="303">
        <f t="shared" si="10"/>
        <v>0.22435466625830633</v>
      </c>
      <c r="I72" s="303">
        <f t="shared" si="10"/>
        <v>0.22016123917175695</v>
      </c>
      <c r="J72" s="303">
        <f t="shared" si="10"/>
        <v>0.22305802647486722</v>
      </c>
      <c r="K72" s="303">
        <f t="shared" si="10"/>
        <v>0.23349254460864149</v>
      </c>
      <c r="L72" s="303">
        <f t="shared" si="10"/>
        <v>0.22502698293387549</v>
      </c>
      <c r="M72" s="303">
        <f t="shared" si="10"/>
        <v>0.22630328782619233</v>
      </c>
      <c r="N72" s="303">
        <f t="shared" si="10"/>
        <v>0.22296932817159359</v>
      </c>
      <c r="O72" s="303">
        <f t="shared" si="10"/>
        <v>0.21730207850706307</v>
      </c>
      <c r="P72" s="303">
        <f t="shared" si="10"/>
        <v>0.21125818585969472</v>
      </c>
      <c r="Q72" s="303">
        <f t="shared" si="10"/>
        <v>0.2118628840227022</v>
      </c>
      <c r="R72" s="303">
        <f t="shared" si="10"/>
        <v>0.2127760700110774</v>
      </c>
      <c r="S72" s="303">
        <f t="shared" si="10"/>
        <v>0.21149134793442967</v>
      </c>
      <c r="T72" s="303">
        <f t="shared" si="10"/>
        <v>0.21644761385183045</v>
      </c>
      <c r="U72" s="303">
        <f t="shared" si="10"/>
        <v>0.21514420350565788</v>
      </c>
      <c r="V72" s="303">
        <f t="shared" si="10"/>
        <v>0.20873136394151035</v>
      </c>
      <c r="W72" s="303">
        <f t="shared" si="10"/>
        <v>0.19613164489536217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0.14001314538570653</v>
      </c>
      <c r="C73" s="304">
        <f t="shared" si="11"/>
        <v>0.14643778252481091</v>
      </c>
      <c r="D73" s="304">
        <f t="shared" si="11"/>
        <v>0.15057855529063918</v>
      </c>
      <c r="E73" s="304">
        <f t="shared" si="11"/>
        <v>0.15397203673387061</v>
      </c>
      <c r="F73" s="304">
        <f t="shared" si="11"/>
        <v>0.15701683258779159</v>
      </c>
      <c r="G73" s="304">
        <f t="shared" si="11"/>
        <v>0.14955553578906369</v>
      </c>
      <c r="H73" s="304">
        <f t="shared" si="11"/>
        <v>0.1489625146358359</v>
      </c>
      <c r="I73" s="304">
        <f t="shared" si="11"/>
        <v>0.14412278874449305</v>
      </c>
      <c r="J73" s="304">
        <f t="shared" si="11"/>
        <v>0.14751541174899049</v>
      </c>
      <c r="K73" s="304">
        <f t="shared" si="11"/>
        <v>0.16042420499371005</v>
      </c>
      <c r="L73" s="304">
        <f t="shared" si="11"/>
        <v>0.1517197688028124</v>
      </c>
      <c r="M73" s="304">
        <f t="shared" si="11"/>
        <v>0.15260764849000219</v>
      </c>
      <c r="N73" s="304">
        <f t="shared" si="11"/>
        <v>0.14881098297316062</v>
      </c>
      <c r="O73" s="304">
        <f t="shared" si="11"/>
        <v>0.14216737366062335</v>
      </c>
      <c r="P73" s="304">
        <f t="shared" si="11"/>
        <v>0.1347453800072573</v>
      </c>
      <c r="Q73" s="304">
        <f t="shared" si="11"/>
        <v>0.13580197579487349</v>
      </c>
      <c r="R73" s="304">
        <f t="shared" si="11"/>
        <v>0.13662214250968438</v>
      </c>
      <c r="S73" s="304">
        <f t="shared" si="11"/>
        <v>0.1354592580145926</v>
      </c>
      <c r="T73" s="304">
        <f t="shared" si="11"/>
        <v>0.1403398174124896</v>
      </c>
      <c r="U73" s="304">
        <f t="shared" si="11"/>
        <v>0.13951212215357603</v>
      </c>
      <c r="V73" s="304">
        <f t="shared" si="11"/>
        <v>0.13351844477168742</v>
      </c>
      <c r="W73" s="304">
        <f t="shared" si="11"/>
        <v>0.12222691309318884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7.7903126807562784E-2</v>
      </c>
      <c r="C74" s="304">
        <f t="shared" si="12"/>
        <v>7.6388508873097713E-2</v>
      </c>
      <c r="D74" s="304">
        <f t="shared" si="12"/>
        <v>7.6502291227583022E-2</v>
      </c>
      <c r="E74" s="304">
        <f t="shared" si="12"/>
        <v>7.3997936240473197E-2</v>
      </c>
      <c r="F74" s="304">
        <f t="shared" si="12"/>
        <v>7.4217160750221958E-2</v>
      </c>
      <c r="G74" s="304">
        <f t="shared" si="12"/>
        <v>7.5027914886453093E-2</v>
      </c>
      <c r="H74" s="304">
        <f t="shared" si="12"/>
        <v>7.5392151622470427E-2</v>
      </c>
      <c r="I74" s="304">
        <f t="shared" si="12"/>
        <v>7.6038450427263912E-2</v>
      </c>
      <c r="J74" s="304">
        <f t="shared" si="12"/>
        <v>7.55426147258767E-2</v>
      </c>
      <c r="K74" s="304">
        <f t="shared" si="12"/>
        <v>7.3068339614931477E-2</v>
      </c>
      <c r="L74" s="304">
        <f t="shared" si="12"/>
        <v>7.3307214131063086E-2</v>
      </c>
      <c r="M74" s="304">
        <f t="shared" si="12"/>
        <v>7.3695639336190139E-2</v>
      </c>
      <c r="N74" s="304">
        <f t="shared" si="12"/>
        <v>7.4158345198432993E-2</v>
      </c>
      <c r="O74" s="304">
        <f t="shared" si="12"/>
        <v>7.513470484643972E-2</v>
      </c>
      <c r="P74" s="304">
        <f t="shared" si="12"/>
        <v>7.6512805852437443E-2</v>
      </c>
      <c r="Q74" s="304">
        <f t="shared" si="12"/>
        <v>7.6060908227828697E-2</v>
      </c>
      <c r="R74" s="304">
        <f t="shared" si="12"/>
        <v>7.6153927501393034E-2</v>
      </c>
      <c r="S74" s="304">
        <f t="shared" si="12"/>
        <v>7.6032089919837051E-2</v>
      </c>
      <c r="T74" s="304">
        <f t="shared" si="12"/>
        <v>7.6107796439340847E-2</v>
      </c>
      <c r="U74" s="304">
        <f t="shared" si="12"/>
        <v>7.5632081352081854E-2</v>
      </c>
      <c r="V74" s="304">
        <f t="shared" si="12"/>
        <v>7.521291916982295E-2</v>
      </c>
      <c r="W74" s="304">
        <f t="shared" si="12"/>
        <v>7.3904731802173329E-2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1.8789540632712709</v>
      </c>
      <c r="C81" s="324">
        <f>IF(C$5=0,0,C$5/TEL_fec!C$5)</f>
        <v>1.501763964277689</v>
      </c>
      <c r="D81" s="324">
        <f>IF(D$5=0,0,D$5/TEL_fec!D$5)</f>
        <v>1.405564090627722</v>
      </c>
      <c r="E81" s="324">
        <f>IF(E$5=0,0,E$5/TEL_fec!E$5)</f>
        <v>1.3823638557955136</v>
      </c>
      <c r="F81" s="324">
        <f>IF(F$5=0,0,F$5/TEL_fec!F$5)</f>
        <v>1.4048968792683054</v>
      </c>
      <c r="G81" s="324">
        <f>IF(G$5=0,0,G$5/TEL_fec!G$5)</f>
        <v>1.3891408259778579</v>
      </c>
      <c r="H81" s="324">
        <f>IF(H$5=0,0,H$5/TEL_fec!H$5)</f>
        <v>1.4363328744012285</v>
      </c>
      <c r="I81" s="324">
        <f>IF(I$5=0,0,I$5/TEL_fec!I$5)</f>
        <v>1.3920631036761633</v>
      </c>
      <c r="J81" s="324">
        <f>IF(J$5=0,0,J$5/TEL_fec!J$5)</f>
        <v>1.255441974490189</v>
      </c>
      <c r="K81" s="324">
        <f>IF(K$5=0,0,K$5/TEL_fec!K$5)</f>
        <v>1.0008361045780967</v>
      </c>
      <c r="L81" s="324">
        <f>IF(L$5=0,0,L$5/TEL_fec!L$5)</f>
        <v>1.0593891298045244</v>
      </c>
      <c r="M81" s="324">
        <f>IF(M$5=0,0,M$5/TEL_fec!M$5)</f>
        <v>0.99624958515194739</v>
      </c>
      <c r="N81" s="324">
        <f>IF(N$5=0,0,N$5/TEL_fec!N$5)</f>
        <v>0.99547107266988599</v>
      </c>
      <c r="O81" s="324">
        <f>IF(O$5=0,0,O$5/TEL_fec!O$5)</f>
        <v>1.0216837103789287</v>
      </c>
      <c r="P81" s="324">
        <f>IF(P$5=0,0,P$5/TEL_fec!P$5)</f>
        <v>1.091026188927297</v>
      </c>
      <c r="Q81" s="324">
        <f>IF(Q$5=0,0,Q$5/TEL_fec!Q$5)</f>
        <v>1.055574574636561</v>
      </c>
      <c r="R81" s="324">
        <f>IF(R$5=0,0,R$5/TEL_fec!R$5)</f>
        <v>1.0529831094931452</v>
      </c>
      <c r="S81" s="324">
        <f>IF(S$5=0,0,S$5/TEL_fec!S$5)</f>
        <v>1.0637943256961049</v>
      </c>
      <c r="T81" s="324">
        <f>IF(T$5=0,0,T$5/TEL_fec!T$5)</f>
        <v>0.98319105358629078</v>
      </c>
      <c r="U81" s="324">
        <f>IF(U$5=0,0,U$5/TEL_fec!U$5)</f>
        <v>1.0257521873496427</v>
      </c>
      <c r="V81" s="324">
        <f>IF(V$5=0,0,V$5/TEL_fec!V$5)</f>
        <v>1.1296693148037824</v>
      </c>
      <c r="W81" s="324">
        <f>IF(W$5=0,0,W$5/TEL_fec!W$5)</f>
        <v>1.4558581568945674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2.0163764821714616</v>
      </c>
      <c r="C86" s="338">
        <f>IF(C$10=0,0,C$10/TEL_fec!C$10)</f>
        <v>1.8398590778770469</v>
      </c>
      <c r="D86" s="338">
        <f>IF(D$10=0,0,D$10/TEL_fec!D$10)</f>
        <v>1.687559423950677</v>
      </c>
      <c r="E86" s="338">
        <f>IF(E$10=0,0,E$10/TEL_fec!E$10)</f>
        <v>1.9169191678159085</v>
      </c>
      <c r="F86" s="338">
        <f>IF(F$10=0,0,F$10/TEL_fec!F$10)</f>
        <v>1.8915943126286097</v>
      </c>
      <c r="G86" s="338">
        <f>IF(G$10=0,0,G$10/TEL_fec!G$10)</f>
        <v>1.8503547008621009</v>
      </c>
      <c r="H86" s="338">
        <f>IF(H$10=0,0,H$10/TEL_fec!H$10)</f>
        <v>1.8602224986335181</v>
      </c>
      <c r="I86" s="338">
        <f>IF(I$10=0,0,I$10/TEL_fec!I$10)</f>
        <v>1.7894477744756967</v>
      </c>
      <c r="J86" s="338">
        <f>IF(J$10=0,0,J$10/TEL_fec!J$10)</f>
        <v>1.6703228340681249</v>
      </c>
      <c r="K86" s="338">
        <f>IF(K$10=0,0,K$10/TEL_fec!K$10)</f>
        <v>1.5183354487267304</v>
      </c>
      <c r="L86" s="338">
        <f>IF(L$10=0,0,L$10/TEL_fec!L$10)</f>
        <v>1.6436615558567322</v>
      </c>
      <c r="M86" s="338">
        <f>IF(M$10=0,0,M$10/TEL_fec!M$10)</f>
        <v>1.511412540389228</v>
      </c>
      <c r="N86" s="338">
        <f>IF(N$10=0,0,N$10/TEL_fec!N$10)</f>
        <v>1.4926142954429984</v>
      </c>
      <c r="O86" s="338">
        <f>IF(O$10=0,0,O$10/TEL_fec!O$10)</f>
        <v>1.481743099215016</v>
      </c>
      <c r="P86" s="338">
        <f>IF(P$10=0,0,P$10/TEL_fec!P$10)</f>
        <v>1.4901580136659662</v>
      </c>
      <c r="Q86" s="338">
        <f>IF(Q$10=0,0,Q$10/TEL_fec!Q$10)</f>
        <v>1.4839407865803074</v>
      </c>
      <c r="R86" s="338">
        <f>IF(R$10=0,0,R$10/TEL_fec!R$10)</f>
        <v>1.4593441871195905</v>
      </c>
      <c r="S86" s="338">
        <f>IF(S$10=0,0,S$10/TEL_fec!S$10)</f>
        <v>1.49629325387892</v>
      </c>
      <c r="T86" s="338">
        <f>IF(T$10=0,0,T$10/TEL_fec!T$10)</f>
        <v>1.3375514132626081</v>
      </c>
      <c r="U86" s="338">
        <f>IF(U$10=0,0,U$10/TEL_fec!U$10)</f>
        <v>1.4458715403717926</v>
      </c>
      <c r="V86" s="338">
        <f>IF(V$10=0,0,V$10/TEL_fec!V$10)</f>
        <v>1.6622151326038705</v>
      </c>
      <c r="W86" s="338">
        <f>IF(W$10=0,0,W$10/TEL_fec!W$10)</f>
        <v>2.1119151942012988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2.7385836438067579</v>
      </c>
      <c r="C87" s="351">
        <f>IF(C$16=0,0,C$16/TEL_fec!C$16)</f>
        <v>2.3204795802276261</v>
      </c>
      <c r="D87" s="351">
        <f>IF(D$16=0,0,D$16/TEL_fec!D$16)</f>
        <v>2.2620086535344712</v>
      </c>
      <c r="E87" s="351">
        <f>IF(E$16=0,0,E$16/TEL_fec!E$16)</f>
        <v>2.043070574944541</v>
      </c>
      <c r="F87" s="351">
        <f>IF(F$16=0,0,F$16/TEL_fec!F$16)</f>
        <v>2.0682487408344912</v>
      </c>
      <c r="G87" s="351">
        <f>IF(G$16=0,0,G$16/TEL_fec!G$16)</f>
        <v>2.1464227831734424</v>
      </c>
      <c r="H87" s="351">
        <f>IF(H$16=0,0,H$16/TEL_fec!H$16)</f>
        <v>2.1969284304753316</v>
      </c>
      <c r="I87" s="351">
        <f>IF(I$16=0,0,I$16/TEL_fec!I$16)</f>
        <v>2.2421302583768483</v>
      </c>
      <c r="J87" s="351">
        <f>IF(J$16=0,0,J$16/TEL_fec!J$16)</f>
        <v>2.093624236725725</v>
      </c>
      <c r="K87" s="351">
        <f>IF(K$16=0,0,K$16/TEL_fec!K$16)</f>
        <v>1.6960622404987971</v>
      </c>
      <c r="L87" s="351">
        <f>IF(L$16=0,0,L$16/TEL_fec!L$16)</f>
        <v>1.7664702966401411</v>
      </c>
      <c r="M87" s="351">
        <f>IF(M$16=0,0,M$16/TEL_fec!M$16)</f>
        <v>1.7427471159325132</v>
      </c>
      <c r="N87" s="351">
        <f>IF(N$16=0,0,N$16/TEL_fec!N$16)</f>
        <v>1.7699679943924351</v>
      </c>
      <c r="O87" s="351">
        <f>IF(O$16=0,0,O$16/TEL_fec!O$16)</f>
        <v>1.8666206272855801</v>
      </c>
      <c r="P87" s="351">
        <f>IF(P$16=0,0,P$16/TEL_fec!P$16)</f>
        <v>2.0588476362507784</v>
      </c>
      <c r="Q87" s="351">
        <f>IF(Q$16=0,0,Q$16/TEL_fec!Q$16)</f>
        <v>1.9955820384763472</v>
      </c>
      <c r="R87" s="351">
        <f>IF(R$16=0,0,R$16/TEL_fec!R$16)</f>
        <v>1.9987701673610823</v>
      </c>
      <c r="S87" s="351">
        <f>IF(S$16=0,0,S$16/TEL_fec!S$16)</f>
        <v>2.0023427076687117</v>
      </c>
      <c r="T87" s="351">
        <f>IF(T$16=0,0,T$16/TEL_fec!T$16)</f>
        <v>1.9226452316606801</v>
      </c>
      <c r="U87" s="351">
        <f>IF(U$16=0,0,U$16/TEL_fec!U$16)</f>
        <v>1.9258341684862526</v>
      </c>
      <c r="V87" s="351">
        <f>IF(V$16=0,0,V$16/TEL_fec!V$16)</f>
        <v>1.9861105526946614</v>
      </c>
      <c r="W87" s="351">
        <f>IF(W$16=0,0,W$16/TEL_fec!W$16)</f>
        <v>2.1176081190093918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2.7385836438067588</v>
      </c>
      <c r="C88" s="351">
        <f>IF(C$27=0,0,C$27/TEL_fec!C$27)</f>
        <v>2.3204795802276261</v>
      </c>
      <c r="D88" s="351">
        <f>IF(D$27=0,0,D$27/TEL_fec!D$27)</f>
        <v>2.2620086535344712</v>
      </c>
      <c r="E88" s="351">
        <f>IF(E$27=0,0,E$27/TEL_fec!E$27)</f>
        <v>2.0430705749445406</v>
      </c>
      <c r="F88" s="351">
        <f>IF(F$27=0,0,F$27/TEL_fec!F$27)</f>
        <v>2.0682487408344898</v>
      </c>
      <c r="G88" s="351">
        <f>IF(G$27=0,0,G$27/TEL_fec!G$27)</f>
        <v>2.1464227831734406</v>
      </c>
      <c r="H88" s="351">
        <f>IF(H$27=0,0,H$27/TEL_fec!H$27)</f>
        <v>2.1969284304753334</v>
      </c>
      <c r="I88" s="351">
        <f>IF(I$27=0,0,I$27/TEL_fec!I$27)</f>
        <v>2.2421302583768483</v>
      </c>
      <c r="J88" s="351">
        <f>IF(J$27=0,0,J$27/TEL_fec!J$27)</f>
        <v>2.093624236725725</v>
      </c>
      <c r="K88" s="351">
        <f>IF(K$27=0,0,K$27/TEL_fec!K$27)</f>
        <v>1.6960622404987966</v>
      </c>
      <c r="L88" s="351">
        <f>IF(L$27=0,0,L$27/TEL_fec!L$27)</f>
        <v>1.7664702966401413</v>
      </c>
      <c r="M88" s="351">
        <f>IF(M$27=0,0,M$27/TEL_fec!M$27)</f>
        <v>1.742747115932513</v>
      </c>
      <c r="N88" s="351">
        <f>IF(N$27=0,0,N$27/TEL_fec!N$27)</f>
        <v>1.7699679943924354</v>
      </c>
      <c r="O88" s="351">
        <f>IF(O$27=0,0,O$27/TEL_fec!O$27)</f>
        <v>1.8666206272855803</v>
      </c>
      <c r="P88" s="351">
        <f>IF(P$27=0,0,P$27/TEL_fec!P$27)</f>
        <v>2.058847636250777</v>
      </c>
      <c r="Q88" s="351">
        <f>IF(Q$27=0,0,Q$27/TEL_fec!Q$27)</f>
        <v>1.9955820384763472</v>
      </c>
      <c r="R88" s="351">
        <f>IF(R$27=0,0,R$27/TEL_fec!R$27)</f>
        <v>1.9987701673610818</v>
      </c>
      <c r="S88" s="351">
        <f>IF(S$27=0,0,S$27/TEL_fec!S$27)</f>
        <v>2.0023427076687117</v>
      </c>
      <c r="T88" s="351">
        <f>IF(T$27=0,0,T$27/TEL_fec!T$27)</f>
        <v>1.9226452316606799</v>
      </c>
      <c r="U88" s="351">
        <f>IF(U$27=0,0,U$27/TEL_fec!U$27)</f>
        <v>1.9258341684862528</v>
      </c>
      <c r="V88" s="351">
        <f>IF(V$27=0,0,V$27/TEL_fec!V$27)</f>
        <v>1.9861105526946616</v>
      </c>
      <c r="W88" s="351">
        <f>IF(W$27=0,0,W$27/TEL_fec!W$27)</f>
        <v>2.1176081190093905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1.593397143748124</v>
      </c>
      <c r="C90" s="351">
        <f>IF(C$39=0,0,C$39/TEL_fec!C$39)</f>
        <v>1.2559916178698687</v>
      </c>
      <c r="D90" s="351">
        <f>IF(D$39=0,0,D$39/TEL_fec!D$39)</f>
        <v>1.1755842038602424</v>
      </c>
      <c r="E90" s="351">
        <f>IF(E$39=0,0,E$39/TEL_fec!E$39)</f>
        <v>1.1959959580310768</v>
      </c>
      <c r="F90" s="351">
        <f>IF(F$39=0,0,F$39/TEL_fec!F$39)</f>
        <v>1.2340343151648774</v>
      </c>
      <c r="G90" s="351">
        <f>IF(G$39=0,0,G$39/TEL_fec!G$39)</f>
        <v>1.1664871755447812</v>
      </c>
      <c r="H90" s="351">
        <f>IF(H$39=0,0,H$39/TEL_fec!H$39)</f>
        <v>1.2116307203650101</v>
      </c>
      <c r="I90" s="351">
        <f>IF(I$39=0,0,I$39/TEL_fec!I$39)</f>
        <v>1.1312073711029738</v>
      </c>
      <c r="J90" s="351">
        <f>IF(J$39=0,0,J$39/TEL_fec!J$39)</f>
        <v>1.0164847431006392</v>
      </c>
      <c r="K90" s="351">
        <f>IF(K$39=0,0,K$39/TEL_fec!K$39)</f>
        <v>0.83358430828696883</v>
      </c>
      <c r="L90" s="351">
        <f>IF(L$39=0,0,L$39/TEL_fec!L$39)</f>
        <v>0.85803156518725343</v>
      </c>
      <c r="M90" s="351">
        <f>IF(M$39=0,0,M$39/TEL_fec!M$39)</f>
        <v>0.79848261760394612</v>
      </c>
      <c r="N90" s="351">
        <f>IF(N$39=0,0,N$39/TEL_fec!N$39)</f>
        <v>0.78362018625143492</v>
      </c>
      <c r="O90" s="351">
        <f>IF(O$39=0,0,O$39/TEL_fec!O$39)</f>
        <v>0.78023733631278713</v>
      </c>
      <c r="P90" s="351">
        <f>IF(P$39=0,0,P$39/TEL_fec!P$39)</f>
        <v>0.80581632849526275</v>
      </c>
      <c r="Q90" s="351">
        <f>IF(Q$39=0,0,Q$39/TEL_fec!Q$39)</f>
        <v>0.7803102273400333</v>
      </c>
      <c r="R90" s="351">
        <f>IF(R$39=0,0,R$39/TEL_fec!R$39)</f>
        <v>0.78100145759190964</v>
      </c>
      <c r="S90" s="351">
        <f>IF(S$39=0,0,S$39/TEL_fec!S$39)</f>
        <v>0.78637414571676889</v>
      </c>
      <c r="T90" s="351">
        <f>IF(T$39=0,0,T$39/TEL_fec!T$39)</f>
        <v>0.7345980465287697</v>
      </c>
      <c r="U90" s="351">
        <f>IF(U$39=0,0,U$39/TEL_fec!U$39)</f>
        <v>0.77089913077768779</v>
      </c>
      <c r="V90" s="351">
        <f>IF(V$39=0,0,V$39/TEL_fec!V$39)</f>
        <v>0.84316206341427957</v>
      </c>
      <c r="W90" s="351">
        <f>IF(W$39=0,0,W$39/TEL_fec!W$39)</f>
        <v>1.1166876254391382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CZ: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752.8739451126321</v>
      </c>
      <c r="C3" s="205">
        <v>830.3320117429862</v>
      </c>
      <c r="D3" s="205">
        <v>830.72937531714877</v>
      </c>
      <c r="E3" s="205">
        <v>891.63255902203673</v>
      </c>
      <c r="F3" s="205">
        <v>943.46583048971695</v>
      </c>
      <c r="G3" s="205">
        <v>975.71798348329844</v>
      </c>
      <c r="H3" s="205">
        <v>997.76281140034018</v>
      </c>
      <c r="I3" s="205">
        <v>1030.2134139612899</v>
      </c>
      <c r="J3" s="205">
        <v>1043.974323848292</v>
      </c>
      <c r="K3" s="205">
        <v>849.68636413979198</v>
      </c>
      <c r="L3" s="205">
        <v>820.81855951597538</v>
      </c>
      <c r="M3" s="205">
        <v>820.53687677108064</v>
      </c>
      <c r="N3" s="205">
        <v>819.64354901201091</v>
      </c>
      <c r="O3" s="205">
        <v>786.47231938485322</v>
      </c>
      <c r="P3" s="205">
        <v>850.76637345143581</v>
      </c>
      <c r="Q3" s="205">
        <v>901.1</v>
      </c>
      <c r="R3" s="205">
        <v>960.96331669624738</v>
      </c>
      <c r="S3" s="205">
        <v>1012.665395722834</v>
      </c>
      <c r="T3" s="205">
        <v>1096.0768686588281</v>
      </c>
      <c r="U3" s="205">
        <v>1108.836104921756</v>
      </c>
      <c r="V3" s="205">
        <v>1056.4869482837371</v>
      </c>
      <c r="W3" s="205">
        <v>1114.5680384142231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598.88495618062109</v>
      </c>
      <c r="C5" s="205">
        <v>938.42946687033987</v>
      </c>
      <c r="D5" s="205">
        <v>967.4966646061871</v>
      </c>
      <c r="E5" s="205">
        <v>1069.1930185034589</v>
      </c>
      <c r="F5" s="205">
        <v>1072.1502231192301</v>
      </c>
      <c r="G5" s="205">
        <v>1147.401454554267</v>
      </c>
      <c r="H5" s="205">
        <v>1253.87987768787</v>
      </c>
      <c r="I5" s="205">
        <v>1139.1179450903251</v>
      </c>
      <c r="J5" s="205">
        <v>1160.105210952501</v>
      </c>
      <c r="K5" s="205">
        <v>966.0155598712945</v>
      </c>
      <c r="L5" s="205">
        <v>987.91600976107532</v>
      </c>
      <c r="M5" s="205">
        <v>843.70613063735789</v>
      </c>
      <c r="N5" s="205">
        <v>865.94063580004126</v>
      </c>
      <c r="O5" s="205">
        <v>849.63074491018256</v>
      </c>
      <c r="P5" s="205">
        <v>857.32678931863143</v>
      </c>
      <c r="Q5" s="205">
        <v>948.4668914896439</v>
      </c>
      <c r="R5" s="205">
        <v>932.76747873637817</v>
      </c>
      <c r="S5" s="205">
        <v>874.338032643151</v>
      </c>
      <c r="T5" s="205">
        <v>874.52152637029417</v>
      </c>
      <c r="U5" s="205">
        <v>893.71165137035666</v>
      </c>
      <c r="V5" s="205">
        <v>937.19396757810478</v>
      </c>
      <c r="W5" s="205">
        <v>1107.1797016637529</v>
      </c>
      <c r="DA5" s="112" t="s">
        <v>2870</v>
      </c>
    </row>
    <row r="6" spans="1:105" ht="12" customHeight="1" x14ac:dyDescent="0.25">
      <c r="A6" s="154" t="s">
        <v>2114</v>
      </c>
      <c r="B6" s="340">
        <v>748.60619522577633</v>
      </c>
      <c r="C6" s="340">
        <v>1010.618363554798</v>
      </c>
      <c r="D6" s="340">
        <v>1048.0486733160869</v>
      </c>
      <c r="E6" s="340">
        <v>1160.339602599953</v>
      </c>
      <c r="F6" s="340">
        <v>1160.339602599953</v>
      </c>
      <c r="G6" s="340">
        <v>1235.2002221225309</v>
      </c>
      <c r="H6" s="340">
        <v>1347.4911514063981</v>
      </c>
      <c r="I6" s="340">
        <v>1310.0608416451089</v>
      </c>
      <c r="J6" s="340">
        <v>1272.6305318838199</v>
      </c>
      <c r="K6" s="340">
        <v>1272.6305318838199</v>
      </c>
      <c r="L6" s="340">
        <v>1235.2002221225309</v>
      </c>
      <c r="M6" s="340">
        <v>1235.2002221225309</v>
      </c>
      <c r="N6" s="340">
        <v>1197.7699123612431</v>
      </c>
      <c r="O6" s="340">
        <v>1160.3396025999541</v>
      </c>
      <c r="P6" s="340">
        <v>1122.9092928386649</v>
      </c>
      <c r="Q6" s="340">
        <v>1122.9092928386649</v>
      </c>
      <c r="R6" s="340">
        <v>1085.4789830773759</v>
      </c>
      <c r="S6" s="340">
        <v>1085.4789830773759</v>
      </c>
      <c r="T6" s="340">
        <v>1048.0486733160881</v>
      </c>
      <c r="U6" s="340">
        <v>1010.618363554799</v>
      </c>
      <c r="V6" s="340">
        <v>1010.618363554799</v>
      </c>
      <c r="W6" s="340">
        <v>1197.7699123612431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299.44247809031049</v>
      </c>
      <c r="D7" s="342">
        <v>74.860619522577636</v>
      </c>
      <c r="E7" s="342">
        <v>112.2909292838665</v>
      </c>
      <c r="F7" s="342">
        <v>37.430309761288818</v>
      </c>
      <c r="G7" s="342">
        <v>112.2909292838665</v>
      </c>
      <c r="H7" s="342">
        <v>112.2909292838665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37.430309761288818</v>
      </c>
      <c r="W7" s="342">
        <v>187.15154880644411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37.430309761288981</v>
      </c>
      <c r="D8" s="344">
        <f t="shared" si="0"/>
        <v>37.430309761288754</v>
      </c>
      <c r="E8" s="344">
        <f t="shared" si="0"/>
        <v>0</v>
      </c>
      <c r="F8" s="344">
        <f t="shared" si="0"/>
        <v>37.430309761288754</v>
      </c>
      <c r="G8" s="344">
        <f t="shared" si="0"/>
        <v>37.430309761288527</v>
      </c>
      <c r="H8" s="344">
        <f t="shared" si="0"/>
        <v>0</v>
      </c>
      <c r="I8" s="344">
        <f t="shared" si="0"/>
        <v>37.430309761289209</v>
      </c>
      <c r="J8" s="344">
        <f t="shared" si="0"/>
        <v>37.430309761288981</v>
      </c>
      <c r="K8" s="344">
        <f t="shared" si="0"/>
        <v>0</v>
      </c>
      <c r="L8" s="344">
        <f t="shared" si="0"/>
        <v>37.430309761288981</v>
      </c>
      <c r="M8" s="344">
        <f t="shared" si="0"/>
        <v>0</v>
      </c>
      <c r="N8" s="344">
        <f t="shared" si="0"/>
        <v>37.430309761287845</v>
      </c>
      <c r="O8" s="344">
        <f t="shared" si="0"/>
        <v>37.430309761288981</v>
      </c>
      <c r="P8" s="344">
        <f t="shared" si="0"/>
        <v>37.430309761289209</v>
      </c>
      <c r="Q8" s="344">
        <f t="shared" si="0"/>
        <v>0</v>
      </c>
      <c r="R8" s="344">
        <f t="shared" si="0"/>
        <v>37.430309761288981</v>
      </c>
      <c r="S8" s="344">
        <f t="shared" si="0"/>
        <v>0</v>
      </c>
      <c r="T8" s="344">
        <f t="shared" si="0"/>
        <v>37.430309761287845</v>
      </c>
      <c r="U8" s="344">
        <f t="shared" si="0"/>
        <v>37.430309761289095</v>
      </c>
      <c r="V8" s="344">
        <f t="shared" si="0"/>
        <v>37.430309761288868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149.72123904515524</v>
      </c>
      <c r="C9" s="345">
        <f t="shared" si="1"/>
        <v>72.188896684458086</v>
      </c>
      <c r="D9" s="345">
        <f t="shared" si="1"/>
        <v>80.552008709899837</v>
      </c>
      <c r="E9" s="345">
        <f t="shared" si="1"/>
        <v>91.146584096494053</v>
      </c>
      <c r="F9" s="345">
        <f t="shared" si="1"/>
        <v>88.189379480722891</v>
      </c>
      <c r="G9" s="345">
        <f t="shared" si="1"/>
        <v>87.798767568263884</v>
      </c>
      <c r="H9" s="345">
        <f t="shared" si="1"/>
        <v>93.611273718528082</v>
      </c>
      <c r="I9" s="345">
        <f t="shared" si="1"/>
        <v>170.94289655478383</v>
      </c>
      <c r="J9" s="345">
        <f t="shared" si="1"/>
        <v>112.5253209313189</v>
      </c>
      <c r="K9" s="345">
        <f t="shared" si="1"/>
        <v>306.61497201252541</v>
      </c>
      <c r="L9" s="345">
        <f t="shared" si="1"/>
        <v>247.28421236145562</v>
      </c>
      <c r="M9" s="345">
        <f t="shared" si="1"/>
        <v>391.49409148517304</v>
      </c>
      <c r="N9" s="345">
        <f t="shared" si="1"/>
        <v>331.82927656120182</v>
      </c>
      <c r="O9" s="345">
        <f t="shared" si="1"/>
        <v>310.70885768977155</v>
      </c>
      <c r="P9" s="345">
        <f t="shared" si="1"/>
        <v>265.58250352003347</v>
      </c>
      <c r="Q9" s="345">
        <f t="shared" si="1"/>
        <v>174.442401349021</v>
      </c>
      <c r="R9" s="345">
        <f t="shared" si="1"/>
        <v>152.71150434099775</v>
      </c>
      <c r="S9" s="345">
        <f t="shared" si="1"/>
        <v>211.14095043422492</v>
      </c>
      <c r="T9" s="345">
        <f t="shared" si="1"/>
        <v>173.5271469457939</v>
      </c>
      <c r="U9" s="345">
        <f t="shared" si="1"/>
        <v>116.90671218444231</v>
      </c>
      <c r="V9" s="345">
        <f t="shared" si="1"/>
        <v>73.4243959766942</v>
      </c>
      <c r="W9" s="345">
        <f t="shared" si="1"/>
        <v>90.590210697490193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93.25833093653776</v>
      </c>
      <c r="C12" s="212">
        <v>140.16822986898171</v>
      </c>
      <c r="D12" s="212">
        <v>152.2834311184175</v>
      </c>
      <c r="E12" s="212">
        <v>185.25581732021379</v>
      </c>
      <c r="F12" s="212">
        <v>203.34377651991221</v>
      </c>
      <c r="G12" s="212">
        <v>211.1827289089108</v>
      </c>
      <c r="H12" s="212">
        <v>212.94140548651731</v>
      </c>
      <c r="I12" s="212">
        <v>199.12574660012089</v>
      </c>
      <c r="J12" s="212">
        <v>222.06013743673299</v>
      </c>
      <c r="K12" s="212">
        <v>207.14404610042061</v>
      </c>
      <c r="L12" s="212">
        <v>215.99580117243269</v>
      </c>
      <c r="M12" s="212">
        <v>189.7946211784583</v>
      </c>
      <c r="N12" s="212">
        <v>211.05014700643201</v>
      </c>
      <c r="O12" s="212">
        <v>216.191079832729</v>
      </c>
      <c r="P12" s="212">
        <v>210.07790480246379</v>
      </c>
      <c r="Q12" s="212">
        <v>229.91292462519539</v>
      </c>
      <c r="R12" s="212">
        <v>237.0087453964552</v>
      </c>
      <c r="S12" s="212">
        <v>218.17581088380771</v>
      </c>
      <c r="T12" s="212">
        <v>217.88764739089089</v>
      </c>
      <c r="U12" s="212">
        <v>213.00323022235861</v>
      </c>
      <c r="V12" s="212">
        <v>226.383832421379</v>
      </c>
      <c r="W12" s="212">
        <v>235.92061241819681</v>
      </c>
      <c r="DA12" s="109" t="s">
        <v>2873</v>
      </c>
    </row>
    <row r="13" spans="1:105" ht="12" customHeight="1" x14ac:dyDescent="0.25">
      <c r="A13" s="24" t="s">
        <v>30</v>
      </c>
      <c r="B13" s="215">
        <v>12.231642304385209</v>
      </c>
      <c r="C13" s="215">
        <v>8.1828030954428197</v>
      </c>
      <c r="D13" s="215">
        <v>9.1587274290627683</v>
      </c>
      <c r="E13" s="215">
        <v>14.54505588993981</v>
      </c>
      <c r="F13" s="215">
        <v>1.2108340498710231</v>
      </c>
      <c r="G13" s="215">
        <v>1.465090283748925</v>
      </c>
      <c r="H13" s="215">
        <v>1.192089423903697</v>
      </c>
      <c r="I13" s="215">
        <v>1.7741186586414439</v>
      </c>
      <c r="J13" s="215">
        <v>0.58847807394668961</v>
      </c>
      <c r="K13" s="215">
        <v>0.30017196904557181</v>
      </c>
      <c r="L13" s="215">
        <v>0.64264832330180566</v>
      </c>
      <c r="M13" s="215">
        <v>0.61926053310404128</v>
      </c>
      <c r="N13" s="215">
        <v>0.30945829750644882</v>
      </c>
      <c r="O13" s="215">
        <v>0.31255374032674121</v>
      </c>
      <c r="P13" s="215">
        <v>1.2701633705932931</v>
      </c>
      <c r="Q13" s="215">
        <v>0.9657781599312123</v>
      </c>
      <c r="R13" s="215">
        <v>1.004127257093723</v>
      </c>
      <c r="S13" s="215">
        <v>0.88030954428202912</v>
      </c>
      <c r="T13" s="215">
        <v>0.13791917454858121</v>
      </c>
      <c r="U13" s="215">
        <v>0.1000859845227859</v>
      </c>
      <c r="V13" s="215">
        <v>0.21281169389509891</v>
      </c>
      <c r="W13" s="215">
        <v>0.20627687016337051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12.994840928632843</v>
      </c>
      <c r="C14" s="206">
        <f t="shared" si="2"/>
        <v>13.614273430782459</v>
      </c>
      <c r="D14" s="206">
        <f t="shared" si="2"/>
        <v>8.7505588993981078</v>
      </c>
      <c r="E14" s="206">
        <f t="shared" si="2"/>
        <v>8.737489251934651</v>
      </c>
      <c r="F14" s="206">
        <f t="shared" si="2"/>
        <v>8.597850386930352</v>
      </c>
      <c r="G14" s="206">
        <f t="shared" si="2"/>
        <v>9.5300085984522784</v>
      </c>
      <c r="H14" s="206">
        <f t="shared" si="2"/>
        <v>9.540240756663799</v>
      </c>
      <c r="I14" s="206">
        <f t="shared" si="2"/>
        <v>8.7776440240756664</v>
      </c>
      <c r="J14" s="206">
        <f t="shared" si="2"/>
        <v>6.7146173688736042</v>
      </c>
      <c r="K14" s="206">
        <f t="shared" si="2"/>
        <v>6.7154772141014618</v>
      </c>
      <c r="L14" s="206">
        <f t="shared" si="2"/>
        <v>7.6544282029234729</v>
      </c>
      <c r="M14" s="206">
        <f t="shared" si="2"/>
        <v>4.7987102321582107</v>
      </c>
      <c r="N14" s="206">
        <f t="shared" si="2"/>
        <v>4.8006878761822875</v>
      </c>
      <c r="O14" s="206">
        <f t="shared" si="2"/>
        <v>5.7403267411865855</v>
      </c>
      <c r="P14" s="206">
        <f t="shared" si="2"/>
        <v>2.8303525365434221</v>
      </c>
      <c r="Q14" s="206">
        <f t="shared" si="2"/>
        <v>2.9125537403267412</v>
      </c>
      <c r="R14" s="206">
        <f t="shared" si="2"/>
        <v>4.7998280309544281</v>
      </c>
      <c r="S14" s="206">
        <f t="shared" si="2"/>
        <v>3.8561478933791911</v>
      </c>
      <c r="T14" s="206">
        <f t="shared" si="2"/>
        <v>2.9122957867583832</v>
      </c>
      <c r="U14" s="206">
        <f t="shared" si="2"/>
        <v>4.0617368873602739</v>
      </c>
      <c r="V14" s="206">
        <f t="shared" si="2"/>
        <v>7.0994840928632836</v>
      </c>
      <c r="W14" s="206">
        <f t="shared" si="2"/>
        <v>8.9906276870163371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1.098710232158211</v>
      </c>
      <c r="C16" s="206">
        <v>2.1171969045571801</v>
      </c>
      <c r="D16" s="206">
        <v>2.1180567497850391</v>
      </c>
      <c r="E16" s="206">
        <v>1.059673258813413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2.0922613929492688</v>
      </c>
      <c r="V16" s="206">
        <v>4.184608770421324</v>
      </c>
      <c r="W16" s="206">
        <v>4.184608770421324</v>
      </c>
      <c r="DA16" s="71" t="s">
        <v>2876</v>
      </c>
    </row>
    <row r="17" spans="1:105" ht="12" customHeight="1" x14ac:dyDescent="0.25">
      <c r="A17" s="18" t="s">
        <v>69</v>
      </c>
      <c r="B17" s="206">
        <v>5.0982803095442817</v>
      </c>
      <c r="C17" s="206">
        <v>3.003697334479793</v>
      </c>
      <c r="D17" s="206">
        <v>0</v>
      </c>
      <c r="E17" s="206">
        <v>0</v>
      </c>
      <c r="F17" s="206">
        <v>0</v>
      </c>
      <c r="G17" s="206">
        <v>0.99905417024935506</v>
      </c>
      <c r="H17" s="206">
        <v>1.0217540842648321</v>
      </c>
      <c r="I17" s="206">
        <v>1.021066208082545</v>
      </c>
      <c r="J17" s="206">
        <v>1.0239036973344799</v>
      </c>
      <c r="K17" s="206">
        <v>1.0264832330180571</v>
      </c>
      <c r="L17" s="206">
        <v>1.0279449699054171</v>
      </c>
      <c r="M17" s="206">
        <v>1.0266552020636279</v>
      </c>
      <c r="N17" s="206">
        <v>1.026053310404127</v>
      </c>
      <c r="O17" s="206">
        <v>1.026139294926913</v>
      </c>
      <c r="P17" s="206">
        <v>0</v>
      </c>
      <c r="Q17" s="206">
        <v>1.025709372312984</v>
      </c>
      <c r="R17" s="206">
        <v>1.026053310404127</v>
      </c>
      <c r="S17" s="206">
        <v>1.0257953568357689</v>
      </c>
      <c r="T17" s="206">
        <v>1.025451418744626</v>
      </c>
      <c r="U17" s="206">
        <v>1.026053310404127</v>
      </c>
      <c r="V17" s="206">
        <v>1.0279449699054171</v>
      </c>
      <c r="W17" s="206">
        <v>1.032244196044712</v>
      </c>
      <c r="DA17" s="71" t="s">
        <v>2877</v>
      </c>
    </row>
    <row r="18" spans="1:105" ht="12" customHeight="1" x14ac:dyDescent="0.25">
      <c r="A18" s="18" t="s">
        <v>70</v>
      </c>
      <c r="B18" s="206">
        <v>6.7978503869303522</v>
      </c>
      <c r="C18" s="206">
        <v>8.4933791917454862</v>
      </c>
      <c r="D18" s="206">
        <v>6.6325021496130692</v>
      </c>
      <c r="E18" s="206">
        <v>7.6778159931212384</v>
      </c>
      <c r="F18" s="206">
        <v>8.597850386930352</v>
      </c>
      <c r="G18" s="206">
        <v>8.5309544282029233</v>
      </c>
      <c r="H18" s="206">
        <v>8.5184866723989678</v>
      </c>
      <c r="I18" s="206">
        <v>7.7565778159931211</v>
      </c>
      <c r="J18" s="206">
        <v>5.6907136715391244</v>
      </c>
      <c r="K18" s="206">
        <v>5.6889939810834047</v>
      </c>
      <c r="L18" s="206">
        <v>5.6754084264832318</v>
      </c>
      <c r="M18" s="206">
        <v>3.7720550300945832</v>
      </c>
      <c r="N18" s="206">
        <v>3.7746345657781601</v>
      </c>
      <c r="O18" s="206">
        <v>4.7141874462596727</v>
      </c>
      <c r="P18" s="206">
        <v>2.8303525365434221</v>
      </c>
      <c r="Q18" s="206">
        <v>1.886844368013757</v>
      </c>
      <c r="R18" s="206">
        <v>3.7737747205503012</v>
      </c>
      <c r="S18" s="206">
        <v>2.8303525365434221</v>
      </c>
      <c r="T18" s="206">
        <v>1.886844368013757</v>
      </c>
      <c r="U18" s="206">
        <v>0.94342218400687861</v>
      </c>
      <c r="V18" s="206">
        <v>1.8869303525365431</v>
      </c>
      <c r="W18" s="206">
        <v>3.7737747205503012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0.95107480653482368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17.04643164230438</v>
      </c>
      <c r="C20" s="206">
        <f t="shared" si="3"/>
        <v>15.692175408426481</v>
      </c>
      <c r="D20" s="206">
        <f t="shared" si="3"/>
        <v>16.33705932932072</v>
      </c>
      <c r="E20" s="206">
        <f t="shared" si="3"/>
        <v>18.701633705932931</v>
      </c>
      <c r="F20" s="206">
        <f t="shared" si="3"/>
        <v>21.173688736027511</v>
      </c>
      <c r="G20" s="206">
        <f t="shared" si="3"/>
        <v>19.496990541702491</v>
      </c>
      <c r="H20" s="206">
        <f t="shared" si="3"/>
        <v>23.000859845227861</v>
      </c>
      <c r="I20" s="206">
        <f t="shared" si="3"/>
        <v>21.195184866723991</v>
      </c>
      <c r="J20" s="206">
        <f t="shared" si="3"/>
        <v>23.968185726569221</v>
      </c>
      <c r="K20" s="206">
        <f t="shared" si="3"/>
        <v>26.203783319002579</v>
      </c>
      <c r="L20" s="206">
        <f t="shared" si="3"/>
        <v>31.513327601031811</v>
      </c>
      <c r="M20" s="206">
        <f t="shared" si="3"/>
        <v>33.490971625107477</v>
      </c>
      <c r="N20" s="206">
        <f t="shared" si="3"/>
        <v>34.608770421324159</v>
      </c>
      <c r="O20" s="206">
        <f t="shared" si="3"/>
        <v>31.642304385210661</v>
      </c>
      <c r="P20" s="206">
        <f t="shared" si="3"/>
        <v>24.656061908856401</v>
      </c>
      <c r="Q20" s="206">
        <f t="shared" si="3"/>
        <v>20.980223559759239</v>
      </c>
      <c r="R20" s="206">
        <f t="shared" si="3"/>
        <v>11.113499570077391</v>
      </c>
      <c r="S20" s="206">
        <f t="shared" si="3"/>
        <v>12.31728288907996</v>
      </c>
      <c r="T20" s="206">
        <f t="shared" si="3"/>
        <v>13.645141874462601</v>
      </c>
      <c r="U20" s="206">
        <f t="shared" si="3"/>
        <v>16.65124677558039</v>
      </c>
      <c r="V20" s="206">
        <f t="shared" si="3"/>
        <v>11.56173688736027</v>
      </c>
      <c r="W20" s="206">
        <f t="shared" si="3"/>
        <v>16.38331900257954</v>
      </c>
      <c r="DA20" s="71"/>
    </row>
    <row r="21" spans="1:105" ht="12" customHeight="1" x14ac:dyDescent="0.25">
      <c r="A21" s="18" t="s">
        <v>72</v>
      </c>
      <c r="B21" s="206">
        <v>17.04643164230438</v>
      </c>
      <c r="C21" s="206">
        <v>15.692175408426481</v>
      </c>
      <c r="D21" s="206">
        <v>16.33705932932072</v>
      </c>
      <c r="E21" s="206">
        <v>18.701633705932931</v>
      </c>
      <c r="F21" s="206">
        <v>21.173688736027511</v>
      </c>
      <c r="G21" s="206">
        <v>19.496990541702491</v>
      </c>
      <c r="H21" s="206">
        <v>23.000859845227861</v>
      </c>
      <c r="I21" s="206">
        <v>21.195184866723991</v>
      </c>
      <c r="J21" s="206">
        <v>23.968185726569221</v>
      </c>
      <c r="K21" s="206">
        <v>26.203783319002579</v>
      </c>
      <c r="L21" s="206">
        <v>31.513327601031811</v>
      </c>
      <c r="M21" s="206">
        <v>33.490971625107477</v>
      </c>
      <c r="N21" s="206">
        <v>34.608770421324159</v>
      </c>
      <c r="O21" s="206">
        <v>31.642304385210661</v>
      </c>
      <c r="P21" s="206">
        <v>24.656061908856401</v>
      </c>
      <c r="Q21" s="206">
        <v>20.980223559759239</v>
      </c>
      <c r="R21" s="206">
        <v>11.113499570077391</v>
      </c>
      <c r="S21" s="206">
        <v>12.31728288907996</v>
      </c>
      <c r="T21" s="206">
        <v>13.645141874462601</v>
      </c>
      <c r="U21" s="206">
        <v>16.65124677558039</v>
      </c>
      <c r="V21" s="206">
        <v>11.56173688736027</v>
      </c>
      <c r="W21" s="206">
        <v>16.38331900257954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1.4091824535208729E-3</v>
      </c>
      <c r="C23" s="206">
        <f t="shared" si="4"/>
        <v>46.578891949807151</v>
      </c>
      <c r="D23" s="206">
        <f t="shared" si="4"/>
        <v>60.150413061667699</v>
      </c>
      <c r="E23" s="206">
        <f t="shared" si="4"/>
        <v>96.199927380402997</v>
      </c>
      <c r="F23" s="206">
        <f t="shared" si="4"/>
        <v>117.87111959815815</v>
      </c>
      <c r="G23" s="206">
        <f t="shared" si="4"/>
        <v>124.3516884961851</v>
      </c>
      <c r="H23" s="206">
        <f t="shared" si="4"/>
        <v>123.93452672469441</v>
      </c>
      <c r="I23" s="206">
        <f t="shared" si="4"/>
        <v>109.44913439031868</v>
      </c>
      <c r="J23" s="206">
        <f t="shared" si="4"/>
        <v>132.91645729915774</v>
      </c>
      <c r="K23" s="206">
        <f t="shared" si="4"/>
        <v>127.11085607462526</v>
      </c>
      <c r="L23" s="206">
        <f t="shared" si="4"/>
        <v>129.62959308988758</v>
      </c>
      <c r="M23" s="206">
        <f t="shared" si="4"/>
        <v>108.35678798843252</v>
      </c>
      <c r="N23" s="206">
        <f t="shared" si="4"/>
        <v>123.66717194194361</v>
      </c>
      <c r="O23" s="206">
        <f t="shared" si="4"/>
        <v>130.9416387321271</v>
      </c>
      <c r="P23" s="206">
        <f t="shared" si="4"/>
        <v>137.54084547314304</v>
      </c>
      <c r="Q23" s="206">
        <f t="shared" si="4"/>
        <v>157.39031069570268</v>
      </c>
      <c r="R23" s="206">
        <f t="shared" si="4"/>
        <v>168.17572733970542</v>
      </c>
      <c r="S23" s="206">
        <f t="shared" si="4"/>
        <v>145.06695447796079</v>
      </c>
      <c r="T23" s="206">
        <f t="shared" si="4"/>
        <v>140.29237653964418</v>
      </c>
      <c r="U23" s="206">
        <f t="shared" si="4"/>
        <v>129.70873323181692</v>
      </c>
      <c r="V23" s="206">
        <f t="shared" si="4"/>
        <v>142.45244807056213</v>
      </c>
      <c r="W23" s="206">
        <f t="shared" si="4"/>
        <v>143.05423236660607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46.574978503869303</v>
      </c>
      <c r="D24" s="206">
        <v>60.141358555460009</v>
      </c>
      <c r="E24" s="206">
        <v>96.183233018056754</v>
      </c>
      <c r="F24" s="206">
        <v>117.84660361134991</v>
      </c>
      <c r="G24" s="206">
        <v>124.319260533104</v>
      </c>
      <c r="H24" s="206">
        <v>123.88933791917459</v>
      </c>
      <c r="I24" s="206">
        <v>109.43920894239039</v>
      </c>
      <c r="J24" s="206">
        <v>132.89389509888221</v>
      </c>
      <c r="K24" s="206">
        <v>127.06603611349961</v>
      </c>
      <c r="L24" s="206">
        <v>129.55004299226141</v>
      </c>
      <c r="M24" s="206">
        <v>108.24496990541699</v>
      </c>
      <c r="N24" s="206">
        <v>123.507222699914</v>
      </c>
      <c r="O24" s="206">
        <v>130.72037833190029</v>
      </c>
      <c r="P24" s="206">
        <v>137.28865004299229</v>
      </c>
      <c r="Q24" s="206">
        <v>157.0650902837489</v>
      </c>
      <c r="R24" s="206">
        <v>167.76534823731731</v>
      </c>
      <c r="S24" s="206">
        <v>144.66061908856409</v>
      </c>
      <c r="T24" s="206">
        <v>139.80524505588991</v>
      </c>
      <c r="U24" s="206">
        <v>129.14170249355121</v>
      </c>
      <c r="V24" s="206">
        <v>141.73508168529659</v>
      </c>
      <c r="W24" s="206">
        <v>142.2440240756664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1.4091824535208729E-3</v>
      </c>
      <c r="C29" s="206">
        <v>3.9134459378442864E-3</v>
      </c>
      <c r="D29" s="206">
        <v>9.0545062076933126E-3</v>
      </c>
      <c r="E29" s="206">
        <v>1.6694362346242948E-2</v>
      </c>
      <c r="F29" s="206">
        <v>2.4515986808240211E-2</v>
      </c>
      <c r="G29" s="206">
        <v>3.2427963081098458E-2</v>
      </c>
      <c r="H29" s="206">
        <v>4.5188805519807251E-2</v>
      </c>
      <c r="I29" s="206">
        <v>9.9254479282752644E-3</v>
      </c>
      <c r="J29" s="206">
        <v>2.2562200275538891E-2</v>
      </c>
      <c r="K29" s="206">
        <v>4.4819961125651391E-2</v>
      </c>
      <c r="L29" s="206">
        <v>7.9550097626177069E-2</v>
      </c>
      <c r="M29" s="206">
        <v>0.11181808301552799</v>
      </c>
      <c r="N29" s="206">
        <v>0.15994924202961389</v>
      </c>
      <c r="O29" s="206">
        <v>0.22126040022680399</v>
      </c>
      <c r="P29" s="206">
        <v>0.25219543015075729</v>
      </c>
      <c r="Q29" s="206">
        <v>0.32522041195378482</v>
      </c>
      <c r="R29" s="206">
        <v>0.41037910238811831</v>
      </c>
      <c r="S29" s="206">
        <v>0.40633538939669273</v>
      </c>
      <c r="T29" s="206">
        <v>0.48713148375425908</v>
      </c>
      <c r="U29" s="206">
        <v>0.56703073826571371</v>
      </c>
      <c r="V29" s="206">
        <v>0.71736638526552499</v>
      </c>
      <c r="W29" s="206">
        <v>0.81020829093966673</v>
      </c>
      <c r="DA29" s="71" t="s">
        <v>2887</v>
      </c>
    </row>
    <row r="30" spans="1:105" ht="12" customHeight="1" x14ac:dyDescent="0.25">
      <c r="A30" s="14" t="s">
        <v>79</v>
      </c>
      <c r="B30" s="206">
        <v>21.663284608770422</v>
      </c>
      <c r="C30" s="206">
        <v>23.597936371453141</v>
      </c>
      <c r="D30" s="206">
        <v>23.836801375752358</v>
      </c>
      <c r="E30" s="206">
        <v>12.849871023215821</v>
      </c>
      <c r="F30" s="206">
        <v>12.873774720550299</v>
      </c>
      <c r="G30" s="206">
        <v>10.0792777300086</v>
      </c>
      <c r="H30" s="206">
        <v>10.81969045571797</v>
      </c>
      <c r="I30" s="206">
        <v>10.72416165090284</v>
      </c>
      <c r="J30" s="206">
        <v>10.58091143594153</v>
      </c>
      <c r="K30" s="206">
        <v>5.5411865864144456</v>
      </c>
      <c r="L30" s="206">
        <v>4.6813413585554597</v>
      </c>
      <c r="M30" s="206">
        <v>2.8900257953568351</v>
      </c>
      <c r="N30" s="206">
        <v>2.8661220980223558</v>
      </c>
      <c r="O30" s="206">
        <v>3.272226999140154</v>
      </c>
      <c r="P30" s="206">
        <v>2.507910576096303</v>
      </c>
      <c r="Q30" s="206">
        <v>6.3055030094582971</v>
      </c>
      <c r="R30" s="206">
        <v>7.9774720550300948</v>
      </c>
      <c r="S30" s="206">
        <v>10.829320722269991</v>
      </c>
      <c r="T30" s="206">
        <v>12.80438521066208</v>
      </c>
      <c r="U30" s="206">
        <v>15.813413585554599</v>
      </c>
      <c r="V30" s="206">
        <v>15.43834909716251</v>
      </c>
      <c r="W30" s="206">
        <v>17.210146173688731</v>
      </c>
      <c r="DA30" s="71" t="s">
        <v>2888</v>
      </c>
    </row>
    <row r="31" spans="1:105" ht="12" customHeight="1" x14ac:dyDescent="0.25">
      <c r="A31" s="21" t="s">
        <v>38</v>
      </c>
      <c r="B31" s="209">
        <v>29.3207222699914</v>
      </c>
      <c r="C31" s="209">
        <v>32.502149613069648</v>
      </c>
      <c r="D31" s="209">
        <v>34.049871023215822</v>
      </c>
      <c r="E31" s="209">
        <v>34.221840068787607</v>
      </c>
      <c r="F31" s="209">
        <v>41.616509028374892</v>
      </c>
      <c r="G31" s="209">
        <v>46.259673258813407</v>
      </c>
      <c r="H31" s="209">
        <v>44.453998280309541</v>
      </c>
      <c r="I31" s="209">
        <v>47.205503009458297</v>
      </c>
      <c r="J31" s="209">
        <v>47.29148753224419</v>
      </c>
      <c r="K31" s="209">
        <v>41.272570937231293</v>
      </c>
      <c r="L31" s="209">
        <v>41.874462596732577</v>
      </c>
      <c r="M31" s="209">
        <v>39.638865004299227</v>
      </c>
      <c r="N31" s="209">
        <v>44.797936371453133</v>
      </c>
      <c r="O31" s="209">
        <v>44.282029234737742</v>
      </c>
      <c r="P31" s="209">
        <v>41.272570937231293</v>
      </c>
      <c r="Q31" s="209">
        <v>41.358555460017193</v>
      </c>
      <c r="R31" s="209">
        <v>43.93809114359415</v>
      </c>
      <c r="S31" s="209">
        <v>45.225795356835768</v>
      </c>
      <c r="T31" s="209">
        <v>48.095528804815132</v>
      </c>
      <c r="U31" s="209">
        <v>46.668013757523653</v>
      </c>
      <c r="V31" s="209">
        <v>49.619002579535668</v>
      </c>
      <c r="W31" s="209">
        <v>50.076010318142743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130.482900587746</v>
      </c>
      <c r="C33" s="205">
        <f>WWP_emi!C5</f>
        <v>112.5483322301594</v>
      </c>
      <c r="D33" s="205">
        <f>WWP_emi!D5</f>
        <v>102.6752122515766</v>
      </c>
      <c r="E33" s="205">
        <f>WWP_emi!E5</f>
        <v>130.89201737727669</v>
      </c>
      <c r="F33" s="205">
        <f>WWP_emi!F5</f>
        <v>82.519533101345829</v>
      </c>
      <c r="G33" s="205">
        <f>WWP_emi!G5</f>
        <v>82.498970885610916</v>
      </c>
      <c r="H33" s="205">
        <f>WWP_emi!H5</f>
        <v>89.629870506075562</v>
      </c>
      <c r="I33" s="205">
        <f>WWP_emi!I5</f>
        <v>85.202362231725274</v>
      </c>
      <c r="J33" s="205">
        <f>WWP_emi!J5</f>
        <v>80.31012531827875</v>
      </c>
      <c r="K33" s="205">
        <f>WWP_emi!K5</f>
        <v>84.388117542691816</v>
      </c>
      <c r="L33" s="205">
        <f>WWP_emi!L5</f>
        <v>101.1182539136298</v>
      </c>
      <c r="M33" s="205">
        <f>WWP_emi!M5</f>
        <v>96.595169077805792</v>
      </c>
      <c r="N33" s="205">
        <f>WWP_emi!N5</f>
        <v>97.964879815815735</v>
      </c>
      <c r="O33" s="205">
        <f>WWP_emi!O5</f>
        <v>94.053874709848657</v>
      </c>
      <c r="P33" s="205">
        <f>WWP_emi!P5</f>
        <v>72.254290023012857</v>
      </c>
      <c r="Q33" s="205">
        <f>WWP_emi!Q5</f>
        <v>62.501617169041658</v>
      </c>
      <c r="R33" s="205">
        <f>WWP_emi!R5</f>
        <v>45.590093087737984</v>
      </c>
      <c r="S33" s="205">
        <f>WWP_emi!S5</f>
        <v>44.864570379175142</v>
      </c>
      <c r="T33" s="205">
        <f>WWP_emi!T5</f>
        <v>41.912082637517287</v>
      </c>
      <c r="U33" s="205">
        <f>WWP_emi!U5</f>
        <v>51.289941865501113</v>
      </c>
      <c r="V33" s="205">
        <f>WWP_emi!V5</f>
        <v>48.387114557568623</v>
      </c>
      <c r="W33" s="205">
        <f>WWP_emi!W5</f>
        <v>65.805357069588212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123.86978131191145</v>
      </c>
      <c r="C35" s="286">
        <f t="shared" si="5"/>
        <v>168.80985905234274</v>
      </c>
      <c r="D35" s="286">
        <f t="shared" si="5"/>
        <v>183.31292433264446</v>
      </c>
      <c r="E35" s="286">
        <f t="shared" si="5"/>
        <v>207.77148102734904</v>
      </c>
      <c r="F35" s="286">
        <f t="shared" si="5"/>
        <v>215.52850134950225</v>
      </c>
      <c r="G35" s="286">
        <f t="shared" si="5"/>
        <v>216.43828696791223</v>
      </c>
      <c r="H35" s="286">
        <f t="shared" si="5"/>
        <v>213.41886373541854</v>
      </c>
      <c r="I35" s="286">
        <f t="shared" si="5"/>
        <v>193.28591911306933</v>
      </c>
      <c r="J35" s="286">
        <f t="shared" si="5"/>
        <v>212.70651237683339</v>
      </c>
      <c r="K35" s="286">
        <f t="shared" si="5"/>
        <v>243.78883178869148</v>
      </c>
      <c r="L35" s="286">
        <f t="shared" si="5"/>
        <v>263.14682906268865</v>
      </c>
      <c r="M35" s="286">
        <f t="shared" si="5"/>
        <v>231.30541301851639</v>
      </c>
      <c r="N35" s="286">
        <f t="shared" si="5"/>
        <v>257.49015808253415</v>
      </c>
      <c r="O35" s="286">
        <f t="shared" si="5"/>
        <v>274.88708058005767</v>
      </c>
      <c r="P35" s="286">
        <f t="shared" si="5"/>
        <v>246.92784218798892</v>
      </c>
      <c r="Q35" s="286">
        <f t="shared" si="5"/>
        <v>255.14695885605971</v>
      </c>
      <c r="R35" s="286">
        <f t="shared" si="5"/>
        <v>246.63662106403979</v>
      </c>
      <c r="S35" s="286">
        <f t="shared" si="5"/>
        <v>215.44708825374173</v>
      </c>
      <c r="T35" s="286">
        <f t="shared" si="5"/>
        <v>198.7886558152629</v>
      </c>
      <c r="U35" s="286">
        <f t="shared" si="5"/>
        <v>192.09622529146358</v>
      </c>
      <c r="V35" s="286">
        <f t="shared" si="5"/>
        <v>214.27981934764031</v>
      </c>
      <c r="W35" s="286">
        <f t="shared" si="5"/>
        <v>211.66999616627999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149.36469369023806</v>
      </c>
      <c r="D36" s="346">
        <f t="shared" si="6"/>
        <v>157.39943783723888</v>
      </c>
      <c r="E36" s="346">
        <f t="shared" si="6"/>
        <v>173.26695378119371</v>
      </c>
      <c r="F36" s="346">
        <f t="shared" si="6"/>
        <v>189.6597810037475</v>
      </c>
      <c r="G36" s="346">
        <f t="shared" si="6"/>
        <v>184.05304269981886</v>
      </c>
      <c r="H36" s="346">
        <f t="shared" si="6"/>
        <v>169.82600109922581</v>
      </c>
      <c r="I36" s="346">
        <f t="shared" si="6"/>
        <v>174.80696134967081</v>
      </c>
      <c r="J36" s="346">
        <f t="shared" si="6"/>
        <v>191.4137919046249</v>
      </c>
      <c r="K36" s="346">
        <f t="shared" si="6"/>
        <v>214.43137637246662</v>
      </c>
      <c r="L36" s="346">
        <f t="shared" si="6"/>
        <v>218.63781843627643</v>
      </c>
      <c r="M36" s="346">
        <f t="shared" si="6"/>
        <v>224.95346932596357</v>
      </c>
      <c r="N36" s="346">
        <f t="shared" si="6"/>
        <v>243.72357443584235</v>
      </c>
      <c r="O36" s="346">
        <f t="shared" si="6"/>
        <v>254.4529857562809</v>
      </c>
      <c r="P36" s="346">
        <f t="shared" si="6"/>
        <v>245.03830676914365</v>
      </c>
      <c r="Q36" s="346">
        <f t="shared" si="6"/>
        <v>242.40479735048902</v>
      </c>
      <c r="R36" s="346">
        <f t="shared" si="6"/>
        <v>254.09199055431415</v>
      </c>
      <c r="S36" s="346">
        <f t="shared" si="6"/>
        <v>249.53256376627638</v>
      </c>
      <c r="T36" s="346">
        <f t="shared" si="6"/>
        <v>249.15069649026779</v>
      </c>
      <c r="U36" s="346">
        <f t="shared" si="6"/>
        <v>238.33551895150293</v>
      </c>
      <c r="V36" s="346">
        <f t="shared" si="6"/>
        <v>241.55493980226927</v>
      </c>
      <c r="W36" s="346">
        <f t="shared" si="6"/>
        <v>213.08249425425717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72.181703353435651</v>
      </c>
      <c r="C37" s="346">
        <f>IF(WWP_ued!C$5=0,"",WWP_ued!C$5/C$5*1000)</f>
        <v>66.213622772294443</v>
      </c>
      <c r="D37" s="346">
        <f>IF(WWP_ued!D$5=0,"",WWP_ued!D$5/D$5*1000)</f>
        <v>69.285680354059451</v>
      </c>
      <c r="E37" s="346">
        <f>IF(WWP_ued!E$5=0,"",WWP_ued!E$5/E$5*1000)</f>
        <v>74.16847386301778</v>
      </c>
      <c r="F37" s="346">
        <f>IF(WWP_ued!F$5=0,"",WWP_ued!F$5/F$5*1000)</f>
        <v>81.650648954138163</v>
      </c>
      <c r="G37" s="346">
        <f>IF(WWP_ued!G$5=0,"",WWP_ued!G$5/G$5*1000)</f>
        <v>79.225680712939663</v>
      </c>
      <c r="H37" s="346">
        <f>IF(WWP_ued!H$5=0,"",WWP_ued!H$5/H$5*1000)</f>
        <v>73.105778071111615</v>
      </c>
      <c r="I37" s="346">
        <f>IF(WWP_ued!I$5=0,"",WWP_ued!I$5/I$5*1000)</f>
        <v>75.838149664367521</v>
      </c>
      <c r="J37" s="346">
        <f>IF(WWP_ued!J$5=0,"",WWP_ued!J$5/J$5*1000)</f>
        <v>82.43723513679636</v>
      </c>
      <c r="K37" s="346">
        <f>IF(WWP_ued!K$5=0,"",WWP_ued!K$5/K$5*1000)</f>
        <v>91.934278774040123</v>
      </c>
      <c r="L37" s="346">
        <f>IF(WWP_ued!L$5=0,"",WWP_ued!L$5/L$5*1000)</f>
        <v>93.815283460987402</v>
      </c>
      <c r="M37" s="346">
        <f>IF(WWP_ued!M$5=0,"",WWP_ued!M$5/M$5*1000)</f>
        <v>97.265747767840921</v>
      </c>
      <c r="N37" s="346">
        <f>IF(WWP_ued!N$5=0,"",WWP_ued!N$5/N$5*1000)</f>
        <v>105.25425796551205</v>
      </c>
      <c r="O37" s="346">
        <f>IF(WWP_ued!O$5=0,"",WWP_ued!O$5/O$5*1000)</f>
        <v>109.43736099887809</v>
      </c>
      <c r="P37" s="346">
        <f>IF(WWP_ued!P$5=0,"",WWP_ued!P$5/P$5*1000)</f>
        <v>104.60644211247087</v>
      </c>
      <c r="Q37" s="346">
        <f>IF(WWP_ued!Q$5=0,"",WWP_ued!Q$5/Q$5*1000)</f>
        <v>102.99776387954583</v>
      </c>
      <c r="R37" s="346">
        <f>IF(WWP_ued!R$5=0,"",WWP_ued!R$5/R$5*1000)</f>
        <v>107.72678277630895</v>
      </c>
      <c r="S37" s="346">
        <f>IF(WWP_ued!S$5=0,"",WWP_ued!S$5/S$5*1000)</f>
        <v>106.85082121946962</v>
      </c>
      <c r="T37" s="346">
        <f>IF(WWP_ued!T$5=0,"",WWP_ued!T$5/T$5*1000)</f>
        <v>107.38568351775946</v>
      </c>
      <c r="U37" s="346">
        <f>IF(WWP_ued!U$5=0,"",WWP_ued!U$5/U$5*1000)</f>
        <v>103.2663217429882</v>
      </c>
      <c r="V37" s="346">
        <f>IF(WWP_ued!V$5=0,"",WWP_ued!V$5/V$5*1000)</f>
        <v>104.36008531535867</v>
      </c>
      <c r="W37" s="346">
        <f>IF(WWP_ued!W$5=0,"",WWP_ued!W$5/W$5*1000)</f>
        <v>92.16144810841061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1.3991554349877819</v>
      </c>
      <c r="C38" s="347">
        <f t="shared" si="7"/>
        <v>0.80295179824529972</v>
      </c>
      <c r="D38" s="347">
        <f t="shared" si="7"/>
        <v>0.67423758118330723</v>
      </c>
      <c r="E38" s="347">
        <f t="shared" si="7"/>
        <v>0.70654740709723818</v>
      </c>
      <c r="F38" s="347">
        <f t="shared" si="7"/>
        <v>0.40581292682574527</v>
      </c>
      <c r="G38" s="347">
        <f t="shared" si="7"/>
        <v>0.39065207326303231</v>
      </c>
      <c r="H38" s="347">
        <f t="shared" si="7"/>
        <v>0.42091330383254472</v>
      </c>
      <c r="I38" s="347">
        <f t="shared" si="7"/>
        <v>0.42788219849252557</v>
      </c>
      <c r="J38" s="347">
        <f t="shared" si="7"/>
        <v>0.36165935158515272</v>
      </c>
      <c r="K38" s="347">
        <f t="shared" si="7"/>
        <v>0.40738857394810957</v>
      </c>
      <c r="L38" s="347">
        <f t="shared" si="7"/>
        <v>0.46814916477429847</v>
      </c>
      <c r="M38" s="347">
        <f t="shared" si="7"/>
        <v>0.50894576715627882</v>
      </c>
      <c r="N38" s="347">
        <f t="shared" si="7"/>
        <v>0.46417821169691076</v>
      </c>
      <c r="O38" s="347">
        <f t="shared" si="7"/>
        <v>0.43504974757802156</v>
      </c>
      <c r="P38" s="347">
        <f t="shared" si="7"/>
        <v>0.34394045433266079</v>
      </c>
      <c r="Q38" s="347">
        <f t="shared" si="7"/>
        <v>0.27184908056357399</v>
      </c>
      <c r="R38" s="347">
        <f t="shared" si="7"/>
        <v>0.19235616395284225</v>
      </c>
      <c r="S38" s="347">
        <f t="shared" si="7"/>
        <v>0.20563494274380553</v>
      </c>
      <c r="T38" s="347">
        <f t="shared" si="7"/>
        <v>0.19235639624088888</v>
      </c>
      <c r="U38" s="347">
        <f t="shared" si="7"/>
        <v>0.24079419740235136</v>
      </c>
      <c r="V38" s="347">
        <f t="shared" si="7"/>
        <v>0.21373926768543872</v>
      </c>
      <c r="W38" s="347">
        <f t="shared" si="7"/>
        <v>0.27893008752003634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CZ: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93.258330936537803</v>
      </c>
      <c r="C5" s="225">
        <v>140.16822986898171</v>
      </c>
      <c r="D5" s="225">
        <v>152.2834311184175</v>
      </c>
      <c r="E5" s="225">
        <v>185.25581732021379</v>
      </c>
      <c r="F5" s="225">
        <v>203.3437765199123</v>
      </c>
      <c r="G5" s="225">
        <v>211.18272890891089</v>
      </c>
      <c r="H5" s="225">
        <v>212.94140548651731</v>
      </c>
      <c r="I5" s="225">
        <v>199.12574660012089</v>
      </c>
      <c r="J5" s="225">
        <v>222.06013743673299</v>
      </c>
      <c r="K5" s="225">
        <v>207.14404610042061</v>
      </c>
      <c r="L5" s="225">
        <v>215.99580117243261</v>
      </c>
      <c r="M5" s="225">
        <v>189.79462117845819</v>
      </c>
      <c r="N5" s="225">
        <v>211.05014700643201</v>
      </c>
      <c r="O5" s="225">
        <v>216.191079832729</v>
      </c>
      <c r="P5" s="225">
        <v>210.07790480246379</v>
      </c>
      <c r="Q5" s="225">
        <v>229.9129246251953</v>
      </c>
      <c r="R5" s="225">
        <v>237.00874539645511</v>
      </c>
      <c r="S5" s="225">
        <v>218.17581088380771</v>
      </c>
      <c r="T5" s="225">
        <v>217.887647390891</v>
      </c>
      <c r="U5" s="225">
        <v>213.0032302223587</v>
      </c>
      <c r="V5" s="225">
        <v>226.383832421379</v>
      </c>
      <c r="W5" s="225">
        <v>235.92061241819681</v>
      </c>
      <c r="DA5" s="89" t="s">
        <v>2873</v>
      </c>
    </row>
    <row r="6" spans="1:105" ht="12" customHeight="1" x14ac:dyDescent="0.25">
      <c r="A6" s="55" t="s">
        <v>92</v>
      </c>
      <c r="B6" s="261">
        <v>1.235962501965485</v>
      </c>
      <c r="C6" s="261">
        <v>1.3716164853521171</v>
      </c>
      <c r="D6" s="261">
        <v>1.432959901188086</v>
      </c>
      <c r="E6" s="261">
        <v>1.450185110048154</v>
      </c>
      <c r="F6" s="261">
        <v>1.7545967444731061</v>
      </c>
      <c r="G6" s="261">
        <v>1.9426081247563081</v>
      </c>
      <c r="H6" s="261">
        <v>1.875952523141925</v>
      </c>
      <c r="I6" s="261">
        <v>1.9815374629353071</v>
      </c>
      <c r="J6" s="261">
        <v>1.9927674572287259</v>
      </c>
      <c r="K6" s="261">
        <v>1.7500771345281541</v>
      </c>
      <c r="L6" s="261">
        <v>1.783386442035142</v>
      </c>
      <c r="M6" s="261">
        <v>1.689932842625151</v>
      </c>
      <c r="N6" s="261">
        <v>1.9057294368843589</v>
      </c>
      <c r="O6" s="261">
        <v>1.8828281524170869</v>
      </c>
      <c r="P6" s="261">
        <v>1.7485696888210731</v>
      </c>
      <c r="Q6" s="261">
        <v>1.750630697692606</v>
      </c>
      <c r="R6" s="261">
        <v>1.837390110537013</v>
      </c>
      <c r="S6" s="261">
        <v>1.8906501014204371</v>
      </c>
      <c r="T6" s="261">
        <v>2.0106562013885672</v>
      </c>
      <c r="U6" s="261">
        <v>1.9599179070868309</v>
      </c>
      <c r="V6" s="261">
        <v>2.074350843828157</v>
      </c>
      <c r="W6" s="261">
        <v>2.1052985726831772</v>
      </c>
      <c r="DA6" s="67" t="s">
        <v>2890</v>
      </c>
    </row>
    <row r="7" spans="1:105" ht="12" customHeight="1" x14ac:dyDescent="0.25">
      <c r="A7" s="202" t="s">
        <v>93</v>
      </c>
      <c r="B7" s="226">
        <v>1.3434375021363969</v>
      </c>
      <c r="C7" s="226">
        <v>1.4908874840783879</v>
      </c>
      <c r="D7" s="226">
        <v>1.5575651099870489</v>
      </c>
      <c r="E7" s="226">
        <v>1.5762881630958201</v>
      </c>
      <c r="F7" s="226">
        <v>1.9071703744272901</v>
      </c>
      <c r="G7" s="226">
        <v>2.1115305703872909</v>
      </c>
      <c r="H7" s="226">
        <v>2.0390788295020918</v>
      </c>
      <c r="I7" s="226">
        <v>2.153845068407942</v>
      </c>
      <c r="J7" s="226">
        <v>2.166051583944268</v>
      </c>
      <c r="K7" s="226">
        <v>1.9022577549219071</v>
      </c>
      <c r="L7" s="226">
        <v>1.9384635239512411</v>
      </c>
      <c r="M7" s="226">
        <v>1.8368835245925561</v>
      </c>
      <c r="N7" s="226">
        <v>2.0714450400916942</v>
      </c>
      <c r="O7" s="226">
        <v>2.046552339583791</v>
      </c>
      <c r="P7" s="226">
        <v>1.9006192269794271</v>
      </c>
      <c r="Q7" s="226">
        <v>1.9028594540137029</v>
      </c>
      <c r="R7" s="226">
        <v>1.997163163627188</v>
      </c>
      <c r="S7" s="226">
        <v>2.0550544580656931</v>
      </c>
      <c r="T7" s="226">
        <v>2.1854958710745289</v>
      </c>
      <c r="U7" s="226">
        <v>2.1303455511813381</v>
      </c>
      <c r="V7" s="226">
        <v>2.2547291780740841</v>
      </c>
      <c r="W7" s="226">
        <v>2.2883680137860609</v>
      </c>
      <c r="DA7" s="174" t="s">
        <v>2891</v>
      </c>
    </row>
    <row r="8" spans="1:105" ht="12" customHeight="1" x14ac:dyDescent="0.25">
      <c r="A8" s="202" t="s">
        <v>94</v>
      </c>
      <c r="B8" s="226">
        <v>3.3317250052982641</v>
      </c>
      <c r="C8" s="226">
        <v>3.6974009605144018</v>
      </c>
      <c r="D8" s="226">
        <v>3.862761472767883</v>
      </c>
      <c r="E8" s="226">
        <v>3.9091946444776329</v>
      </c>
      <c r="F8" s="226">
        <v>4.729782528579678</v>
      </c>
      <c r="G8" s="226">
        <v>5.2365958145604807</v>
      </c>
      <c r="H8" s="226">
        <v>5.0569154971651891</v>
      </c>
      <c r="I8" s="226">
        <v>5.3415357696516974</v>
      </c>
      <c r="J8" s="226">
        <v>5.3718079281817834</v>
      </c>
      <c r="K8" s="226">
        <v>4.7175992322063296</v>
      </c>
      <c r="L8" s="226">
        <v>4.807389539399078</v>
      </c>
      <c r="M8" s="226">
        <v>4.5554711409895381</v>
      </c>
      <c r="N8" s="226">
        <v>5.1371836994274016</v>
      </c>
      <c r="O8" s="226">
        <v>5.0754498021677996</v>
      </c>
      <c r="P8" s="226">
        <v>4.7135356829089776</v>
      </c>
      <c r="Q8" s="226">
        <v>4.719091445953981</v>
      </c>
      <c r="R8" s="226">
        <v>4.9529646457954257</v>
      </c>
      <c r="S8" s="226">
        <v>5.0965350560029172</v>
      </c>
      <c r="T8" s="226">
        <v>5.420029760264832</v>
      </c>
      <c r="U8" s="226">
        <v>5.2832569669297182</v>
      </c>
      <c r="V8" s="226">
        <v>5.5917283616237263</v>
      </c>
      <c r="W8" s="226">
        <v>5.675152674189432</v>
      </c>
      <c r="DA8" s="174" t="s">
        <v>2892</v>
      </c>
    </row>
    <row r="9" spans="1:105" ht="12" customHeight="1" x14ac:dyDescent="0.25">
      <c r="A9" s="202" t="s">
        <v>95</v>
      </c>
      <c r="B9" s="226">
        <v>10.210125016236621</v>
      </c>
      <c r="C9" s="226">
        <v>11.33074487899575</v>
      </c>
      <c r="D9" s="226">
        <v>11.83749483590158</v>
      </c>
      <c r="E9" s="226">
        <v>11.979790039528231</v>
      </c>
      <c r="F9" s="226">
        <v>14.494494845647401</v>
      </c>
      <c r="G9" s="226">
        <v>16.047632334943419</v>
      </c>
      <c r="H9" s="226">
        <v>15.496999104215901</v>
      </c>
      <c r="I9" s="226">
        <v>16.369222519900362</v>
      </c>
      <c r="J9" s="226">
        <v>16.46199203797643</v>
      </c>
      <c r="K9" s="226">
        <v>14.45715893740649</v>
      </c>
      <c r="L9" s="226">
        <v>14.73232278202943</v>
      </c>
      <c r="M9" s="226">
        <v>13.960314786903419</v>
      </c>
      <c r="N9" s="226">
        <v>15.74298230469687</v>
      </c>
      <c r="O9" s="226">
        <v>15.55379778083681</v>
      </c>
      <c r="P9" s="226">
        <v>14.444706125043639</v>
      </c>
      <c r="Q9" s="226">
        <v>14.46173185050414</v>
      </c>
      <c r="R9" s="226">
        <v>15.17844004356663</v>
      </c>
      <c r="S9" s="226">
        <v>15.61841388129926</v>
      </c>
      <c r="T9" s="226">
        <v>16.60976862016642</v>
      </c>
      <c r="U9" s="226">
        <v>16.190626188978172</v>
      </c>
      <c r="V9" s="226">
        <v>17.135941753363031</v>
      </c>
      <c r="W9" s="226">
        <v>17.391596904774069</v>
      </c>
      <c r="DA9" s="174" t="s">
        <v>2893</v>
      </c>
    </row>
    <row r="10" spans="1:105" ht="12" customHeight="1" x14ac:dyDescent="0.25">
      <c r="A10" s="56" t="s">
        <v>96</v>
      </c>
      <c r="B10" s="262">
        <v>2.0700019090719</v>
      </c>
      <c r="C10" s="262">
        <v>2.6214481594939292</v>
      </c>
      <c r="D10" s="262">
        <v>2.7518030895373071</v>
      </c>
      <c r="E10" s="262">
        <v>3.0963634360112491</v>
      </c>
      <c r="F10" s="262">
        <v>3.4308204845410759</v>
      </c>
      <c r="G10" s="262">
        <v>3.6641961814436752</v>
      </c>
      <c r="H10" s="262">
        <v>3.662532620560639</v>
      </c>
      <c r="I10" s="262">
        <v>3.6406238574364989</v>
      </c>
      <c r="J10" s="262">
        <v>3.8028684541407012</v>
      </c>
      <c r="K10" s="262">
        <v>3.532843722911891</v>
      </c>
      <c r="L10" s="262">
        <v>3.7491502734501179</v>
      </c>
      <c r="M10" s="262">
        <v>3.468308283071218</v>
      </c>
      <c r="N10" s="262">
        <v>3.8467242455172279</v>
      </c>
      <c r="O10" s="262">
        <v>3.8730125119297938</v>
      </c>
      <c r="P10" s="262">
        <v>3.5827984205143251</v>
      </c>
      <c r="Q10" s="262">
        <v>3.658212374417432</v>
      </c>
      <c r="R10" s="262">
        <v>3.597804202963395</v>
      </c>
      <c r="S10" s="262">
        <v>3.6294783068203809</v>
      </c>
      <c r="T10" s="262">
        <v>3.8284467304947198</v>
      </c>
      <c r="U10" s="262">
        <v>3.8434338436817841</v>
      </c>
      <c r="V10" s="262">
        <v>4.096207239419166</v>
      </c>
      <c r="W10" s="262">
        <v>4.2998848984460469</v>
      </c>
      <c r="DA10" s="68" t="s">
        <v>2894</v>
      </c>
    </row>
    <row r="11" spans="1:105" ht="12" customHeight="1" x14ac:dyDescent="0.25">
      <c r="A11" s="37" t="s">
        <v>160</v>
      </c>
      <c r="B11" s="228">
        <v>0.15348020590774189</v>
      </c>
      <c r="C11" s="228">
        <v>0.17647202457848479</v>
      </c>
      <c r="D11" s="228">
        <v>0</v>
      </c>
      <c r="E11" s="228">
        <v>0</v>
      </c>
      <c r="F11" s="228">
        <v>0</v>
      </c>
      <c r="G11" s="228">
        <v>6.1079758515795543E-2</v>
      </c>
      <c r="H11" s="228">
        <v>6.544410257789568E-2</v>
      </c>
      <c r="I11" s="228">
        <v>5.4487903693971933E-2</v>
      </c>
      <c r="J11" s="228">
        <v>6.1569868623882897E-2</v>
      </c>
      <c r="K11" s="228">
        <v>6.5871177386326724E-2</v>
      </c>
      <c r="L11" s="228">
        <v>6.5689595255810043E-2</v>
      </c>
      <c r="M11" s="228">
        <v>5.6243986557665243E-2</v>
      </c>
      <c r="N11" s="228">
        <v>5.5766809584256449E-2</v>
      </c>
      <c r="O11" s="228">
        <v>5.9691515611366437E-2</v>
      </c>
      <c r="P11" s="228">
        <v>0</v>
      </c>
      <c r="Q11" s="228">
        <v>7.0796839889976357E-2</v>
      </c>
      <c r="R11" s="228">
        <v>6.3693714079664843E-2</v>
      </c>
      <c r="S11" s="228">
        <v>5.4173738344000653E-2</v>
      </c>
      <c r="T11" s="228">
        <v>4.6404688554657417E-2</v>
      </c>
      <c r="U11" s="228">
        <v>5.1100293736119427E-2</v>
      </c>
      <c r="V11" s="228">
        <v>5.0354912742958613E-2</v>
      </c>
      <c r="W11" s="228">
        <v>5.7470404419248507E-2</v>
      </c>
      <c r="DA11" s="69" t="s">
        <v>2895</v>
      </c>
    </row>
    <row r="12" spans="1:105" ht="12" customHeight="1" x14ac:dyDescent="0.25">
      <c r="A12" s="37" t="s">
        <v>162</v>
      </c>
      <c r="B12" s="228">
        <v>0.51317104584368856</v>
      </c>
      <c r="C12" s="228">
        <v>0.92194041409479499</v>
      </c>
      <c r="D12" s="228">
        <v>1.06157264919909</v>
      </c>
      <c r="E12" s="228">
        <v>1.6156190945178299</v>
      </c>
      <c r="F12" s="228">
        <v>1.423847322016464</v>
      </c>
      <c r="G12" s="228">
        <v>1.191998902096276</v>
      </c>
      <c r="H12" s="228">
        <v>1.4732220348049401</v>
      </c>
      <c r="I12" s="228">
        <v>1.1310541693106599</v>
      </c>
      <c r="J12" s="228">
        <v>1.441266449353994</v>
      </c>
      <c r="K12" s="228">
        <v>1.68154140630617</v>
      </c>
      <c r="L12" s="228">
        <v>2.013821552593424</v>
      </c>
      <c r="M12" s="228">
        <v>1.834759862999215</v>
      </c>
      <c r="N12" s="228">
        <v>1.881014066677553</v>
      </c>
      <c r="O12" s="228">
        <v>1.840663461118053</v>
      </c>
      <c r="P12" s="228">
        <v>1.555940579921389</v>
      </c>
      <c r="Q12" s="228">
        <v>1.44810369126953</v>
      </c>
      <c r="R12" s="228">
        <v>0.6898862435931189</v>
      </c>
      <c r="S12" s="228">
        <v>0.65049354717335273</v>
      </c>
      <c r="T12" s="228">
        <v>0.61748274700689654</v>
      </c>
      <c r="U12" s="228">
        <v>0.82927815999115628</v>
      </c>
      <c r="V12" s="228">
        <v>0.56636324819376327</v>
      </c>
      <c r="W12" s="228">
        <v>0.9121445995197649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1.409182453501712E-3</v>
      </c>
      <c r="C14" s="228">
        <v>3.9134459378987393E-3</v>
      </c>
      <c r="D14" s="228">
        <v>9.0545062077815198E-3</v>
      </c>
      <c r="E14" s="228">
        <v>1.6694362346348971E-2</v>
      </c>
      <c r="F14" s="228">
        <v>2.4515986808402581E-2</v>
      </c>
      <c r="G14" s="228">
        <v>3.2427963081304891E-2</v>
      </c>
      <c r="H14" s="228">
        <v>4.5188805520074621E-2</v>
      </c>
      <c r="I14" s="228">
        <v>9.9254479283602849E-3</v>
      </c>
      <c r="J14" s="228">
        <v>2.256220027567523E-2</v>
      </c>
      <c r="K14" s="228">
        <v>4.4819961125894203E-2</v>
      </c>
      <c r="L14" s="228">
        <v>7.9550097626541985E-2</v>
      </c>
      <c r="M14" s="228">
        <v>0.1118180830162982</v>
      </c>
      <c r="N14" s="228">
        <v>0.15994924203082589</v>
      </c>
      <c r="O14" s="228">
        <v>0.22126040022779761</v>
      </c>
      <c r="P14" s="228">
        <v>0.25219543015244078</v>
      </c>
      <c r="Q14" s="228">
        <v>0.32522041195691881</v>
      </c>
      <c r="R14" s="228">
        <v>0.4103791023918853</v>
      </c>
      <c r="S14" s="228">
        <v>0.40633538940214969</v>
      </c>
      <c r="T14" s="228">
        <v>0.4871314837595947</v>
      </c>
      <c r="U14" s="228">
        <v>0.56703073827064898</v>
      </c>
      <c r="V14" s="228">
        <v>0.71736638527396512</v>
      </c>
      <c r="W14" s="228">
        <v>0.81020829094750979</v>
      </c>
      <c r="DA14" s="69" t="s">
        <v>2898</v>
      </c>
    </row>
    <row r="15" spans="1:105" ht="12" customHeight="1" x14ac:dyDescent="0.25">
      <c r="A15" s="37" t="s">
        <v>38</v>
      </c>
      <c r="B15" s="228">
        <v>1.4019414748669681</v>
      </c>
      <c r="C15" s="228">
        <v>1.5191222748827511</v>
      </c>
      <c r="D15" s="228">
        <v>1.681175934130436</v>
      </c>
      <c r="E15" s="228">
        <v>1.46404997914707</v>
      </c>
      <c r="F15" s="228">
        <v>1.9824571757162091</v>
      </c>
      <c r="G15" s="228">
        <v>2.378689557750298</v>
      </c>
      <c r="H15" s="228">
        <v>2.078677677657728</v>
      </c>
      <c r="I15" s="228">
        <v>2.4451563365035072</v>
      </c>
      <c r="J15" s="228">
        <v>2.2774699358871491</v>
      </c>
      <c r="K15" s="228">
        <v>1.740611178093501</v>
      </c>
      <c r="L15" s="228">
        <v>1.590089027974342</v>
      </c>
      <c r="M15" s="228">
        <v>1.46548635049804</v>
      </c>
      <c r="N15" s="228">
        <v>1.7499941272245929</v>
      </c>
      <c r="O15" s="228">
        <v>1.751397134972577</v>
      </c>
      <c r="P15" s="228">
        <v>1.7746624104404951</v>
      </c>
      <c r="Q15" s="228">
        <v>1.8140914313010059</v>
      </c>
      <c r="R15" s="228">
        <v>2.433845142898726</v>
      </c>
      <c r="S15" s="228">
        <v>2.5184756319008779</v>
      </c>
      <c r="T15" s="228">
        <v>2.6774278111735721</v>
      </c>
      <c r="U15" s="228">
        <v>2.396024651683859</v>
      </c>
      <c r="V15" s="228">
        <v>2.7621226932084788</v>
      </c>
      <c r="W15" s="228">
        <v>2.5200616035595238</v>
      </c>
      <c r="DA15" s="69" t="s">
        <v>2899</v>
      </c>
    </row>
    <row r="16" spans="1:105" ht="12" customHeight="1" x14ac:dyDescent="0.25">
      <c r="A16" s="57" t="s">
        <v>2900</v>
      </c>
      <c r="B16" s="263">
        <v>53.860703842841097</v>
      </c>
      <c r="C16" s="263">
        <v>91.199783825977391</v>
      </c>
      <c r="D16" s="263">
        <v>100.47639094815101</v>
      </c>
      <c r="E16" s="263">
        <v>128.21754837645869</v>
      </c>
      <c r="F16" s="263">
        <v>138.30677900590169</v>
      </c>
      <c r="G16" s="263">
        <v>141.26081276866549</v>
      </c>
      <c r="H16" s="263">
        <v>143.92126492677821</v>
      </c>
      <c r="I16" s="263">
        <v>129.84726494692421</v>
      </c>
      <c r="J16" s="263">
        <v>149.6726998019933</v>
      </c>
      <c r="K16" s="263">
        <v>141.52119377518369</v>
      </c>
      <c r="L16" s="263">
        <v>148.084806994583</v>
      </c>
      <c r="M16" s="263">
        <v>127.29972646556151</v>
      </c>
      <c r="N16" s="263">
        <v>141.20227247724799</v>
      </c>
      <c r="O16" s="263">
        <v>146.23130810681579</v>
      </c>
      <c r="P16" s="263">
        <v>144.42655087344659</v>
      </c>
      <c r="Q16" s="263">
        <v>162.29890262453779</v>
      </c>
      <c r="R16" s="263">
        <v>168.25008083867439</v>
      </c>
      <c r="S16" s="263">
        <v>150.21002805568699</v>
      </c>
      <c r="T16" s="263">
        <v>147.41384370416861</v>
      </c>
      <c r="U16" s="263">
        <v>143.3753966195614</v>
      </c>
      <c r="V16" s="263">
        <v>153.01202922613481</v>
      </c>
      <c r="W16" s="263">
        <v>159.71112879634001</v>
      </c>
      <c r="DA16" s="70" t="s">
        <v>2901</v>
      </c>
    </row>
    <row r="17" spans="1:105" ht="12" customHeight="1" x14ac:dyDescent="0.25">
      <c r="A17" s="46" t="s">
        <v>30</v>
      </c>
      <c r="B17" s="231">
        <v>9.9428680000083975</v>
      </c>
      <c r="C17" s="231">
        <v>5.9106073469155653</v>
      </c>
      <c r="D17" s="231">
        <v>6.2903583518421424</v>
      </c>
      <c r="E17" s="231">
        <v>9.8564507279396434</v>
      </c>
      <c r="F17" s="231">
        <v>0.71207668907932331</v>
      </c>
      <c r="G17" s="231">
        <v>0.84854518419273639</v>
      </c>
      <c r="H17" s="231">
        <v>0.71492230150606917</v>
      </c>
      <c r="I17" s="231">
        <v>1.0849330854342769</v>
      </c>
      <c r="J17" s="231">
        <v>0.33508347680147099</v>
      </c>
      <c r="K17" s="231">
        <v>0.1798053371379143</v>
      </c>
      <c r="L17" s="231">
        <v>0.40245844496243649</v>
      </c>
      <c r="M17" s="231">
        <v>0.40974421556517587</v>
      </c>
      <c r="N17" s="231">
        <v>0.19902952170397831</v>
      </c>
      <c r="O17" s="231">
        <v>0.19454950228508111</v>
      </c>
      <c r="P17" s="231">
        <v>0.70542825544116783</v>
      </c>
      <c r="Q17" s="231">
        <v>0.46228223778907168</v>
      </c>
      <c r="R17" s="231">
        <v>0.35272660901488151</v>
      </c>
      <c r="S17" s="231">
        <v>0.34315204203104471</v>
      </c>
      <c r="T17" s="231">
        <v>5.3693829321859621E-2</v>
      </c>
      <c r="U17" s="231">
        <v>4.6615215360993778E-2</v>
      </c>
      <c r="V17" s="231">
        <v>8.8793554625098317E-2</v>
      </c>
      <c r="W17" s="231">
        <v>0.10231421969846401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0.89312052598947855</v>
      </c>
      <c r="C19" s="231">
        <v>1.529294965671584</v>
      </c>
      <c r="D19" s="231">
        <v>1.4547147591059331</v>
      </c>
      <c r="E19" s="231">
        <v>0.71808711786619761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0.97447425719850655</v>
      </c>
      <c r="V19" s="231">
        <v>1.745986231490771</v>
      </c>
      <c r="W19" s="231">
        <v>2.0755840475469558</v>
      </c>
      <c r="DA19" s="73" t="s">
        <v>2904</v>
      </c>
    </row>
    <row r="20" spans="1:105" ht="12" customHeight="1" x14ac:dyDescent="0.25">
      <c r="A20" s="46" t="s">
        <v>160</v>
      </c>
      <c r="B20" s="231">
        <v>4.0195333948932346</v>
      </c>
      <c r="C20" s="231">
        <v>2.0421631185784399</v>
      </c>
      <c r="D20" s="231">
        <v>0</v>
      </c>
      <c r="E20" s="231">
        <v>0</v>
      </c>
      <c r="F20" s="231">
        <v>0</v>
      </c>
      <c r="G20" s="231">
        <v>0.54325230246988232</v>
      </c>
      <c r="H20" s="231">
        <v>0.57352017336273253</v>
      </c>
      <c r="I20" s="231">
        <v>0.5910950640120477</v>
      </c>
      <c r="J20" s="231">
        <v>0.5479595238026741</v>
      </c>
      <c r="K20" s="231">
        <v>0.57541407037726999</v>
      </c>
      <c r="L20" s="231">
        <v>0.60261232729689551</v>
      </c>
      <c r="M20" s="231">
        <v>0.64208900941939184</v>
      </c>
      <c r="N20" s="231">
        <v>0.62404420799240423</v>
      </c>
      <c r="O20" s="231">
        <v>0.60156673938330407</v>
      </c>
      <c r="P20" s="231">
        <v>0</v>
      </c>
      <c r="Q20" s="231">
        <v>0.45708126430721352</v>
      </c>
      <c r="R20" s="231">
        <v>0.33805459882360361</v>
      </c>
      <c r="S20" s="231">
        <v>0.37874625423848751</v>
      </c>
      <c r="T20" s="231">
        <v>0.38115634175620139</v>
      </c>
      <c r="U20" s="231">
        <v>0.45408600470432231</v>
      </c>
      <c r="V20" s="231">
        <v>0.40788969136465031</v>
      </c>
      <c r="W20" s="231">
        <v>0.48349201630672889</v>
      </c>
      <c r="DA20" s="73" t="s">
        <v>2905</v>
      </c>
    </row>
    <row r="21" spans="1:105" ht="12" customHeight="1" x14ac:dyDescent="0.25">
      <c r="A21" s="46" t="s">
        <v>70</v>
      </c>
      <c r="B21" s="231">
        <v>5.5258425155894662</v>
      </c>
      <c r="C21" s="231">
        <v>6.1349428631404681</v>
      </c>
      <c r="D21" s="231">
        <v>4.5553070132909186</v>
      </c>
      <c r="E21" s="231">
        <v>5.2028686315827999</v>
      </c>
      <c r="F21" s="231">
        <v>5.0562906100773182</v>
      </c>
      <c r="G21" s="231">
        <v>4.9409243764118989</v>
      </c>
      <c r="H21" s="231">
        <v>5.1087242073143608</v>
      </c>
      <c r="I21" s="231">
        <v>4.7434075851277413</v>
      </c>
      <c r="J21" s="231">
        <v>3.2403316401449112</v>
      </c>
      <c r="K21" s="231">
        <v>3.4077515098985471</v>
      </c>
      <c r="L21" s="231">
        <v>3.5542239309266268</v>
      </c>
      <c r="M21" s="231">
        <v>2.4958440700678568</v>
      </c>
      <c r="N21" s="231">
        <v>2.427673512998874</v>
      </c>
      <c r="O21" s="231">
        <v>2.9343524105314591</v>
      </c>
      <c r="P21" s="231">
        <v>1.5719321611397861</v>
      </c>
      <c r="Q21" s="231">
        <v>0.90316252012494547</v>
      </c>
      <c r="R21" s="231">
        <v>1.325639505313764</v>
      </c>
      <c r="S21" s="231">
        <v>1.103295152132828</v>
      </c>
      <c r="T21" s="231">
        <v>0.7345744330666385</v>
      </c>
      <c r="U21" s="231">
        <v>0.43940046644400671</v>
      </c>
      <c r="V21" s="231">
        <v>0.78730285100920461</v>
      </c>
      <c r="W21" s="231">
        <v>1.871808582053309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0.87979819347576038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13.439571206341119</v>
      </c>
      <c r="C23" s="231">
        <v>10.66884519338635</v>
      </c>
      <c r="D23" s="231">
        <v>10.491445013628329</v>
      </c>
      <c r="E23" s="231">
        <v>11.578330288221929</v>
      </c>
      <c r="F23" s="231">
        <v>11.61464007841159</v>
      </c>
      <c r="G23" s="231">
        <v>10.60181251269867</v>
      </c>
      <c r="H23" s="231">
        <v>12.91059887019532</v>
      </c>
      <c r="I23" s="231">
        <v>12.26988911822904</v>
      </c>
      <c r="J23" s="231">
        <v>12.826983310379189</v>
      </c>
      <c r="K23" s="231">
        <v>14.68901306311551</v>
      </c>
      <c r="L23" s="231">
        <v>18.474062564141541</v>
      </c>
      <c r="M23" s="231">
        <v>20.945868439602449</v>
      </c>
      <c r="N23" s="231">
        <v>21.049006428973669</v>
      </c>
      <c r="O23" s="231">
        <v>18.550072070810788</v>
      </c>
      <c r="P23" s="231">
        <v>12.829434911152919</v>
      </c>
      <c r="Q23" s="231">
        <v>9.3493024135266989</v>
      </c>
      <c r="R23" s="231">
        <v>3.6615735270217709</v>
      </c>
      <c r="S23" s="231">
        <v>4.5478123151436174</v>
      </c>
      <c r="T23" s="231">
        <v>5.0718466663019353</v>
      </c>
      <c r="U23" s="231">
        <v>7.3691084517733021</v>
      </c>
      <c r="V23" s="231">
        <v>4.5877098761994928</v>
      </c>
      <c r="W23" s="231">
        <v>7.6737694129988778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0</v>
      </c>
      <c r="C25" s="231">
        <v>43.084499418029907</v>
      </c>
      <c r="D25" s="231">
        <v>55.634171199374229</v>
      </c>
      <c r="E25" s="231">
        <v>88.974951360802478</v>
      </c>
      <c r="F25" s="231">
        <v>109.0147991011132</v>
      </c>
      <c r="G25" s="231">
        <v>115.0023742399535</v>
      </c>
      <c r="H25" s="231">
        <v>114.60467141312471</v>
      </c>
      <c r="I25" s="231">
        <v>101.237481700977</v>
      </c>
      <c r="J25" s="231">
        <v>122.9343980396015</v>
      </c>
      <c r="K25" s="231">
        <v>117.5432976004264</v>
      </c>
      <c r="L25" s="231">
        <v>119.8411449931782</v>
      </c>
      <c r="M25" s="231">
        <v>100.1327427885108</v>
      </c>
      <c r="N25" s="231">
        <v>114.25119314035371</v>
      </c>
      <c r="O25" s="231">
        <v>120.923771628365</v>
      </c>
      <c r="P25" s="231">
        <v>126.9997958757822</v>
      </c>
      <c r="Q25" s="231">
        <v>145.29412590906011</v>
      </c>
      <c r="R25" s="231">
        <v>155.19247202528439</v>
      </c>
      <c r="S25" s="231">
        <v>133.81928578756131</v>
      </c>
      <c r="T25" s="231">
        <v>129.32778914275781</v>
      </c>
      <c r="U25" s="231">
        <v>119.46340684824681</v>
      </c>
      <c r="V25" s="231">
        <v>131.11299759173289</v>
      </c>
      <c r="W25" s="231">
        <v>131.58379819815721</v>
      </c>
      <c r="DA25" s="73" t="s">
        <v>2910</v>
      </c>
    </row>
    <row r="26" spans="1:105" ht="12" customHeight="1" x14ac:dyDescent="0.25">
      <c r="A26" s="46" t="s">
        <v>79</v>
      </c>
      <c r="B26" s="231">
        <v>20.03976820001941</v>
      </c>
      <c r="C26" s="231">
        <v>21.829430920255071</v>
      </c>
      <c r="D26" s="231">
        <v>22.050394610909411</v>
      </c>
      <c r="E26" s="231">
        <v>11.886860250045601</v>
      </c>
      <c r="F26" s="231">
        <v>11.908972527220261</v>
      </c>
      <c r="G26" s="231">
        <v>9.3239041529387148</v>
      </c>
      <c r="H26" s="231">
        <v>10.00882796127499</v>
      </c>
      <c r="I26" s="231">
        <v>9.9204583931441679</v>
      </c>
      <c r="J26" s="231">
        <v>9.7879438112635224</v>
      </c>
      <c r="K26" s="231">
        <v>5.1259121942280093</v>
      </c>
      <c r="L26" s="231">
        <v>4.3305065406015997</v>
      </c>
      <c r="M26" s="231">
        <v>2.6734379423957462</v>
      </c>
      <c r="N26" s="231">
        <v>2.651325665225376</v>
      </c>
      <c r="O26" s="231">
        <v>3.0269957554401579</v>
      </c>
      <c r="P26" s="231">
        <v>2.3199596699305109</v>
      </c>
      <c r="Q26" s="231">
        <v>5.8329482797297523</v>
      </c>
      <c r="R26" s="231">
        <v>7.3796145732158953</v>
      </c>
      <c r="S26" s="231">
        <v>10.0177365045797</v>
      </c>
      <c r="T26" s="231">
        <v>11.84478329096414</v>
      </c>
      <c r="U26" s="231">
        <v>14.628305375833479</v>
      </c>
      <c r="V26" s="231">
        <v>14.281349429712741</v>
      </c>
      <c r="W26" s="231">
        <v>15.92036231957842</v>
      </c>
      <c r="DA26" s="73" t="s">
        <v>2911</v>
      </c>
    </row>
    <row r="27" spans="1:105" ht="12" customHeight="1" x14ac:dyDescent="0.25">
      <c r="A27" s="57" t="s">
        <v>2912</v>
      </c>
      <c r="B27" s="263">
        <v>6.2872875099983396</v>
      </c>
      <c r="C27" s="263">
        <v>6.9773534254868581</v>
      </c>
      <c r="D27" s="263">
        <v>7.2894047147393932</v>
      </c>
      <c r="E27" s="263">
        <v>7.3770286032884389</v>
      </c>
      <c r="F27" s="263">
        <v>8.9255573523197178</v>
      </c>
      <c r="G27" s="263">
        <v>9.8819630694125262</v>
      </c>
      <c r="H27" s="263">
        <v>9.5428889220697961</v>
      </c>
      <c r="I27" s="263">
        <v>10.079994920149179</v>
      </c>
      <c r="J27" s="263">
        <v>10.13712141285918</v>
      </c>
      <c r="K27" s="263">
        <v>8.9025662930345266</v>
      </c>
      <c r="L27" s="263">
        <v>9.0720092920918098</v>
      </c>
      <c r="M27" s="263">
        <v>8.5966148950931611</v>
      </c>
      <c r="N27" s="263">
        <v>9.6943627876291316</v>
      </c>
      <c r="O27" s="263">
        <v>9.5778649492521417</v>
      </c>
      <c r="P27" s="263">
        <v>8.8948979822637195</v>
      </c>
      <c r="Q27" s="263">
        <v>8.9053822447841267</v>
      </c>
      <c r="R27" s="263">
        <v>9.3467236057752423</v>
      </c>
      <c r="S27" s="263">
        <v>9.617654863747445</v>
      </c>
      <c r="T27" s="263">
        <v>10.2281206766288</v>
      </c>
      <c r="U27" s="263">
        <v>9.9700171795286643</v>
      </c>
      <c r="V27" s="263">
        <v>10.552132553386709</v>
      </c>
      <c r="W27" s="263">
        <v>10.709562304518769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9.9462193910815859</v>
      </c>
      <c r="C28" s="263">
        <f t="shared" si="0"/>
        <v>15.96032553801831</v>
      </c>
      <c r="D28" s="263">
        <f t="shared" si="0"/>
        <v>17.309568035017172</v>
      </c>
      <c r="E28" s="263">
        <f t="shared" si="0"/>
        <v>21.814630682790156</v>
      </c>
      <c r="F28" s="263">
        <f t="shared" si="0"/>
        <v>22.734993326042236</v>
      </c>
      <c r="G28" s="263">
        <f t="shared" si="0"/>
        <v>23.221348485396163</v>
      </c>
      <c r="H28" s="263">
        <f t="shared" si="0"/>
        <v>23.797918867798554</v>
      </c>
      <c r="I28" s="263">
        <f t="shared" si="0"/>
        <v>21.739049149496868</v>
      </c>
      <c r="J28" s="263">
        <f t="shared" si="0"/>
        <v>24.436972217280498</v>
      </c>
      <c r="K28" s="263">
        <f t="shared" si="0"/>
        <v>23.318951944608731</v>
      </c>
      <c r="L28" s="263">
        <f t="shared" si="0"/>
        <v>24.652855744634788</v>
      </c>
      <c r="M28" s="263">
        <f t="shared" si="0"/>
        <v>21.587961184989904</v>
      </c>
      <c r="N28" s="263">
        <f t="shared" si="0"/>
        <v>23.781786054533807</v>
      </c>
      <c r="O28" s="263">
        <f t="shared" si="0"/>
        <v>24.374748049522424</v>
      </c>
      <c r="P28" s="263">
        <f t="shared" si="0"/>
        <v>23.330894671899003</v>
      </c>
      <c r="Q28" s="263">
        <f t="shared" si="0"/>
        <v>25.172489378314442</v>
      </c>
      <c r="R28" s="263">
        <f t="shared" si="0"/>
        <v>24.455479619033454</v>
      </c>
      <c r="S28" s="263">
        <f t="shared" si="0"/>
        <v>22.451006578788636</v>
      </c>
      <c r="T28" s="263">
        <f t="shared" si="0"/>
        <v>22.101454310335011</v>
      </c>
      <c r="U28" s="263">
        <f t="shared" si="0"/>
        <v>22.364548873157919</v>
      </c>
      <c r="V28" s="263">
        <f t="shared" si="0"/>
        <v>23.320607739990294</v>
      </c>
      <c r="W28" s="263">
        <f t="shared" si="0"/>
        <v>25.268997213628786</v>
      </c>
      <c r="DA28" s="70"/>
    </row>
    <row r="29" spans="1:105" ht="12" customHeight="1" x14ac:dyDescent="0.25">
      <c r="A29" s="60" t="s">
        <v>2915</v>
      </c>
      <c r="B29" s="331">
        <v>5.0453340134338447</v>
      </c>
      <c r="C29" s="331">
        <v>7.9754446861449271</v>
      </c>
      <c r="D29" s="331">
        <v>8.5464743119168318</v>
      </c>
      <c r="E29" s="331">
        <v>10.79660536086655</v>
      </c>
      <c r="F29" s="331">
        <v>10.767238824729359</v>
      </c>
      <c r="G29" s="331">
        <v>10.932529658143149</v>
      </c>
      <c r="H29" s="331">
        <v>11.32254492376282</v>
      </c>
      <c r="I29" s="331">
        <v>10.35797001759564</v>
      </c>
      <c r="J29" s="331">
        <v>11.44485822822215</v>
      </c>
      <c r="K29" s="331">
        <v>11.092747546614451</v>
      </c>
      <c r="L29" s="331">
        <v>11.880419686556969</v>
      </c>
      <c r="M29" s="331">
        <v>10.54005481272196</v>
      </c>
      <c r="N29" s="331">
        <v>11.513744065299459</v>
      </c>
      <c r="O29" s="331">
        <v>11.709237177048349</v>
      </c>
      <c r="P29" s="331">
        <v>10.86996896435501</v>
      </c>
      <c r="Q29" s="331">
        <v>11.262743829254591</v>
      </c>
      <c r="R29" s="331">
        <v>10.02587949022025</v>
      </c>
      <c r="S29" s="331">
        <v>9.4597599367137377</v>
      </c>
      <c r="T29" s="331">
        <v>9.2845632231877797</v>
      </c>
      <c r="U29" s="331">
        <v>9.896891613948414</v>
      </c>
      <c r="V29" s="331">
        <v>10.0224878417661</v>
      </c>
      <c r="W29" s="331">
        <v>11.41469603852544</v>
      </c>
      <c r="DA29" s="72" t="s">
        <v>2916</v>
      </c>
    </row>
    <row r="30" spans="1:105" ht="12" customHeight="1" x14ac:dyDescent="0.25">
      <c r="A30" s="59" t="s">
        <v>30</v>
      </c>
      <c r="B30" s="232">
        <v>1.483255538560849</v>
      </c>
      <c r="C30" s="232">
        <v>1.793349490398656</v>
      </c>
      <c r="D30" s="232">
        <v>2.358757394003105</v>
      </c>
      <c r="E30" s="232">
        <v>3.8900874679481499</v>
      </c>
      <c r="F30" s="232">
        <v>0.44106866011767187</v>
      </c>
      <c r="G30" s="232">
        <v>0.54780044060337962</v>
      </c>
      <c r="H30" s="232">
        <v>0.4192478852015688</v>
      </c>
      <c r="I30" s="232">
        <v>0.60129001226816858</v>
      </c>
      <c r="J30" s="232">
        <v>0.22624789975938761</v>
      </c>
      <c r="K30" s="232">
        <v>0.10579975107472959</v>
      </c>
      <c r="L30" s="232">
        <v>0.20758481610212989</v>
      </c>
      <c r="M30" s="232">
        <v>0.1763210005622966</v>
      </c>
      <c r="N30" s="232">
        <v>9.430445284761535E-2</v>
      </c>
      <c r="O30" s="232">
        <v>0.1022428626509972</v>
      </c>
      <c r="P30" s="232">
        <v>0.50758503553346601</v>
      </c>
      <c r="Q30" s="232">
        <v>0.46604425148284168</v>
      </c>
      <c r="R30" s="232">
        <v>0.6228245971008336</v>
      </c>
      <c r="S30" s="232">
        <v>0.50935713223027368</v>
      </c>
      <c r="T30" s="232">
        <v>7.9875354143705474E-2</v>
      </c>
      <c r="U30" s="232">
        <v>4.9694250077391741E-2</v>
      </c>
      <c r="V30" s="232">
        <v>0.1168245534198612</v>
      </c>
      <c r="W30" s="232">
        <v>9.5673691585148199E-2</v>
      </c>
      <c r="DA30" s="71" t="s">
        <v>2917</v>
      </c>
    </row>
    <row r="31" spans="1:105" ht="12" customHeight="1" x14ac:dyDescent="0.25">
      <c r="A31" s="59" t="s">
        <v>33</v>
      </c>
      <c r="B31" s="297">
        <v>0.1332337879548591</v>
      </c>
      <c r="C31" s="297">
        <v>0.4640065202077015</v>
      </c>
      <c r="D31" s="297">
        <v>0.54548866730330192</v>
      </c>
      <c r="E31" s="297">
        <v>0.28341050700815779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1.0388403669528981</v>
      </c>
      <c r="V31" s="297">
        <v>2.2971719358724769</v>
      </c>
      <c r="W31" s="297">
        <v>1.9408718417567361</v>
      </c>
      <c r="DA31" s="122" t="s">
        <v>2918</v>
      </c>
    </row>
    <row r="32" spans="1:105" ht="12" customHeight="1" x14ac:dyDescent="0.25">
      <c r="A32" s="59" t="s">
        <v>160</v>
      </c>
      <c r="B32" s="297">
        <v>0.59962529628278793</v>
      </c>
      <c r="C32" s="297">
        <v>0.61961689773297901</v>
      </c>
      <c r="D32" s="297">
        <v>0</v>
      </c>
      <c r="E32" s="297">
        <v>0</v>
      </c>
      <c r="F32" s="297">
        <v>0</v>
      </c>
      <c r="G32" s="297">
        <v>0.35071067068151218</v>
      </c>
      <c r="H32" s="297">
        <v>0.33632622635527248</v>
      </c>
      <c r="I32" s="297">
        <v>0.32759583338652698</v>
      </c>
      <c r="J32" s="297">
        <v>0.36998151206053409</v>
      </c>
      <c r="K32" s="297">
        <v>0.33858096973015278</v>
      </c>
      <c r="L32" s="297">
        <v>0.31082257238875471</v>
      </c>
      <c r="M32" s="297">
        <v>0.27630353837874422</v>
      </c>
      <c r="N32" s="297">
        <v>0.29568551983447189</v>
      </c>
      <c r="O32" s="297">
        <v>0.3161452729909755</v>
      </c>
      <c r="P32" s="297">
        <v>0</v>
      </c>
      <c r="Q32" s="297">
        <v>0.46080095291933371</v>
      </c>
      <c r="R32" s="297">
        <v>0.59691759546700873</v>
      </c>
      <c r="S32" s="297">
        <v>0.56219133874313687</v>
      </c>
      <c r="T32" s="297">
        <v>0.5670111103344454</v>
      </c>
      <c r="U32" s="297">
        <v>0.48407935691534681</v>
      </c>
      <c r="V32" s="297">
        <v>0.53665529259903233</v>
      </c>
      <c r="W32" s="297">
        <v>0.45211180018123992</v>
      </c>
      <c r="DA32" s="122" t="s">
        <v>2919</v>
      </c>
    </row>
    <row r="33" spans="1:105" ht="12" customHeight="1" x14ac:dyDescent="0.25">
      <c r="A33" s="59" t="s">
        <v>70</v>
      </c>
      <c r="B33" s="297">
        <v>0.82433323226821187</v>
      </c>
      <c r="C33" s="297">
        <v>1.861415589208314</v>
      </c>
      <c r="D33" s="297">
        <v>1.708148168761721</v>
      </c>
      <c r="E33" s="297">
        <v>2.0534383643524392</v>
      </c>
      <c r="F33" s="297">
        <v>3.131925758496406</v>
      </c>
      <c r="G33" s="297">
        <v>3.1897423977031711</v>
      </c>
      <c r="H33" s="297">
        <v>2.995880553009191</v>
      </c>
      <c r="I33" s="297">
        <v>2.628884346275346</v>
      </c>
      <c r="J33" s="297">
        <v>2.187867438599584</v>
      </c>
      <c r="K33" s="297">
        <v>2.0051644028522868</v>
      </c>
      <c r="L33" s="297">
        <v>1.833240003588585</v>
      </c>
      <c r="M33" s="297">
        <v>1.074010826668619</v>
      </c>
      <c r="N33" s="297">
        <v>1.150283738693378</v>
      </c>
      <c r="O33" s="297">
        <v>1.5421092675938299</v>
      </c>
      <c r="P33" s="297">
        <v>1.1310707158580491</v>
      </c>
      <c r="Q33" s="297">
        <v>0.91051238021184733</v>
      </c>
      <c r="R33" s="297">
        <v>2.34073888869314</v>
      </c>
      <c r="S33" s="297">
        <v>1.6376742255932719</v>
      </c>
      <c r="T33" s="297">
        <v>1.0927585856168791</v>
      </c>
      <c r="U33" s="297">
        <v>0.46842380743053452</v>
      </c>
      <c r="V33" s="297">
        <v>1.035844373656102</v>
      </c>
      <c r="W33" s="297">
        <v>1.7503220716884409</v>
      </c>
      <c r="DA33" s="122" t="s">
        <v>2920</v>
      </c>
    </row>
    <row r="34" spans="1:105" ht="12" customHeight="1" x14ac:dyDescent="0.25">
      <c r="A34" s="59" t="s">
        <v>162</v>
      </c>
      <c r="B34" s="297">
        <v>2.0048861583671371</v>
      </c>
      <c r="C34" s="297">
        <v>3.237056188597276</v>
      </c>
      <c r="D34" s="297">
        <v>3.9340800818487049</v>
      </c>
      <c r="E34" s="297">
        <v>4.569669021557802</v>
      </c>
      <c r="F34" s="297">
        <v>7.1942444061152848</v>
      </c>
      <c r="G34" s="297">
        <v>6.8442761491550819</v>
      </c>
      <c r="H34" s="297">
        <v>7.5710902591967892</v>
      </c>
      <c r="I34" s="297">
        <v>6.8001998256655964</v>
      </c>
      <c r="J34" s="297">
        <v>8.6607613778026469</v>
      </c>
      <c r="K34" s="297">
        <v>8.6432024229572839</v>
      </c>
      <c r="L34" s="297">
        <v>9.5287722944775055</v>
      </c>
      <c r="M34" s="297">
        <v>9.0134194471123052</v>
      </c>
      <c r="N34" s="297">
        <v>9.9734703539239931</v>
      </c>
      <c r="O34" s="297">
        <v>9.7487397738125505</v>
      </c>
      <c r="P34" s="297">
        <v>9.2313132129634994</v>
      </c>
      <c r="Q34" s="297">
        <v>9.4253862446405687</v>
      </c>
      <c r="R34" s="297">
        <v>6.4653984089592678</v>
      </c>
      <c r="S34" s="297">
        <v>6.7505372401470556</v>
      </c>
      <c r="T34" s="297">
        <v>7.5449181730927508</v>
      </c>
      <c r="U34" s="297">
        <v>7.8558538325722429</v>
      </c>
      <c r="V34" s="297">
        <v>6.0359916862186216</v>
      </c>
      <c r="W34" s="297">
        <v>7.1757166333138764</v>
      </c>
      <c r="DA34" s="122" t="s">
        <v>2921</v>
      </c>
    </row>
    <row r="35" spans="1:105" ht="12" customHeight="1" x14ac:dyDescent="0.25">
      <c r="A35" s="60" t="s">
        <v>2922</v>
      </c>
      <c r="B35" s="331">
        <v>4.3635103767931831</v>
      </c>
      <c r="C35" s="331">
        <v>7.388525858242029</v>
      </c>
      <c r="D35" s="331">
        <v>8.1400676791055186</v>
      </c>
      <c r="E35" s="331">
        <v>10.387510056685279</v>
      </c>
      <c r="F35" s="331">
        <v>11.20488635154196</v>
      </c>
      <c r="G35" s="331">
        <v>11.4442065990981</v>
      </c>
      <c r="H35" s="331">
        <v>11.6597424122349</v>
      </c>
      <c r="I35" s="331">
        <v>10.51954110453805</v>
      </c>
      <c r="J35" s="331">
        <v>12.125693355480641</v>
      </c>
      <c r="K35" s="331">
        <v>11.465301296025521</v>
      </c>
      <c r="L35" s="331">
        <v>11.99705064849732</v>
      </c>
      <c r="M35" s="331">
        <v>10.31315296243092</v>
      </c>
      <c r="N35" s="331">
        <v>11.43946397319767</v>
      </c>
      <c r="O35" s="331">
        <v>11.84688993664056</v>
      </c>
      <c r="P35" s="331">
        <v>11.700678016752221</v>
      </c>
      <c r="Q35" s="331">
        <v>13.14860176745437</v>
      </c>
      <c r="R35" s="331">
        <v>13.63073486336233</v>
      </c>
      <c r="S35" s="331">
        <v>12.16922485884862</v>
      </c>
      <c r="T35" s="331">
        <v>11.942692738717421</v>
      </c>
      <c r="U35" s="331">
        <v>11.61551903873697</v>
      </c>
      <c r="V35" s="331">
        <v>12.396228226994561</v>
      </c>
      <c r="W35" s="331">
        <v>12.938953969588921</v>
      </c>
      <c r="DA35" s="72" t="s">
        <v>2923</v>
      </c>
    </row>
    <row r="36" spans="1:105" ht="12" customHeight="1" x14ac:dyDescent="0.25">
      <c r="A36" s="64" t="s">
        <v>30</v>
      </c>
      <c r="B36" s="231">
        <v>0.80551876595812721</v>
      </c>
      <c r="C36" s="231">
        <v>0.47884625805617093</v>
      </c>
      <c r="D36" s="231">
        <v>0.50961168316888061</v>
      </c>
      <c r="E36" s="231">
        <v>0.79851769399838368</v>
      </c>
      <c r="F36" s="231">
        <v>5.7688700670092491E-2</v>
      </c>
      <c r="G36" s="231">
        <v>6.8744658948511381E-2</v>
      </c>
      <c r="H36" s="231">
        <v>5.791923719239022E-2</v>
      </c>
      <c r="I36" s="231">
        <v>8.7895560931254862E-2</v>
      </c>
      <c r="J36" s="231">
        <v>2.714669738407989E-2</v>
      </c>
      <c r="K36" s="231">
        <v>1.456688083195869E-2</v>
      </c>
      <c r="L36" s="231">
        <v>3.2605062235091013E-2</v>
      </c>
      <c r="M36" s="231">
        <v>3.3195316972956149E-2</v>
      </c>
      <c r="N36" s="231">
        <v>1.612432295310463E-2</v>
      </c>
      <c r="O36" s="231">
        <v>1.5761375389707882E-2</v>
      </c>
      <c r="P36" s="231">
        <v>5.7150079614300867E-2</v>
      </c>
      <c r="Q36" s="231">
        <v>3.7451670655579451E-2</v>
      </c>
      <c r="R36" s="231">
        <v>2.8576050975837378E-2</v>
      </c>
      <c r="S36" s="231">
        <v>2.7800370017245019E-2</v>
      </c>
      <c r="T36" s="231">
        <v>4.3499910825401814E-3</v>
      </c>
      <c r="U36" s="231">
        <v>3.7765190840739638E-3</v>
      </c>
      <c r="V36" s="231">
        <v>7.1935858493328434E-3</v>
      </c>
      <c r="W36" s="231">
        <v>8.288958879008131E-3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7.2355918226643515E-2</v>
      </c>
      <c r="C38" s="231">
        <v>0.1238954186591545</v>
      </c>
      <c r="D38" s="231">
        <v>0.1178533233645559</v>
      </c>
      <c r="E38" s="231">
        <v>5.8175633935150219E-2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7.8946768791041039E-2</v>
      </c>
      <c r="V38" s="231">
        <v>0.14145060304221471</v>
      </c>
      <c r="W38" s="231">
        <v>0.168152881102413</v>
      </c>
      <c r="DA38" s="73" t="s">
        <v>2926</v>
      </c>
    </row>
    <row r="39" spans="1:105" ht="12" customHeight="1" x14ac:dyDescent="0.25">
      <c r="A39" s="64" t="s">
        <v>160</v>
      </c>
      <c r="B39" s="231">
        <v>0.32564141251590051</v>
      </c>
      <c r="C39" s="231">
        <v>0.16544529356732041</v>
      </c>
      <c r="D39" s="231">
        <v>0</v>
      </c>
      <c r="E39" s="231">
        <v>0</v>
      </c>
      <c r="F39" s="231">
        <v>0</v>
      </c>
      <c r="G39" s="231">
        <v>4.4011438579802227E-2</v>
      </c>
      <c r="H39" s="231">
        <v>4.646358196637522E-2</v>
      </c>
      <c r="I39" s="231">
        <v>4.7887406986246113E-2</v>
      </c>
      <c r="J39" s="231">
        <v>4.4392792844897479E-2</v>
      </c>
      <c r="K39" s="231">
        <v>4.6617015521562791E-2</v>
      </c>
      <c r="L39" s="231">
        <v>4.8820474961041443E-2</v>
      </c>
      <c r="M39" s="231">
        <v>5.2018667702553027E-2</v>
      </c>
      <c r="N39" s="231">
        <v>5.055677298792801E-2</v>
      </c>
      <c r="O39" s="231">
        <v>4.8735766938581927E-2</v>
      </c>
      <c r="P39" s="231">
        <v>0</v>
      </c>
      <c r="Q39" s="231">
        <v>3.7030315193464912E-2</v>
      </c>
      <c r="R39" s="231">
        <v>2.7387402032354149E-2</v>
      </c>
      <c r="S39" s="231">
        <v>3.068402550704603E-2</v>
      </c>
      <c r="T39" s="231">
        <v>3.0879278096451669E-2</v>
      </c>
      <c r="U39" s="231">
        <v>3.6787655045603843E-2</v>
      </c>
      <c r="V39" s="231">
        <v>3.304507319566316E-2</v>
      </c>
      <c r="W39" s="231">
        <v>3.9169975134505861E-2</v>
      </c>
      <c r="DA39" s="73" t="s">
        <v>2927</v>
      </c>
    </row>
    <row r="40" spans="1:105" ht="12" customHeight="1" x14ac:dyDescent="0.25">
      <c r="A40" s="64" t="s">
        <v>70</v>
      </c>
      <c r="B40" s="231">
        <v>0.44767463915168348</v>
      </c>
      <c r="C40" s="231">
        <v>0.49702073932152713</v>
      </c>
      <c r="D40" s="231">
        <v>0.36904696752520533</v>
      </c>
      <c r="E40" s="231">
        <v>0.42150899715769002</v>
      </c>
      <c r="F40" s="231">
        <v>0.40963401832868629</v>
      </c>
      <c r="G40" s="231">
        <v>0.40028765406282968</v>
      </c>
      <c r="H40" s="231">
        <v>0.41388191204919927</v>
      </c>
      <c r="I40" s="231">
        <v>0.38428588455617552</v>
      </c>
      <c r="J40" s="231">
        <v>0.26251459277769729</v>
      </c>
      <c r="K40" s="231">
        <v>0.27607806831420312</v>
      </c>
      <c r="L40" s="231">
        <v>0.28794449194904748</v>
      </c>
      <c r="M40" s="231">
        <v>0.20220013333610301</v>
      </c>
      <c r="N40" s="231">
        <v>0.19667731406455691</v>
      </c>
      <c r="O40" s="231">
        <v>0.23772576811997909</v>
      </c>
      <c r="P40" s="231">
        <v>0.12734965953587471</v>
      </c>
      <c r="Q40" s="231">
        <v>7.3169467669696869E-2</v>
      </c>
      <c r="R40" s="231">
        <v>0.10739632653523951</v>
      </c>
      <c r="S40" s="231">
        <v>8.9383158806178392E-2</v>
      </c>
      <c r="T40" s="231">
        <v>5.9511349323729291E-2</v>
      </c>
      <c r="U40" s="231">
        <v>3.5597910129260772E-2</v>
      </c>
      <c r="V40" s="231">
        <v>6.3783127864084507E-2</v>
      </c>
      <c r="W40" s="231">
        <v>0.15164406679482609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7.1276613055728522E-2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1.0888032319376191</v>
      </c>
      <c r="C42" s="231">
        <v>0.86433361223015415</v>
      </c>
      <c r="D42" s="231">
        <v>0.84996158457381676</v>
      </c>
      <c r="E42" s="231">
        <v>0.93801530158262814</v>
      </c>
      <c r="F42" s="231">
        <v>0.94095692942941711</v>
      </c>
      <c r="G42" s="231">
        <v>0.85890297770635682</v>
      </c>
      <c r="H42" s="231">
        <v>1.045948680973271</v>
      </c>
      <c r="I42" s="231">
        <v>0.99404175344081391</v>
      </c>
      <c r="J42" s="231">
        <v>1.0391745889750741</v>
      </c>
      <c r="K42" s="231">
        <v>1.1900264265535481</v>
      </c>
      <c r="L42" s="231">
        <v>1.496671189729962</v>
      </c>
      <c r="M42" s="231">
        <v>1.696923875221475</v>
      </c>
      <c r="N42" s="231">
        <v>1.705279571578064</v>
      </c>
      <c r="O42" s="231">
        <v>1.502829079386472</v>
      </c>
      <c r="P42" s="231">
        <v>1.0393732047497051</v>
      </c>
      <c r="Q42" s="231">
        <v>0.75743121026116444</v>
      </c>
      <c r="R42" s="231">
        <v>0.29664139048703397</v>
      </c>
      <c r="S42" s="231">
        <v>0.3684397865787381</v>
      </c>
      <c r="T42" s="231">
        <v>0.41089428802282463</v>
      </c>
      <c r="U42" s="231">
        <v>0.59700633119931001</v>
      </c>
      <c r="V42" s="231">
        <v>0.37167207671337948</v>
      </c>
      <c r="W42" s="231">
        <v>0.621688356699582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0</v>
      </c>
      <c r="C44" s="231">
        <v>3.4904790854214069</v>
      </c>
      <c r="D44" s="231">
        <v>4.5071873557594513</v>
      </c>
      <c r="E44" s="231">
        <v>7.2082816568898904</v>
      </c>
      <c r="F44" s="231">
        <v>8.8318045098283271</v>
      </c>
      <c r="G44" s="231">
        <v>9.3168862927621934</v>
      </c>
      <c r="H44" s="231">
        <v>9.2846665056459496</v>
      </c>
      <c r="I44" s="231">
        <v>8.2017272409138471</v>
      </c>
      <c r="J44" s="231">
        <v>9.9594970588547884</v>
      </c>
      <c r="K44" s="231">
        <v>9.5227385126368382</v>
      </c>
      <c r="L44" s="231">
        <v>9.7088979986290003</v>
      </c>
      <c r="M44" s="231">
        <v>8.1122271162541537</v>
      </c>
      <c r="N44" s="231">
        <v>9.2560295588338963</v>
      </c>
      <c r="O44" s="231">
        <v>9.7966067031163124</v>
      </c>
      <c r="P44" s="231">
        <v>10.288854166695939</v>
      </c>
      <c r="Q44" s="231">
        <v>11.770964373974589</v>
      </c>
      <c r="R44" s="231">
        <v>12.57287621154105</v>
      </c>
      <c r="S44" s="231">
        <v>10.84133330030161</v>
      </c>
      <c r="T44" s="231">
        <v>10.47745591254748</v>
      </c>
      <c r="U44" s="231">
        <v>9.6782956448252317</v>
      </c>
      <c r="V44" s="231">
        <v>10.62208409294726</v>
      </c>
      <c r="W44" s="231">
        <v>10.660225876937449</v>
      </c>
      <c r="DA44" s="73" t="s">
        <v>2932</v>
      </c>
    </row>
    <row r="45" spans="1:105" ht="12" customHeight="1" x14ac:dyDescent="0.25">
      <c r="A45" s="64" t="s">
        <v>79</v>
      </c>
      <c r="B45" s="231">
        <v>1.623516409003209</v>
      </c>
      <c r="C45" s="231">
        <v>1.768505450986295</v>
      </c>
      <c r="D45" s="231">
        <v>1.7864067647136099</v>
      </c>
      <c r="E45" s="231">
        <v>0.9630107731215346</v>
      </c>
      <c r="F45" s="231">
        <v>0.96480219328543859</v>
      </c>
      <c r="G45" s="231">
        <v>0.75537357703840668</v>
      </c>
      <c r="H45" s="231">
        <v>0.81086249440771163</v>
      </c>
      <c r="I45" s="231">
        <v>0.80370325770971573</v>
      </c>
      <c r="J45" s="231">
        <v>0.79296762464409865</v>
      </c>
      <c r="K45" s="231">
        <v>0.4152743921674083</v>
      </c>
      <c r="L45" s="231">
        <v>0.35083481793744548</v>
      </c>
      <c r="M45" s="231">
        <v>0.21658785294368149</v>
      </c>
      <c r="N45" s="231">
        <v>0.21479643278012461</v>
      </c>
      <c r="O45" s="231">
        <v>0.2452312436895055</v>
      </c>
      <c r="P45" s="231">
        <v>0.18795090615639989</v>
      </c>
      <c r="Q45" s="231">
        <v>0.47255472969987361</v>
      </c>
      <c r="R45" s="231">
        <v>0.59785748179081344</v>
      </c>
      <c r="S45" s="231">
        <v>0.81158421763779898</v>
      </c>
      <c r="T45" s="231">
        <v>0.95960191964439434</v>
      </c>
      <c r="U45" s="231">
        <v>1.1851082096624499</v>
      </c>
      <c r="V45" s="231">
        <v>1.1569996673826199</v>
      </c>
      <c r="W45" s="231">
        <v>1.289783854041133</v>
      </c>
      <c r="DA45" s="73" t="s">
        <v>2933</v>
      </c>
    </row>
    <row r="46" spans="1:105" ht="12" customHeight="1" x14ac:dyDescent="0.25">
      <c r="A46" s="60" t="s">
        <v>2934</v>
      </c>
      <c r="B46" s="331">
        <v>0.5373750008545588</v>
      </c>
      <c r="C46" s="331">
        <v>0.59635499363135525</v>
      </c>
      <c r="D46" s="331">
        <v>0.62302604399481987</v>
      </c>
      <c r="E46" s="331">
        <v>0.6305152652383279</v>
      </c>
      <c r="F46" s="331">
        <v>0.76286814977091588</v>
      </c>
      <c r="G46" s="331">
        <v>0.84461222815491632</v>
      </c>
      <c r="H46" s="331">
        <v>0.81563153180083692</v>
      </c>
      <c r="I46" s="331">
        <v>0.86153802736317697</v>
      </c>
      <c r="J46" s="331">
        <v>0.86642063357770716</v>
      </c>
      <c r="K46" s="331">
        <v>0.76090310196876287</v>
      </c>
      <c r="L46" s="331">
        <v>0.77538540958049651</v>
      </c>
      <c r="M46" s="331">
        <v>0.7347534098370222</v>
      </c>
      <c r="N46" s="331">
        <v>0.82857801603667791</v>
      </c>
      <c r="O46" s="331">
        <v>0.81862093583351625</v>
      </c>
      <c r="P46" s="331">
        <v>0.76024769079177079</v>
      </c>
      <c r="Q46" s="331">
        <v>0.7611437816054808</v>
      </c>
      <c r="R46" s="331">
        <v>0.79886526545087522</v>
      </c>
      <c r="S46" s="331">
        <v>0.82202178322627717</v>
      </c>
      <c r="T46" s="331">
        <v>0.87419834842981181</v>
      </c>
      <c r="U46" s="331">
        <v>0.85213822047253496</v>
      </c>
      <c r="V46" s="331">
        <v>0.90189167122963354</v>
      </c>
      <c r="W46" s="331">
        <v>0.91534720551442472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4.9728682579080914</v>
      </c>
      <c r="C48" s="318">
        <v>5.5186691110645656</v>
      </c>
      <c r="D48" s="318">
        <v>5.765483011128067</v>
      </c>
      <c r="E48" s="318">
        <v>5.8347882645154927</v>
      </c>
      <c r="F48" s="318">
        <v>7.0595818579800609</v>
      </c>
      <c r="G48" s="318">
        <v>7.816041559345603</v>
      </c>
      <c r="H48" s="318">
        <v>7.5478541952849509</v>
      </c>
      <c r="I48" s="318">
        <v>7.9726729052188459</v>
      </c>
      <c r="J48" s="318">
        <v>8.0178565431281079</v>
      </c>
      <c r="K48" s="318">
        <v>7.0413973056189354</v>
      </c>
      <c r="L48" s="318">
        <v>7.1754165802579202</v>
      </c>
      <c r="M48" s="318">
        <v>6.799408054631809</v>
      </c>
      <c r="N48" s="318">
        <v>7.6676609604034196</v>
      </c>
      <c r="O48" s="318">
        <v>7.575518140203366</v>
      </c>
      <c r="P48" s="318">
        <v>7.0353321305870518</v>
      </c>
      <c r="Q48" s="318">
        <v>7.043624554977125</v>
      </c>
      <c r="R48" s="318">
        <v>7.3926991664824042</v>
      </c>
      <c r="S48" s="318">
        <v>7.6069895819759727</v>
      </c>
      <c r="T48" s="318">
        <v>8.0898315163694825</v>
      </c>
      <c r="U48" s="318">
        <v>7.8856870922528461</v>
      </c>
      <c r="V48" s="318">
        <v>8.3461055255590342</v>
      </c>
      <c r="W48" s="318">
        <v>8.4706230398304925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0.99999999999999967</v>
      </c>
      <c r="C52" s="234">
        <f t="shared" si="1"/>
        <v>1</v>
      </c>
      <c r="D52" s="234">
        <f t="shared" si="1"/>
        <v>1.0000000000000002</v>
      </c>
      <c r="E52" s="234">
        <f t="shared" si="1"/>
        <v>1.0000000000000002</v>
      </c>
      <c r="F52" s="234">
        <f t="shared" si="1"/>
        <v>0.99999999999999967</v>
      </c>
      <c r="G52" s="234">
        <f t="shared" si="1"/>
        <v>1.0000000000000002</v>
      </c>
      <c r="H52" s="234">
        <f t="shared" si="1"/>
        <v>0.99999999999999978</v>
      </c>
      <c r="I52" s="234">
        <f t="shared" si="1"/>
        <v>1.0000000000000002</v>
      </c>
      <c r="J52" s="234">
        <f t="shared" si="1"/>
        <v>1</v>
      </c>
      <c r="K52" s="234">
        <f t="shared" si="1"/>
        <v>1.0000000000000002</v>
      </c>
      <c r="L52" s="234">
        <f t="shared" si="1"/>
        <v>0.99999999999999956</v>
      </c>
      <c r="M52" s="234">
        <f t="shared" si="1"/>
        <v>1.0000000000000004</v>
      </c>
      <c r="N52" s="234">
        <f t="shared" si="1"/>
        <v>0.99999999999999956</v>
      </c>
      <c r="O52" s="234">
        <f t="shared" si="1"/>
        <v>1</v>
      </c>
      <c r="P52" s="234">
        <f t="shared" si="1"/>
        <v>1</v>
      </c>
      <c r="Q52" s="234">
        <f t="shared" si="1"/>
        <v>1.0000000000000002</v>
      </c>
      <c r="R52" s="234">
        <f t="shared" si="1"/>
        <v>1</v>
      </c>
      <c r="S52" s="234">
        <f t="shared" si="1"/>
        <v>1.0000000000000002</v>
      </c>
      <c r="T52" s="234">
        <f t="shared" si="1"/>
        <v>0.99999999999999989</v>
      </c>
      <c r="U52" s="234">
        <f t="shared" si="1"/>
        <v>0.99999999999999989</v>
      </c>
      <c r="V52" s="234">
        <f t="shared" si="1"/>
        <v>1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1.3253105535488901E-2</v>
      </c>
      <c r="C53" s="301">
        <f t="shared" si="2"/>
        <v>9.7855019403055663E-3</v>
      </c>
      <c r="D53" s="301">
        <f t="shared" si="2"/>
        <v>9.4098214800124817E-3</v>
      </c>
      <c r="E53" s="301">
        <f t="shared" si="2"/>
        <v>7.8280138838583181E-3</v>
      </c>
      <c r="F53" s="301">
        <f t="shared" si="2"/>
        <v>8.6287211465323026E-3</v>
      </c>
      <c r="G53" s="301">
        <f t="shared" si="2"/>
        <v>9.1987073696457918E-3</v>
      </c>
      <c r="H53" s="301">
        <f t="shared" si="2"/>
        <v>8.809712319010234E-3</v>
      </c>
      <c r="I53" s="301">
        <f t="shared" si="2"/>
        <v>9.951186608302234E-3</v>
      </c>
      <c r="J53" s="301">
        <f t="shared" si="2"/>
        <v>8.9739990267117802E-3</v>
      </c>
      <c r="K53" s="301">
        <f t="shared" si="2"/>
        <v>8.4485997424214674E-3</v>
      </c>
      <c r="L53" s="301">
        <f t="shared" si="2"/>
        <v>8.2565792129053409E-3</v>
      </c>
      <c r="M53" s="301">
        <f t="shared" si="2"/>
        <v>8.9040080911258167E-3</v>
      </c>
      <c r="N53" s="301">
        <f t="shared" si="2"/>
        <v>9.0297470241813161E-3</v>
      </c>
      <c r="O53" s="301">
        <f t="shared" si="2"/>
        <v>8.7090926872369825E-3</v>
      </c>
      <c r="P53" s="301">
        <f t="shared" si="2"/>
        <v>8.3234345395116777E-3</v>
      </c>
      <c r="Q53" s="301">
        <f t="shared" si="2"/>
        <v>7.6143205108911956E-3</v>
      </c>
      <c r="R53" s="301">
        <f t="shared" si="2"/>
        <v>7.7524148210798231E-3</v>
      </c>
      <c r="S53" s="301">
        <f t="shared" si="2"/>
        <v>8.6657182286230938E-3</v>
      </c>
      <c r="T53" s="301">
        <f t="shared" si="2"/>
        <v>9.2279494751781165E-3</v>
      </c>
      <c r="U53" s="301">
        <f t="shared" si="2"/>
        <v>9.2013529796746742E-3</v>
      </c>
      <c r="V53" s="301">
        <f t="shared" si="2"/>
        <v>9.1629813915645227E-3</v>
      </c>
      <c r="W53" s="301">
        <f t="shared" si="2"/>
        <v>8.9237585097112666E-3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1.4405549495096634E-2</v>
      </c>
      <c r="C54" s="235">
        <f t="shared" si="3"/>
        <v>1.0636415152506047E-2</v>
      </c>
      <c r="D54" s="235">
        <f t="shared" si="3"/>
        <v>1.0228066826100515E-2</v>
      </c>
      <c r="E54" s="235">
        <f t="shared" si="3"/>
        <v>8.5087107433242624E-3</v>
      </c>
      <c r="F54" s="235">
        <f t="shared" si="3"/>
        <v>9.3790447244916381E-3</v>
      </c>
      <c r="G54" s="235">
        <f t="shared" si="3"/>
        <v>9.998594967006294E-3</v>
      </c>
      <c r="H54" s="235">
        <f t="shared" si="3"/>
        <v>9.5757742597937304E-3</v>
      </c>
      <c r="I54" s="235">
        <f t="shared" si="3"/>
        <v>1.0816507182937208E-2</v>
      </c>
      <c r="J54" s="235">
        <f t="shared" si="3"/>
        <v>9.7543467681649818E-3</v>
      </c>
      <c r="K54" s="235">
        <f t="shared" si="3"/>
        <v>9.1832605895885537E-3</v>
      </c>
      <c r="L54" s="235">
        <f t="shared" si="3"/>
        <v>8.9745426227231945E-3</v>
      </c>
      <c r="M54" s="235">
        <f t="shared" si="3"/>
        <v>9.6782696642671966E-3</v>
      </c>
      <c r="N54" s="235">
        <f t="shared" si="3"/>
        <v>9.8149424175883859E-3</v>
      </c>
      <c r="O54" s="235">
        <f t="shared" si="3"/>
        <v>9.4664050948228117E-3</v>
      </c>
      <c r="P54" s="235">
        <f t="shared" si="3"/>
        <v>9.0472114559909528E-3</v>
      </c>
      <c r="Q54" s="235">
        <f t="shared" si="3"/>
        <v>8.276435337925216E-3</v>
      </c>
      <c r="R54" s="235">
        <f t="shared" si="3"/>
        <v>8.4265378489998075E-3</v>
      </c>
      <c r="S54" s="235">
        <f t="shared" si="3"/>
        <v>9.4192589441555383E-3</v>
      </c>
      <c r="T54" s="235">
        <f t="shared" si="3"/>
        <v>1.0030379864324037E-2</v>
      </c>
      <c r="U54" s="235">
        <f t="shared" si="3"/>
        <v>1.0001470630081168E-2</v>
      </c>
      <c r="V54" s="235">
        <f t="shared" si="3"/>
        <v>9.9597623821353534E-3</v>
      </c>
      <c r="W54" s="235">
        <f t="shared" si="3"/>
        <v>9.6997375105557192E-3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3.5725762747839646E-2</v>
      </c>
      <c r="C55" s="235">
        <f t="shared" si="4"/>
        <v>2.6378309578214999E-2</v>
      </c>
      <c r="D55" s="235">
        <f t="shared" si="4"/>
        <v>2.5365605728729288E-2</v>
      </c>
      <c r="E55" s="235">
        <f t="shared" si="4"/>
        <v>2.1101602643444167E-2</v>
      </c>
      <c r="F55" s="235">
        <f t="shared" si="4"/>
        <v>2.3260030916739255E-2</v>
      </c>
      <c r="G55" s="235">
        <f t="shared" si="4"/>
        <v>2.4796515518175605E-2</v>
      </c>
      <c r="H55" s="235">
        <f t="shared" si="4"/>
        <v>2.3747920164288457E-2</v>
      </c>
      <c r="I55" s="235">
        <f t="shared" si="4"/>
        <v>2.6824937813684283E-2</v>
      </c>
      <c r="J55" s="235">
        <f t="shared" si="4"/>
        <v>2.4190779985049149E-2</v>
      </c>
      <c r="K55" s="235">
        <f t="shared" si="4"/>
        <v>2.2774486262179611E-2</v>
      </c>
      <c r="L55" s="235">
        <f t="shared" si="4"/>
        <v>2.2256865704353524E-2</v>
      </c>
      <c r="M55" s="235">
        <f t="shared" si="4"/>
        <v>2.4002108767382641E-2</v>
      </c>
      <c r="N55" s="235">
        <f t="shared" si="4"/>
        <v>2.4341057195619197E-2</v>
      </c>
      <c r="O55" s="235">
        <f t="shared" si="4"/>
        <v>2.3476684635160564E-2</v>
      </c>
      <c r="P55" s="235">
        <f t="shared" si="4"/>
        <v>2.2437084410857552E-2</v>
      </c>
      <c r="Q55" s="235">
        <f t="shared" si="4"/>
        <v>2.0525559638054525E-2</v>
      </c>
      <c r="R55" s="235">
        <f t="shared" si="4"/>
        <v>2.0897813865519522E-2</v>
      </c>
      <c r="S55" s="235">
        <f t="shared" si="4"/>
        <v>2.3359762181505726E-2</v>
      </c>
      <c r="T55" s="235">
        <f t="shared" si="4"/>
        <v>2.4875342063523612E-2</v>
      </c>
      <c r="U55" s="235">
        <f t="shared" si="4"/>
        <v>2.4803647162601299E-2</v>
      </c>
      <c r="V55" s="235">
        <f t="shared" si="4"/>
        <v>2.4700210707695663E-2</v>
      </c>
      <c r="W55" s="235">
        <f t="shared" si="4"/>
        <v>2.4055349026178188E-2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0.10948217616273447</v>
      </c>
      <c r="C56" s="235">
        <f t="shared" si="5"/>
        <v>8.0836755159045981E-2</v>
      </c>
      <c r="D56" s="235">
        <f t="shared" si="5"/>
        <v>7.773330787836398E-2</v>
      </c>
      <c r="E56" s="235">
        <f t="shared" si="5"/>
        <v>6.4666201649264385E-2</v>
      </c>
      <c r="F56" s="235">
        <f t="shared" si="5"/>
        <v>7.1280739906136426E-2</v>
      </c>
      <c r="G56" s="235">
        <f t="shared" si="5"/>
        <v>7.5989321749247871E-2</v>
      </c>
      <c r="H56" s="235">
        <f t="shared" si="5"/>
        <v>7.2775884374432359E-2</v>
      </c>
      <c r="I56" s="235">
        <f t="shared" si="5"/>
        <v>8.2205454590322802E-2</v>
      </c>
      <c r="J56" s="235">
        <f t="shared" si="5"/>
        <v>7.4133035438053829E-2</v>
      </c>
      <c r="K56" s="235">
        <f t="shared" si="5"/>
        <v>6.9792780480872993E-2</v>
      </c>
      <c r="L56" s="235">
        <f t="shared" si="5"/>
        <v>6.8206523932696272E-2</v>
      </c>
      <c r="M56" s="235">
        <f t="shared" si="5"/>
        <v>7.3554849448430645E-2</v>
      </c>
      <c r="N56" s="235">
        <f t="shared" si="5"/>
        <v>7.4593562373671707E-2</v>
      </c>
      <c r="O56" s="235">
        <f t="shared" si="5"/>
        <v>7.1944678720653354E-2</v>
      </c>
      <c r="P56" s="235">
        <f t="shared" si="5"/>
        <v>6.8758807065531211E-2</v>
      </c>
      <c r="Q56" s="235">
        <f t="shared" si="5"/>
        <v>6.2900908568231634E-2</v>
      </c>
      <c r="R56" s="235">
        <f t="shared" si="5"/>
        <v>6.4041687652398538E-2</v>
      </c>
      <c r="S56" s="235">
        <f t="shared" si="5"/>
        <v>7.1586367975582058E-2</v>
      </c>
      <c r="T56" s="235">
        <f t="shared" si="5"/>
        <v>7.6230886968862682E-2</v>
      </c>
      <c r="U56" s="235">
        <f t="shared" si="5"/>
        <v>7.6011176788616894E-2</v>
      </c>
      <c r="V56" s="235">
        <f t="shared" si="5"/>
        <v>7.5694194104228646E-2</v>
      </c>
      <c r="W56" s="235">
        <f t="shared" si="5"/>
        <v>7.3718005080223484E-2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2.2196428868971867E-2</v>
      </c>
      <c r="C57" s="302">
        <f t="shared" si="6"/>
        <v>1.8702156415503383E-2</v>
      </c>
      <c r="D57" s="302">
        <f t="shared" si="6"/>
        <v>1.8070272447417282E-2</v>
      </c>
      <c r="E57" s="302">
        <f t="shared" si="6"/>
        <v>1.6713987613458853E-2</v>
      </c>
      <c r="F57" s="302">
        <f t="shared" si="6"/>
        <v>1.6872021083001353E-2</v>
      </c>
      <c r="G57" s="302">
        <f t="shared" si="6"/>
        <v>1.7350832619575377E-2</v>
      </c>
      <c r="H57" s="302">
        <f t="shared" si="6"/>
        <v>1.7199720327724322E-2</v>
      </c>
      <c r="I57" s="302">
        <f t="shared" si="6"/>
        <v>1.8283039333670419E-2</v>
      </c>
      <c r="J57" s="302">
        <f t="shared" si="6"/>
        <v>1.7125398993433363E-2</v>
      </c>
      <c r="K57" s="302">
        <f t="shared" si="6"/>
        <v>1.7055009735588617E-2</v>
      </c>
      <c r="L57" s="302">
        <f t="shared" si="6"/>
        <v>1.7357514604911771E-2</v>
      </c>
      <c r="M57" s="302">
        <f t="shared" si="6"/>
        <v>1.8274007248129925E-2</v>
      </c>
      <c r="N57" s="302">
        <f t="shared" si="6"/>
        <v>1.8226588799296093E-2</v>
      </c>
      <c r="O57" s="302">
        <f t="shared" si="6"/>
        <v>1.7914765562605149E-2</v>
      </c>
      <c r="P57" s="302">
        <f t="shared" si="6"/>
        <v>1.7054618018411929E-2</v>
      </c>
      <c r="Q57" s="302">
        <f t="shared" si="6"/>
        <v>1.5911295027806985E-2</v>
      </c>
      <c r="R57" s="302">
        <f t="shared" si="6"/>
        <v>1.5180048301361991E-2</v>
      </c>
      <c r="S57" s="302">
        <f t="shared" si="6"/>
        <v>1.66355669407976E-2</v>
      </c>
      <c r="T57" s="302">
        <f t="shared" si="6"/>
        <v>1.7570737838233097E-2</v>
      </c>
      <c r="U57" s="302">
        <f t="shared" si="6"/>
        <v>1.8044016701857245E-2</v>
      </c>
      <c r="V57" s="302">
        <f t="shared" si="6"/>
        <v>1.8094080286593525E-2</v>
      </c>
      <c r="W57" s="302">
        <f t="shared" si="6"/>
        <v>1.8225982267390861E-2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0.57754308169522406</v>
      </c>
      <c r="C58" s="303">
        <f t="shared" si="7"/>
        <v>0.65064518479846545</v>
      </c>
      <c r="D58" s="303">
        <f t="shared" si="7"/>
        <v>0.65979857565738265</v>
      </c>
      <c r="E58" s="303">
        <f t="shared" si="7"/>
        <v>0.69211078081739952</v>
      </c>
      <c r="F58" s="303">
        <f t="shared" si="7"/>
        <v>0.68016234070659198</v>
      </c>
      <c r="G58" s="303">
        <f t="shared" si="7"/>
        <v>0.66890324553763714</v>
      </c>
      <c r="H58" s="303">
        <f t="shared" si="7"/>
        <v>0.67587261668511334</v>
      </c>
      <c r="I58" s="303">
        <f t="shared" si="7"/>
        <v>0.65208677011356087</v>
      </c>
      <c r="J58" s="303">
        <f t="shared" si="7"/>
        <v>0.67401876595089683</v>
      </c>
      <c r="K58" s="303">
        <f t="shared" si="7"/>
        <v>0.68320184161400488</v>
      </c>
      <c r="L58" s="303">
        <f t="shared" si="7"/>
        <v>0.68559113737754895</v>
      </c>
      <c r="M58" s="303">
        <f t="shared" si="7"/>
        <v>0.67072357306620078</v>
      </c>
      <c r="N58" s="303">
        <f t="shared" si="7"/>
        <v>0.66904607497356861</v>
      </c>
      <c r="O58" s="303">
        <f t="shared" si="7"/>
        <v>0.67639843521739018</v>
      </c>
      <c r="P58" s="303">
        <f t="shared" si="7"/>
        <v>0.68749043841260149</v>
      </c>
      <c r="Q58" s="303">
        <f t="shared" si="7"/>
        <v>0.70591465394613162</v>
      </c>
      <c r="R58" s="303">
        <f t="shared" si="7"/>
        <v>0.70988975768482709</v>
      </c>
      <c r="S58" s="303">
        <f t="shared" si="7"/>
        <v>0.68848158486131739</v>
      </c>
      <c r="T58" s="303">
        <f t="shared" si="7"/>
        <v>0.67655897646968388</v>
      </c>
      <c r="U58" s="303">
        <f t="shared" si="7"/>
        <v>0.67311371977734191</v>
      </c>
      <c r="V58" s="303">
        <f t="shared" si="7"/>
        <v>0.67589645245216201</v>
      </c>
      <c r="W58" s="303">
        <f t="shared" si="7"/>
        <v>0.67696979572617166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6.7417971637052265E-2</v>
      </c>
      <c r="C59" s="303">
        <f t="shared" si="8"/>
        <v>4.9778422913728325E-2</v>
      </c>
      <c r="D59" s="303">
        <f t="shared" si="8"/>
        <v>4.7867352746150442E-2</v>
      </c>
      <c r="E59" s="303">
        <f t="shared" si="8"/>
        <v>3.9820766278757552E-2</v>
      </c>
      <c r="F59" s="303">
        <f t="shared" si="8"/>
        <v>4.3893929310620868E-2</v>
      </c>
      <c r="G59" s="303">
        <f t="shared" si="8"/>
        <v>4.6793424445589475E-2</v>
      </c>
      <c r="H59" s="303">
        <f t="shared" si="8"/>
        <v>4.4814623535834687E-2</v>
      </c>
      <c r="I59" s="303">
        <f t="shared" si="8"/>
        <v>5.0621253616146188E-2</v>
      </c>
      <c r="J59" s="303">
        <f t="shared" si="8"/>
        <v>4.5650342875012143E-2</v>
      </c>
      <c r="K59" s="303">
        <f t="shared" si="8"/>
        <v>4.2977659559274441E-2</v>
      </c>
      <c r="L59" s="303">
        <f t="shared" si="8"/>
        <v>4.2000859474344558E-2</v>
      </c>
      <c r="M59" s="303">
        <f t="shared" si="8"/>
        <v>4.5294302028770467E-2</v>
      </c>
      <c r="N59" s="303">
        <f t="shared" si="8"/>
        <v>4.5933930514313659E-2</v>
      </c>
      <c r="O59" s="303">
        <f t="shared" si="8"/>
        <v>4.4302775843770757E-2</v>
      </c>
      <c r="P59" s="303">
        <f t="shared" si="8"/>
        <v>4.2340949614037657E-2</v>
      </c>
      <c r="Q59" s="303">
        <f t="shared" si="8"/>
        <v>3.8733717381489993E-2</v>
      </c>
      <c r="R59" s="303">
        <f t="shared" si="8"/>
        <v>3.9436197133319112E-2</v>
      </c>
      <c r="S59" s="303">
        <f t="shared" si="8"/>
        <v>4.4082131858647927E-2</v>
      </c>
      <c r="T59" s="303">
        <f t="shared" si="8"/>
        <v>4.6942177765036515E-2</v>
      </c>
      <c r="U59" s="303">
        <f t="shared" si="8"/>
        <v>4.6806882548779877E-2</v>
      </c>
      <c r="V59" s="303">
        <f t="shared" si="8"/>
        <v>4.6611687948393432E-2</v>
      </c>
      <c r="W59" s="303">
        <f t="shared" si="8"/>
        <v>4.5394771549400782E-2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0.10665234184654214</v>
      </c>
      <c r="C60" s="303">
        <f t="shared" si="9"/>
        <v>0.11386549971371382</v>
      </c>
      <c r="D60" s="303">
        <f t="shared" si="9"/>
        <v>0.11366678507234997</v>
      </c>
      <c r="E60" s="303">
        <f t="shared" si="9"/>
        <v>0.11775409268300423</v>
      </c>
      <c r="F60" s="303">
        <f t="shared" si="9"/>
        <v>0.11180570025370767</v>
      </c>
      <c r="G60" s="303">
        <f t="shared" si="9"/>
        <v>0.1099585586632522</v>
      </c>
      <c r="H60" s="303">
        <f t="shared" si="9"/>
        <v>0.11175806233375009</v>
      </c>
      <c r="I60" s="303">
        <f t="shared" si="9"/>
        <v>0.10917246775301567</v>
      </c>
      <c r="J60" s="303">
        <f t="shared" si="9"/>
        <v>0.11004664096563851</v>
      </c>
      <c r="K60" s="303">
        <f t="shared" si="9"/>
        <v>0.11257360461764863</v>
      </c>
      <c r="L60" s="303">
        <f t="shared" si="9"/>
        <v>0.11413581009824378</v>
      </c>
      <c r="M60" s="303">
        <f t="shared" si="9"/>
        <v>0.11374379869644141</v>
      </c>
      <c r="N60" s="303">
        <f t="shared" si="9"/>
        <v>0.1126831058488153</v>
      </c>
      <c r="O60" s="303">
        <f t="shared" si="9"/>
        <v>0.11274631713936399</v>
      </c>
      <c r="P60" s="303">
        <f t="shared" si="9"/>
        <v>0.11105829855756148</v>
      </c>
      <c r="Q60" s="303">
        <f t="shared" si="9"/>
        <v>0.10948705654260502</v>
      </c>
      <c r="R60" s="303">
        <f t="shared" si="9"/>
        <v>0.10318387019063656</v>
      </c>
      <c r="S60" s="303">
        <f t="shared" si="9"/>
        <v>0.10290328010168462</v>
      </c>
      <c r="T60" s="303">
        <f t="shared" si="9"/>
        <v>0.101435095449376</v>
      </c>
      <c r="U60" s="303">
        <f t="shared" si="9"/>
        <v>0.10499628972673833</v>
      </c>
      <c r="V60" s="303">
        <f t="shared" si="9"/>
        <v>0.10301357429351464</v>
      </c>
      <c r="W60" s="303">
        <f t="shared" si="9"/>
        <v>0.10710805196129509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5.410062524995423E-2</v>
      </c>
      <c r="C61" s="304">
        <f t="shared" si="10"/>
        <v>5.6899089712410214E-2</v>
      </c>
      <c r="D61" s="304">
        <f t="shared" si="10"/>
        <v>5.6122154913038354E-2</v>
      </c>
      <c r="E61" s="304">
        <f t="shared" si="10"/>
        <v>5.8279440381646258E-2</v>
      </c>
      <c r="F61" s="304">
        <f t="shared" si="10"/>
        <v>5.2950914008794286E-2</v>
      </c>
      <c r="G61" s="304">
        <f t="shared" si="10"/>
        <v>5.1768104875937367E-2</v>
      </c>
      <c r="H61" s="304">
        <f t="shared" si="10"/>
        <v>5.3172115107879864E-2</v>
      </c>
      <c r="I61" s="304">
        <f t="shared" si="10"/>
        <v>5.2017231294535934E-2</v>
      </c>
      <c r="J61" s="304">
        <f t="shared" si="10"/>
        <v>5.1539453953021612E-2</v>
      </c>
      <c r="K61" s="304">
        <f t="shared" si="10"/>
        <v>5.3550887681496954E-2</v>
      </c>
      <c r="L61" s="304">
        <f t="shared" si="10"/>
        <v>5.500301219778183E-2</v>
      </c>
      <c r="M61" s="304">
        <f t="shared" si="10"/>
        <v>5.5534001687073432E-2</v>
      </c>
      <c r="N61" s="304">
        <f t="shared" si="10"/>
        <v>5.4554541793086567E-2</v>
      </c>
      <c r="O61" s="304">
        <f t="shared" si="10"/>
        <v>5.4161518533086567E-2</v>
      </c>
      <c r="P61" s="304">
        <f t="shared" si="10"/>
        <v>5.1742561763342222E-2</v>
      </c>
      <c r="Q61" s="304">
        <f t="shared" si="10"/>
        <v>4.8986997349605932E-2</v>
      </c>
      <c r="R61" s="304">
        <f t="shared" si="10"/>
        <v>4.2301728037290411E-2</v>
      </c>
      <c r="S61" s="304">
        <f t="shared" si="10"/>
        <v>4.3358426850315011E-2</v>
      </c>
      <c r="T61" s="304">
        <f t="shared" si="10"/>
        <v>4.2611700729097549E-2</v>
      </c>
      <c r="U61" s="304">
        <f t="shared" si="10"/>
        <v>4.6463575240698621E-2</v>
      </c>
      <c r="V61" s="304">
        <f t="shared" si="10"/>
        <v>4.4272100770477135E-2</v>
      </c>
      <c r="W61" s="304">
        <f t="shared" si="10"/>
        <v>4.838363177140096E-2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4.6789496798549261E-2</v>
      </c>
      <c r="C62" s="304">
        <f t="shared" si="11"/>
        <v>5.2711843940301199E-2</v>
      </c>
      <c r="D62" s="304">
        <f t="shared" si="11"/>
        <v>5.3453403428871393E-2</v>
      </c>
      <c r="E62" s="304">
        <f t="shared" si="11"/>
        <v>5.6071168004028275E-2</v>
      </c>
      <c r="F62" s="304">
        <f t="shared" si="11"/>
        <v>5.5103168355116736E-2</v>
      </c>
      <c r="G62" s="304">
        <f t="shared" si="11"/>
        <v>5.4191015800512325E-2</v>
      </c>
      <c r="H62" s="304">
        <f t="shared" si="11"/>
        <v>5.4755637521952741E-2</v>
      </c>
      <c r="I62" s="304">
        <f t="shared" si="11"/>
        <v>5.2828633585304853E-2</v>
      </c>
      <c r="J62" s="304">
        <f t="shared" si="11"/>
        <v>5.4605448305350905E-2</v>
      </c>
      <c r="K62" s="304">
        <f t="shared" si="11"/>
        <v>5.5349412700316278E-2</v>
      </c>
      <c r="L62" s="304">
        <f t="shared" si="11"/>
        <v>5.5542980851372659E-2</v>
      </c>
      <c r="M62" s="304">
        <f t="shared" si="11"/>
        <v>5.4338489143661094E-2</v>
      </c>
      <c r="N62" s="304">
        <f t="shared" si="11"/>
        <v>5.4202587088693369E-2</v>
      </c>
      <c r="O62" s="304">
        <f t="shared" si="11"/>
        <v>5.4798236568348313E-2</v>
      </c>
      <c r="P62" s="304">
        <f t="shared" si="11"/>
        <v>5.5696852211822877E-2</v>
      </c>
      <c r="Q62" s="304">
        <f t="shared" si="11"/>
        <v>5.718948505782899E-2</v>
      </c>
      <c r="R62" s="304">
        <f t="shared" si="11"/>
        <v>5.7511527013746226E-2</v>
      </c>
      <c r="S62" s="304">
        <f t="shared" si="11"/>
        <v>5.5777149673707387E-2</v>
      </c>
      <c r="T62" s="304">
        <f t="shared" si="11"/>
        <v>5.4811242774548845E-2</v>
      </c>
      <c r="U62" s="304">
        <f t="shared" si="11"/>
        <v>5.4532126234007237E-2</v>
      </c>
      <c r="V62" s="304">
        <f t="shared" si="11"/>
        <v>5.4757568570183365E-2</v>
      </c>
      <c r="W62" s="304">
        <f t="shared" si="11"/>
        <v>5.4844525185671844E-2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5.7622197980386541E-3</v>
      </c>
      <c r="C63" s="304">
        <f t="shared" si="12"/>
        <v>4.2545660610024197E-3</v>
      </c>
      <c r="D63" s="304">
        <f t="shared" si="12"/>
        <v>4.0912267304402082E-3</v>
      </c>
      <c r="E63" s="304">
        <f t="shared" si="12"/>
        <v>3.4034842973297043E-3</v>
      </c>
      <c r="F63" s="304">
        <f t="shared" si="12"/>
        <v>3.7516178897966544E-3</v>
      </c>
      <c r="G63" s="304">
        <f t="shared" si="12"/>
        <v>3.9994379868025171E-3</v>
      </c>
      <c r="H63" s="304">
        <f t="shared" si="12"/>
        <v>3.8303097039174929E-3</v>
      </c>
      <c r="I63" s="304">
        <f t="shared" si="12"/>
        <v>4.3266028731748845E-3</v>
      </c>
      <c r="J63" s="304">
        <f t="shared" si="12"/>
        <v>3.9017387072659924E-3</v>
      </c>
      <c r="K63" s="304">
        <f t="shared" si="12"/>
        <v>3.6733042358354216E-3</v>
      </c>
      <c r="L63" s="304">
        <f t="shared" si="12"/>
        <v>3.5898170490892781E-3</v>
      </c>
      <c r="M63" s="304">
        <f t="shared" si="12"/>
        <v>3.8713078657068769E-3</v>
      </c>
      <c r="N63" s="304">
        <f t="shared" si="12"/>
        <v>3.9259769670353557E-3</v>
      </c>
      <c r="O63" s="304">
        <f t="shared" si="12"/>
        <v>3.7865620379291241E-3</v>
      </c>
      <c r="P63" s="304">
        <f t="shared" si="12"/>
        <v>3.6188845823963809E-3</v>
      </c>
      <c r="Q63" s="304">
        <f t="shared" si="12"/>
        <v>3.3105741351700845E-3</v>
      </c>
      <c r="R63" s="304">
        <f t="shared" si="12"/>
        <v>3.3706151395999232E-3</v>
      </c>
      <c r="S63" s="304">
        <f t="shared" si="12"/>
        <v>3.7677035776622152E-3</v>
      </c>
      <c r="T63" s="304">
        <f t="shared" si="12"/>
        <v>4.0121519457296155E-3</v>
      </c>
      <c r="U63" s="304">
        <f t="shared" si="12"/>
        <v>4.0005882520324663E-3</v>
      </c>
      <c r="V63" s="304">
        <f t="shared" si="12"/>
        <v>3.9839049528541401E-3</v>
      </c>
      <c r="W63" s="304">
        <f t="shared" si="12"/>
        <v>3.8798950042222891E-3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5.3323582011049746E-2</v>
      </c>
      <c r="C65" s="237">
        <f t="shared" si="14"/>
        <v>3.9371754328516424E-2</v>
      </c>
      <c r="D65" s="237">
        <f t="shared" si="14"/>
        <v>3.7860212163493716E-2</v>
      </c>
      <c r="E65" s="237">
        <f t="shared" si="14"/>
        <v>3.1495843687489117E-2</v>
      </c>
      <c r="F65" s="237">
        <f t="shared" si="14"/>
        <v>3.4717471952178267E-2</v>
      </c>
      <c r="G65" s="237">
        <f t="shared" si="14"/>
        <v>3.7010799129870528E-2</v>
      </c>
      <c r="H65" s="237">
        <f t="shared" si="14"/>
        <v>3.5445686000052511E-2</v>
      </c>
      <c r="I65" s="237">
        <f t="shared" si="14"/>
        <v>4.0038382988360412E-2</v>
      </c>
      <c r="J65" s="237">
        <f t="shared" si="14"/>
        <v>3.6106689997039518E-2</v>
      </c>
      <c r="K65" s="237">
        <f t="shared" si="14"/>
        <v>3.399275739842101E-2</v>
      </c>
      <c r="L65" s="237">
        <f t="shared" si="14"/>
        <v>3.322016697227221E-2</v>
      </c>
      <c r="M65" s="237">
        <f t="shared" si="14"/>
        <v>3.5825082989251467E-2</v>
      </c>
      <c r="N65" s="237">
        <f t="shared" si="14"/>
        <v>3.6330990852945194E-2</v>
      </c>
      <c r="O65" s="237">
        <f t="shared" si="14"/>
        <v>3.5040845098996146E-2</v>
      </c>
      <c r="P65" s="237">
        <f t="shared" si="14"/>
        <v>3.348915792549613E-2</v>
      </c>
      <c r="Q65" s="237">
        <f t="shared" si="14"/>
        <v>3.0636053046863988E-2</v>
      </c>
      <c r="R65" s="237">
        <f t="shared" si="14"/>
        <v>3.1191672501857712E-2</v>
      </c>
      <c r="S65" s="237">
        <f t="shared" si="14"/>
        <v>3.4866328907686157E-2</v>
      </c>
      <c r="T65" s="237">
        <f t="shared" si="14"/>
        <v>3.7128454105781881E-2</v>
      </c>
      <c r="U65" s="237">
        <f t="shared" si="14"/>
        <v>3.7021443684308479E-2</v>
      </c>
      <c r="V65" s="237">
        <f t="shared" si="14"/>
        <v>3.6867056433712242E-2</v>
      </c>
      <c r="W65" s="237">
        <f t="shared" si="14"/>
        <v>3.5904548369073086E-2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149.36469369023806</v>
      </c>
      <c r="D69" s="324">
        <f t="shared" si="15"/>
        <v>157.39943783723891</v>
      </c>
      <c r="E69" s="324">
        <f t="shared" si="15"/>
        <v>173.26695378119379</v>
      </c>
      <c r="F69" s="324">
        <f t="shared" si="15"/>
        <v>189.65978100374755</v>
      </c>
      <c r="G69" s="324">
        <f t="shared" si="15"/>
        <v>184.05304269981903</v>
      </c>
      <c r="H69" s="324">
        <f t="shared" si="15"/>
        <v>169.82600109922572</v>
      </c>
      <c r="I69" s="324">
        <f t="shared" si="15"/>
        <v>174.80696134967081</v>
      </c>
      <c r="J69" s="324">
        <f t="shared" si="15"/>
        <v>191.41379190462493</v>
      </c>
      <c r="K69" s="324">
        <f t="shared" si="15"/>
        <v>214.43137637246664</v>
      </c>
      <c r="L69" s="324">
        <f t="shared" si="15"/>
        <v>218.63781843627626</v>
      </c>
      <c r="M69" s="324">
        <f t="shared" si="15"/>
        <v>224.95346932596351</v>
      </c>
      <c r="N69" s="324">
        <f t="shared" si="15"/>
        <v>243.72357443584224</v>
      </c>
      <c r="O69" s="324">
        <f t="shared" si="15"/>
        <v>254.4529857562809</v>
      </c>
      <c r="P69" s="324">
        <f t="shared" si="15"/>
        <v>245.03830676914367</v>
      </c>
      <c r="Q69" s="324">
        <f t="shared" si="15"/>
        <v>242.40479735048896</v>
      </c>
      <c r="R69" s="324">
        <f t="shared" si="15"/>
        <v>254.09199055431407</v>
      </c>
      <c r="S69" s="324">
        <f t="shared" si="15"/>
        <v>249.53256376627644</v>
      </c>
      <c r="T69" s="324">
        <f t="shared" si="15"/>
        <v>249.1506964902679</v>
      </c>
      <c r="U69" s="324">
        <f t="shared" si="15"/>
        <v>238.33551895150296</v>
      </c>
      <c r="V69" s="324">
        <f t="shared" si="15"/>
        <v>241.5549398022693</v>
      </c>
      <c r="W69" s="324">
        <f t="shared" si="15"/>
        <v>213.0824942542572</v>
      </c>
      <c r="DA69" s="95"/>
    </row>
    <row r="70" spans="1:105" ht="12" customHeight="1" x14ac:dyDescent="0.25">
      <c r="A70" s="55" t="s">
        <v>92</v>
      </c>
      <c r="B70" s="336">
        <f>IF(B$6=0,0,B$6/WWP!B$5*1000)</f>
        <v>2.0637728318437238</v>
      </c>
      <c r="C70" s="336">
        <f>IF(C$6=0,0,C$6/WWP!C$5*1000)</f>
        <v>1.4616084999189709</v>
      </c>
      <c r="D70" s="336">
        <f>IF(D$6=0,0,D$6/WWP!D$5*1000)</f>
        <v>1.4811006111027396</v>
      </c>
      <c r="E70" s="336">
        <f>IF(E$6=0,0,E$6/WWP!E$5*1000)</f>
        <v>1.3563361198130217</v>
      </c>
      <c r="F70" s="336">
        <f>IF(F$6=0,0,F$6/WWP!F$5*1000)</f>
        <v>1.6365213629937225</v>
      </c>
      <c r="G70" s="336">
        <f>IF(G$6=0,0,G$6/WWP!G$5*1000)</f>
        <v>1.6930500802885562</v>
      </c>
      <c r="H70" s="336">
        <f>IF(H$6=0,0,H$6/WWP!H$5*1000)</f>
        <v>1.4961182139720948</v>
      </c>
      <c r="I70" s="336">
        <f>IF(I$6=0,0,I$6/WWP!I$5*1000)</f>
        <v>1.7395366928208504</v>
      </c>
      <c r="J70" s="336">
        <f>IF(J$6=0,0,J$6/WWP!J$5*1000)</f>
        <v>1.7177471822513148</v>
      </c>
      <c r="K70" s="336">
        <f>IF(K$6=0,0,K$6/WWP!K$5*1000)</f>
        <v>1.8116448711875022</v>
      </c>
      <c r="L70" s="336">
        <f>IF(L$6=0,0,L$6/WWP!L$5*1000)</f>
        <v>1.8052004668559314</v>
      </c>
      <c r="M70" s="336">
        <f>IF(M$6=0,0,M$6/WWP!M$5*1000)</f>
        <v>2.0029875110052018</v>
      </c>
      <c r="N70" s="336">
        <f>IF(N$6=0,0,N$6/WWP!N$5*1000)</f>
        <v>2.2007622209848812</v>
      </c>
      <c r="O70" s="336">
        <f>IF(O$6=0,0,O$6/WWP!O$5*1000)</f>
        <v>2.2160546374956422</v>
      </c>
      <c r="P70" s="336">
        <f>IF(P$6=0,0,P$6/WWP!P$5*1000)</f>
        <v>2.0395603060657481</v>
      </c>
      <c r="Q70" s="336">
        <f>IF(Q$6=0,0,Q$6/WWP!Q$5*1000)</f>
        <v>1.8457478204042517</v>
      </c>
      <c r="R70" s="336">
        <f>IF(R$6=0,0,R$6/WWP!R$5*1000)</f>
        <v>1.9698265134909385</v>
      </c>
      <c r="S70" s="336">
        <f>IF(S$6=0,0,S$6/WWP!S$5*1000)</f>
        <v>2.1623788864644755</v>
      </c>
      <c r="T70" s="336">
        <f>IF(T$6=0,0,T$6/WWP!T$5*1000)</f>
        <v>2.29915003891763</v>
      </c>
      <c r="U70" s="336">
        <f>IF(U$6=0,0,U$6/WWP!U$5*1000)</f>
        <v>2.1930092374667223</v>
      </c>
      <c r="V70" s="336">
        <f>IF(V$6=0,0,V$6/WWP!V$5*1000)</f>
        <v>2.2133634184486817</v>
      </c>
      <c r="W70" s="336">
        <f>IF(W$6=0,0,W$6/WWP!W$5*1000)</f>
        <v>1.9014967213719296</v>
      </c>
      <c r="DA70" s="67"/>
    </row>
    <row r="71" spans="1:105" ht="12" customHeight="1" x14ac:dyDescent="0.25">
      <c r="A71" s="202" t="s">
        <v>93</v>
      </c>
      <c r="B71" s="337">
        <f>IF(B$7=0,0,B$7/WWP!B$5*1000)</f>
        <v>2.2432313389605696</v>
      </c>
      <c r="C71" s="337">
        <f>IF(C$7=0,0,C$7/WWP!C$5*1000)</f>
        <v>1.5887048912162725</v>
      </c>
      <c r="D71" s="337">
        <f>IF(D$7=0,0,D$7/WWP!D$5*1000)</f>
        <v>1.6098919685899331</v>
      </c>
      <c r="E71" s="337">
        <f>IF(E$7=0,0,E$7/WWP!E$5*1000)</f>
        <v>1.4742783911011113</v>
      </c>
      <c r="F71" s="337">
        <f>IF(F$7=0,0,F$7/WWP!F$5*1000)</f>
        <v>1.7788275684714383</v>
      </c>
      <c r="G71" s="337">
        <f>IF(G$7=0,0,G$7/WWP!G$5*1000)</f>
        <v>1.8402718264006044</v>
      </c>
      <c r="H71" s="337">
        <f>IF(H$7=0,0,H$7/WWP!H$5*1000)</f>
        <v>1.6262154499696679</v>
      </c>
      <c r="I71" s="337">
        <f>IF(I$7=0,0,I$7/WWP!I$5*1000)</f>
        <v>1.8908007530661413</v>
      </c>
      <c r="J71" s="337">
        <f>IF(J$7=0,0,J$7/WWP!J$5*1000)</f>
        <v>1.8671165024470819</v>
      </c>
      <c r="K71" s="337">
        <f>IF(K$7=0,0,K$7/WWP!K$5*1000)</f>
        <v>1.9691792078125026</v>
      </c>
      <c r="L71" s="337">
        <f>IF(L$7=0,0,L$7/WWP!L$5*1000)</f>
        <v>1.9621744204955773</v>
      </c>
      <c r="M71" s="337">
        <f>IF(M$7=0,0,M$7/WWP!M$5*1000)</f>
        <v>2.1771603380491329</v>
      </c>
      <c r="N71" s="337">
        <f>IF(N$7=0,0,N$7/WWP!N$5*1000)</f>
        <v>2.3921328488966096</v>
      </c>
      <c r="O71" s="337">
        <f>IF(O$7=0,0,O$7/WWP!O$5*1000)</f>
        <v>2.4087550407561333</v>
      </c>
      <c r="P71" s="337">
        <f>IF(P$7=0,0,P$7/WWP!P$5*1000)</f>
        <v>2.2169133761584217</v>
      </c>
      <c r="Q71" s="337">
        <f>IF(Q$7=0,0,Q$7/WWP!Q$5*1000)</f>
        <v>2.0062476308741872</v>
      </c>
      <c r="R71" s="337">
        <f>IF(R$7=0,0,R$7/WWP!R$5*1000)</f>
        <v>2.141115775533629</v>
      </c>
      <c r="S71" s="337">
        <f>IF(S$7=0,0,S$7/WWP!S$5*1000)</f>
        <v>2.3504118331135611</v>
      </c>
      <c r="T71" s="337">
        <f>IF(T$7=0,0,T$7/WWP!T$5*1000)</f>
        <v>2.499076129258293</v>
      </c>
      <c r="U71" s="337">
        <f>IF(U$7=0,0,U$7/WWP!U$5*1000)</f>
        <v>2.3837056928986113</v>
      </c>
      <c r="V71" s="337">
        <f>IF(V$7=0,0,V$7/WWP!V$5*1000)</f>
        <v>2.4058298026616112</v>
      </c>
      <c r="W71" s="337">
        <f>IF(W$7=0,0,W$7/WWP!W$5*1000)</f>
        <v>2.0668442623607919</v>
      </c>
      <c r="DA71" s="174"/>
    </row>
    <row r="72" spans="1:105" ht="12" customHeight="1" x14ac:dyDescent="0.25">
      <c r="A72" s="202" t="s">
        <v>94</v>
      </c>
      <c r="B72" s="337">
        <f>IF(B$8=0,0,B$8/WWP!B$5*1000)</f>
        <v>5.5632137206222128</v>
      </c>
      <c r="C72" s="337">
        <f>IF(C$8=0,0,C$8/WWP!C$5*1000)</f>
        <v>3.9399881302163551</v>
      </c>
      <c r="D72" s="337">
        <f>IF(D$8=0,0,D$8/WWP!D$5*1000)</f>
        <v>3.9925320821030361</v>
      </c>
      <c r="E72" s="337">
        <f>IF(E$8=0,0,E$8/WWP!E$5*1000)</f>
        <v>3.6562104099307553</v>
      </c>
      <c r="F72" s="337">
        <f>IF(F$8=0,0,F$8/WWP!F$5*1000)</f>
        <v>4.4114923698091655</v>
      </c>
      <c r="G72" s="337">
        <f>IF(G$8=0,0,G$8/WWP!G$5*1000)</f>
        <v>4.5638741294734979</v>
      </c>
      <c r="H72" s="337">
        <f>IF(H$8=0,0,H$8/WWP!H$5*1000)</f>
        <v>4.0330143159247775</v>
      </c>
      <c r="I72" s="337">
        <f>IF(I$8=0,0,I$8/WWP!I$5*1000)</f>
        <v>4.6891858676040314</v>
      </c>
      <c r="J72" s="337">
        <f>IF(J$8=0,0,J$8/WWP!J$5*1000)</f>
        <v>4.6304489260687625</v>
      </c>
      <c r="K72" s="337">
        <f>IF(K$8=0,0,K$8/WWP!K$5*1000)</f>
        <v>4.883564435375007</v>
      </c>
      <c r="L72" s="337">
        <f>IF(L$8=0,0,L$8/WWP!L$5*1000)</f>
        <v>4.8661925628290321</v>
      </c>
      <c r="M72" s="337">
        <f>IF(M$8=0,0,M$8/WWP!M$5*1000)</f>
        <v>5.3993576383618489</v>
      </c>
      <c r="N72" s="337">
        <f>IF(N$8=0,0,N$8/WWP!N$5*1000)</f>
        <v>5.9324894652635916</v>
      </c>
      <c r="O72" s="337">
        <f>IF(O$8=0,0,O$8/WWP!O$5*1000)</f>
        <v>5.9737125010752088</v>
      </c>
      <c r="P72" s="337">
        <f>IF(P$8=0,0,P$8/WWP!P$5*1000)</f>
        <v>5.4979451728728845</v>
      </c>
      <c r="Q72" s="337">
        <f>IF(Q$8=0,0,Q$8/WWP!Q$5*1000)</f>
        <v>4.975494124567982</v>
      </c>
      <c r="R72" s="337">
        <f>IF(R$8=0,0,R$8/WWP!R$5*1000)</f>
        <v>5.3099671233233989</v>
      </c>
      <c r="S72" s="337">
        <f>IF(S$8=0,0,S$8/WWP!S$5*1000)</f>
        <v>5.82902134612163</v>
      </c>
      <c r="T72" s="337">
        <f>IF(T$8=0,0,T$8/WWP!T$5*1000)</f>
        <v>6.1977088005605676</v>
      </c>
      <c r="U72" s="337">
        <f>IF(U$8=0,0,U$8/WWP!U$5*1000)</f>
        <v>5.9115901183885553</v>
      </c>
      <c r="V72" s="337">
        <f>IF(V$8=0,0,V$8/WWP!V$5*1000)</f>
        <v>5.9664579106007931</v>
      </c>
      <c r="W72" s="337">
        <f>IF(W$8=0,0,W$8/WWP!W$5*1000)</f>
        <v>5.1257737706547646</v>
      </c>
      <c r="DA72" s="174"/>
    </row>
    <row r="73" spans="1:105" ht="12" customHeight="1" x14ac:dyDescent="0.25">
      <c r="A73" s="202" t="s">
        <v>95</v>
      </c>
      <c r="B73" s="337">
        <f>IF(B$9=0,0,B$9/WWP!B$5*1000)</f>
        <v>17.048558176100336</v>
      </c>
      <c r="C73" s="337">
        <f>IF(C$9=0,0,C$9/WWP!C$5*1000)</f>
        <v>12.074157173243673</v>
      </c>
      <c r="D73" s="337">
        <f>IF(D$9=0,0,D$9/WWP!D$5*1000)</f>
        <v>12.235178961283502</v>
      </c>
      <c r="E73" s="337">
        <f>IF(E$9=0,0,E$9/WWP!E$5*1000)</f>
        <v>11.204515772368444</v>
      </c>
      <c r="F73" s="337">
        <f>IF(F$9=0,0,F$9/WWP!F$5*1000)</f>
        <v>13.519089520382927</v>
      </c>
      <c r="G73" s="337">
        <f>IF(G$9=0,0,G$9/WWP!G$5*1000)</f>
        <v>13.986065880644599</v>
      </c>
      <c r="H73" s="337">
        <f>IF(H$9=0,0,H$9/WWP!H$5*1000)</f>
        <v>12.359237419769478</v>
      </c>
      <c r="I73" s="337">
        <f>IF(I$9=0,0,I$9/WWP!I$5*1000)</f>
        <v>14.370085723302676</v>
      </c>
      <c r="J73" s="337">
        <f>IF(J$9=0,0,J$9/WWP!J$5*1000)</f>
        <v>14.190085418597818</v>
      </c>
      <c r="K73" s="337">
        <f>IF(K$9=0,0,K$9/WWP!K$5*1000)</f>
        <v>14.965761979375017</v>
      </c>
      <c r="L73" s="337">
        <f>IF(L$9=0,0,L$9/WWP!L$5*1000)</f>
        <v>14.912525595766386</v>
      </c>
      <c r="M73" s="337">
        <f>IF(M$9=0,0,M$9/WWP!M$5*1000)</f>
        <v>16.546418569173404</v>
      </c>
      <c r="N73" s="337">
        <f>IF(N$9=0,0,N$9/WWP!N$5*1000)</f>
        <v>18.180209651614227</v>
      </c>
      <c r="O73" s="337">
        <f>IF(O$9=0,0,O$9/WWP!O$5*1000)</f>
        <v>18.306538309746614</v>
      </c>
      <c r="P73" s="337">
        <f>IF(P$9=0,0,P$9/WWP!P$5*1000)</f>
        <v>16.848541658803999</v>
      </c>
      <c r="Q73" s="337">
        <f>IF(Q$9=0,0,Q$9/WWP!Q$5*1000)</f>
        <v>15.24748199464382</v>
      </c>
      <c r="R73" s="337">
        <f>IF(R$9=0,0,R$9/WWP!R$5*1000)</f>
        <v>16.272479894055579</v>
      </c>
      <c r="S73" s="337">
        <f>IF(S$9=0,0,S$9/WWP!S$5*1000)</f>
        <v>17.863129931663053</v>
      </c>
      <c r="T73" s="337">
        <f>IF(T$9=0,0,T$9/WWP!T$5*1000)</f>
        <v>18.992978582363026</v>
      </c>
      <c r="U73" s="337">
        <f>IF(U$9=0,0,U$9/WWP!U$5*1000)</f>
        <v>18.116163266029446</v>
      </c>
      <c r="V73" s="337">
        <f>IF(V$9=0,0,V$9/WWP!V$5*1000)</f>
        <v>18.284306500228233</v>
      </c>
      <c r="W73" s="337">
        <f>IF(W$9=0,0,W$9/WWP!W$5*1000)</f>
        <v>15.708016393942023</v>
      </c>
      <c r="DA73" s="174"/>
    </row>
    <row r="74" spans="1:105" ht="12" customHeight="1" x14ac:dyDescent="0.25">
      <c r="A74" s="56" t="s">
        <v>96</v>
      </c>
      <c r="B74" s="338">
        <f>IF(B$10=0,0,B$10/WWP!B$5*1000)</f>
        <v>3.4564266270325157</v>
      </c>
      <c r="C74" s="338">
        <f>IF(C$10=0,0,C$10/WWP!C$5*1000)</f>
        <v>2.7934418643485834</v>
      </c>
      <c r="D74" s="338">
        <f>IF(D$10=0,0,D$10/WWP!D$5*1000)</f>
        <v>2.844250724789227</v>
      </c>
      <c r="E74" s="338">
        <f>IF(E$10=0,0,E$10/WWP!E$5*1000)</f>
        <v>2.895981719320619</v>
      </c>
      <c r="F74" s="338">
        <f>IF(F$10=0,0,F$10/WWP!F$5*1000)</f>
        <v>3.199943823692649</v>
      </c>
      <c r="G74" s="338">
        <f>IF(G$10=0,0,G$10/WWP!G$5*1000)</f>
        <v>3.1934735370081184</v>
      </c>
      <c r="H74" s="338">
        <f>IF(H$10=0,0,H$10/WWP!H$5*1000)</f>
        <v>2.9209597232824867</v>
      </c>
      <c r="I74" s="338">
        <f>IF(I$10=0,0,I$10/WWP!I$5*1000)</f>
        <v>3.1960025501554359</v>
      </c>
      <c r="J74" s="338">
        <f>IF(J$10=0,0,J$10/WWP!J$5*1000)</f>
        <v>3.2780375592127262</v>
      </c>
      <c r="K74" s="338">
        <f>IF(K$10=0,0,K$10/WWP!K$5*1000)</f>
        <v>3.6571292116480851</v>
      </c>
      <c r="L74" s="338">
        <f>IF(L$10=0,0,L$10/WWP!L$5*1000)</f>
        <v>3.7950091266937149</v>
      </c>
      <c r="M74" s="338">
        <f>IF(M$10=0,0,M$10/WWP!M$5*1000)</f>
        <v>4.1108013289546284</v>
      </c>
      <c r="N74" s="338">
        <f>IF(N$10=0,0,N$10/WWP!N$5*1000)</f>
        <v>4.4422493719367315</v>
      </c>
      <c r="O74" s="338">
        <f>IF(O$10=0,0,O$10/WWP!O$5*1000)</f>
        <v>4.5584655865286789</v>
      </c>
      <c r="P74" s="338">
        <f>IF(P$10=0,0,P$10/WWP!P$5*1000)</f>
        <v>4.179034721826187</v>
      </c>
      <c r="Q74" s="338">
        <f>IF(Q$10=0,0,Q$10/WWP!Q$5*1000)</f>
        <v>3.8569742467993944</v>
      </c>
      <c r="R74" s="338">
        <f>IF(R$10=0,0,R$10/WWP!R$5*1000)</f>
        <v>3.857128689603702</v>
      </c>
      <c r="S74" s="338">
        <f>IF(S$10=0,0,S$10/WWP!S$5*1000)</f>
        <v>4.1511156684427366</v>
      </c>
      <c r="T74" s="338">
        <f>IF(T$10=0,0,T$10/WWP!T$5*1000)</f>
        <v>4.3777615702436812</v>
      </c>
      <c r="U74" s="338">
        <f>IF(U$10=0,0,U$10/WWP!U$5*1000)</f>
        <v>4.3005300846067342</v>
      </c>
      <c r="V74" s="338">
        <f>IF(V$10=0,0,V$10/WWP!V$5*1000)</f>
        <v>4.3707144744055269</v>
      </c>
      <c r="W74" s="338">
        <f>IF(W$10=0,0,W$10/WWP!W$5*1000)</f>
        <v>3.8836377617695059</v>
      </c>
      <c r="DA74" s="68"/>
    </row>
    <row r="75" spans="1:105" ht="12" customHeight="1" x14ac:dyDescent="0.25">
      <c r="A75" s="203" t="s">
        <v>2900</v>
      </c>
      <c r="B75" s="351">
        <f>IF(B$16=0,0,B$16/WWP!B$5*1000)</f>
        <v>89.934975468972951</v>
      </c>
      <c r="C75" s="351">
        <f>IF(C$16=0,0,C$16/WWP!C$5*1000)</f>
        <v>97.18341872845113</v>
      </c>
      <c r="D75" s="351">
        <f>IF(D$16=0,0,D$16/WWP!D$5*1000)</f>
        <v>103.85192489428294</v>
      </c>
      <c r="E75" s="351">
        <f>IF(E$16=0,0,E$16/WWP!E$5*1000)</f>
        <v>119.91992667135425</v>
      </c>
      <c r="F75" s="351">
        <f>IF(F$16=0,0,F$16/WWP!F$5*1000)</f>
        <v>128.99944058540859</v>
      </c>
      <c r="G75" s="351">
        <f>IF(G$16=0,0,G$16/WWP!G$5*1000)</f>
        <v>123.11367761298622</v>
      </c>
      <c r="H75" s="351">
        <f>IF(H$16=0,0,H$16/WWP!H$5*1000)</f>
        <v>114.78074374410268</v>
      </c>
      <c r="I75" s="351">
        <f>IF(I$16=0,0,I$16/WWP!I$5*1000)</f>
        <v>113.98930681987292</v>
      </c>
      <c r="J75" s="351">
        <f>IF(J$16=0,0,J$16/WWP!J$5*1000)</f>
        <v>129.01648780553703</v>
      </c>
      <c r="K75" s="351">
        <f>IF(K$16=0,0,K$16/WWP!K$5*1000)</f>
        <v>146.49991123749501</v>
      </c>
      <c r="L75" s="351">
        <f>IF(L$16=0,0,L$16/WWP!L$5*1000)</f>
        <v>149.89615061547275</v>
      </c>
      <c r="M75" s="351">
        <f>IF(M$16=0,0,M$16/WWP!M$5*1000)</f>
        <v>150.8815947199482</v>
      </c>
      <c r="N75" s="351">
        <f>IF(N$16=0,0,N$16/WWP!N$5*1000)</f>
        <v>163.06230085482869</v>
      </c>
      <c r="O75" s="351">
        <f>IF(O$16=0,0,O$16/WWP!O$5*1000)</f>
        <v>172.1116014019413</v>
      </c>
      <c r="P75" s="351">
        <f>IF(P$16=0,0,P$16/WWP!P$5*1000)</f>
        <v>168.4614929486001</v>
      </c>
      <c r="Q75" s="351">
        <f>IF(Q$16=0,0,Q$16/WWP!Q$5*1000)</f>
        <v>171.11709863655256</v>
      </c>
      <c r="R75" s="351">
        <f>IF(R$16=0,0,R$16/WWP!R$5*1000)</f>
        <v>180.37730160425735</v>
      </c>
      <c r="S75" s="351">
        <f>IF(S$16=0,0,S$16/WWP!S$5*1000)</f>
        <v>171.79857497631372</v>
      </c>
      <c r="T75" s="351">
        <f>IF(T$16=0,0,T$16/WWP!T$5*1000)</f>
        <v>168.56514020416455</v>
      </c>
      <c r="U75" s="351">
        <f>IF(U$16=0,0,U$16/WWP!U$5*1000)</f>
        <v>160.42690771650936</v>
      </c>
      <c r="V75" s="351">
        <f>IF(V$16=0,0,V$16/WWP!V$5*1000)</f>
        <v>163.26612688464937</v>
      </c>
      <c r="W75" s="351">
        <f>IF(W$16=0,0,W$16/WWP!W$5*1000)</f>
        <v>144.25041260812762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10.49832266633547</v>
      </c>
      <c r="C76" s="351">
        <f>IF(C$27=0,0,C$27/WWP!C$5*1000)</f>
        <v>7.4351388908921585</v>
      </c>
      <c r="D76" s="351">
        <f>IF(D$27=0,0,D$27/WWP!D$5*1000)</f>
        <v>7.5342944130008913</v>
      </c>
      <c r="E76" s="351">
        <f>IF(E$27=0,0,E$27/WWP!E$5*1000)</f>
        <v>6.899622870353201</v>
      </c>
      <c r="F76" s="351">
        <f>IF(F$27=0,0,F$27/WWP!F$5*1000)</f>
        <v>8.3249130204463313</v>
      </c>
      <c r="G76" s="351">
        <f>IF(G$27=0,0,G$27/WWP!G$5*1000)</f>
        <v>8.6124721475548327</v>
      </c>
      <c r="H76" s="351">
        <f>IF(H$27=0,0,H$27/WWP!H$5*1000)</f>
        <v>7.6106883058580515</v>
      </c>
      <c r="I76" s="351">
        <f>IF(I$27=0,0,I$27/WWP!I$5*1000)</f>
        <v>8.8489475243495512</v>
      </c>
      <c r="J76" s="351">
        <f>IF(J$27=0,0,J$27/WWP!J$5*1000)</f>
        <v>8.7381052314523497</v>
      </c>
      <c r="K76" s="351">
        <f>IF(K$27=0,0,K$27/WWP!K$5*1000)</f>
        <v>9.215758692562515</v>
      </c>
      <c r="L76" s="351">
        <f>IF(L$27=0,0,L$27/WWP!L$5*1000)</f>
        <v>9.1829762879193044</v>
      </c>
      <c r="M76" s="351">
        <f>IF(M$27=0,0,M$27/WWP!M$5*1000)</f>
        <v>10.189110382069941</v>
      </c>
      <c r="N76" s="351">
        <f>IF(N$27=0,0,N$27/WWP!N$5*1000)</f>
        <v>11.195181732836136</v>
      </c>
      <c r="O76" s="351">
        <f>IF(O$27=0,0,O$27/WWP!O$5*1000)</f>
        <v>11.272973590738705</v>
      </c>
      <c r="P76" s="351">
        <f>IF(P$27=0,0,P$27/WWP!P$5*1000)</f>
        <v>10.375154600421414</v>
      </c>
      <c r="Q76" s="351">
        <f>IF(Q$27=0,0,Q$27/WWP!Q$5*1000)</f>
        <v>9.3892389124911926</v>
      </c>
      <c r="R76" s="351">
        <f>IF(R$27=0,0,R$27/WWP!R$5*1000)</f>
        <v>10.020421829497385</v>
      </c>
      <c r="S76" s="351">
        <f>IF(S$27=0,0,S$27/WWP!S$5*1000)</f>
        <v>10.999927378971467</v>
      </c>
      <c r="T76" s="351">
        <f>IF(T$27=0,0,T$27/WWP!T$5*1000)</f>
        <v>11.695676284928815</v>
      </c>
      <c r="U76" s="351">
        <f>IF(U$27=0,0,U$27/WWP!U$5*1000)</f>
        <v>11.155742642765501</v>
      </c>
      <c r="V76" s="351">
        <f>IF(V$27=0,0,V$27/WWP!V$5*1000)</f>
        <v>11.259283476456334</v>
      </c>
      <c r="W76" s="351">
        <f>IF(W$27=0,0,W$27/WWP!W$5*1000)</f>
        <v>9.6728311478485089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16.607896539117355</v>
      </c>
      <c r="C77" s="351">
        <f>IF(C$28=0,0,C$28/WWP!C$5*1000)</f>
        <v>17.007485486624752</v>
      </c>
      <c r="D77" s="351">
        <f>IF(D$28=0,0,D$28/WWP!D$5*1000)</f>
        <v>17.89108807115414</v>
      </c>
      <c r="E77" s="351">
        <f>IF(E$28=0,0,E$28/WWP!E$5*1000)</f>
        <v>20.402892934452492</v>
      </c>
      <c r="F77" s="351">
        <f>IF(F$28=0,0,F$28/WWP!F$5*1000)</f>
        <v>21.205044625088846</v>
      </c>
      <c r="G77" s="351">
        <f>IF(G$28=0,0,G$28/WWP!G$5*1000)</f>
        <v>20.238207292858103</v>
      </c>
      <c r="H77" s="351">
        <f>IF(H$28=0,0,H$28/WWP!H$5*1000)</f>
        <v>18.979424816738785</v>
      </c>
      <c r="I77" s="351">
        <f>IF(I$28=0,0,I$28/WWP!I$5*1000)</f>
        <v>19.084107350949591</v>
      </c>
      <c r="J77" s="351">
        <f>IF(J$28=0,0,J$28/WWP!J$5*1000)</f>
        <v>21.064444833599698</v>
      </c>
      <c r="K77" s="351">
        <f>IF(K$28=0,0,K$28/WWP!K$5*1000)</f>
        <v>24.13931298137226</v>
      </c>
      <c r="L77" s="351">
        <f>IF(L$28=0,0,L$28/WWP!L$5*1000)</f>
        <v>24.954404525337143</v>
      </c>
      <c r="M77" s="351">
        <f>IF(M$28=0,0,M$28/WWP!M$5*1000)</f>
        <v>25.587062131078493</v>
      </c>
      <c r="N77" s="351">
        <f>IF(N$28=0,0,N$28/WWP!N$5*1000)</f>
        <v>27.463529336005635</v>
      </c>
      <c r="O77" s="351">
        <f>IF(O$28=0,0,O$28/WWP!O$5*1000)</f>
        <v>28.688637029135712</v>
      </c>
      <c r="P77" s="351">
        <f>IF(P$28=0,0,P$28/WWP!P$5*1000)</f>
        <v>27.213537431206891</v>
      </c>
      <c r="Q77" s="351">
        <f>IF(Q$28=0,0,Q$28/WWP!Q$5*1000)</f>
        <v>26.540187753711692</v>
      </c>
      <c r="R77" s="351">
        <f>IF(R$28=0,0,R$28/WWP!R$5*1000)</f>
        <v>26.218194969836787</v>
      </c>
      <c r="S77" s="351">
        <f>IF(S$28=0,0,S$28/WWP!S$5*1000)</f>
        <v>25.677719303732616</v>
      </c>
      <c r="T77" s="351">
        <f>IF(T$28=0,0,T$28/WWP!T$5*1000)</f>
        <v>25.272624679768839</v>
      </c>
      <c r="U77" s="351">
        <f>IF(U$28=0,0,U$28/WWP!U$5*1000)</f>
        <v>25.024345200004543</v>
      </c>
      <c r="V77" s="351">
        <f>IF(V$28=0,0,V$28/WWP!V$5*1000)</f>
        <v>24.883437737286521</v>
      </c>
      <c r="W77" s="351">
        <f>IF(W$28=0,0,W$28/WWP!W$5*1000)</f>
        <v>22.822850866627345</v>
      </c>
      <c r="DA77" s="175"/>
    </row>
    <row r="78" spans="1:105" ht="12" customHeight="1" x14ac:dyDescent="0.25">
      <c r="A78" s="41" t="s">
        <v>2938</v>
      </c>
      <c r="B78" s="339">
        <f>IF(B$48=0,0,B$48/WWP!B$5*1000)</f>
        <v>8.3035451242964537</v>
      </c>
      <c r="C78" s="339">
        <f>IF(C$48=0,0,C$48/WWP!C$5*1000)</f>
        <v>5.8807500253261589</v>
      </c>
      <c r="D78" s="339">
        <f>IF(D$48=0,0,D$48/WWP!D$5*1000)</f>
        <v>5.9591761109325034</v>
      </c>
      <c r="E78" s="339">
        <f>IF(E$48=0,0,E$48/WWP!E$5*1000)</f>
        <v>5.4571888924998779</v>
      </c>
      <c r="F78" s="339">
        <f>IF(F$48=0,0,F$48/WWP!F$5*1000)</f>
        <v>6.584508127453879</v>
      </c>
      <c r="G78" s="339">
        <f>IF(G$48=0,0,G$48/WWP!G$5*1000)</f>
        <v>6.8119501926044821</v>
      </c>
      <c r="H78" s="339">
        <f>IF(H$48=0,0,H$48/WWP!H$5*1000)</f>
        <v>6.0195991096077295</v>
      </c>
      <c r="I78" s="339">
        <f>IF(I$48=0,0,I$48/WWP!I$5*1000)</f>
        <v>6.998988067549635</v>
      </c>
      <c r="J78" s="339">
        <f>IF(J$48=0,0,J$48/WWP!J$5*1000)</f>
        <v>6.9113184454581242</v>
      </c>
      <c r="K78" s="339">
        <f>IF(K$48=0,0,K$48/WWP!K$5*1000)</f>
        <v>7.2891137556387653</v>
      </c>
      <c r="L78" s="339">
        <f>IF(L$48=0,0,L$48/WWP!L$5*1000)</f>
        <v>7.2631848349064354</v>
      </c>
      <c r="M78" s="339">
        <f>IF(M$48=0,0,M$48/WWP!M$5*1000)</f>
        <v>8.0589767073226746</v>
      </c>
      <c r="N78" s="339">
        <f>IF(N$48=0,0,N$48/WWP!N$5*1000)</f>
        <v>8.8547189534756949</v>
      </c>
      <c r="O78" s="339">
        <f>IF(O$48=0,0,O$48/WWP!O$5*1000)</f>
        <v>8.9162476588629112</v>
      </c>
      <c r="P78" s="339">
        <f>IF(P$48=0,0,P$48/WWP!P$5*1000)</f>
        <v>8.2061265531880192</v>
      </c>
      <c r="Q78" s="339">
        <f>IF(Q$48=0,0,Q$48/WWP!Q$5*1000)</f>
        <v>7.4263262304438937</v>
      </c>
      <c r="R78" s="339">
        <f>IF(R$48=0,0,R$48/WWP!R$5*1000)</f>
        <v>7.925554154715285</v>
      </c>
      <c r="S78" s="339">
        <f>IF(S$48=0,0,S$48/WWP!S$5*1000)</f>
        <v>8.7002844414531619</v>
      </c>
      <c r="T78" s="339">
        <f>IF(T$48=0,0,T$48/WWP!T$5*1000)</f>
        <v>9.2505802000625046</v>
      </c>
      <c r="U78" s="339">
        <f>IF(U$48=0,0,U$48/WWP!U$5*1000)</f>
        <v>8.8235249928335051</v>
      </c>
      <c r="V78" s="339">
        <f>IF(V$48=0,0,V$48/WWP!V$5*1000)</f>
        <v>8.9054195975322248</v>
      </c>
      <c r="W78" s="339">
        <f>IF(W$48=0,0,W$48/WWP!W$5*1000)</f>
        <v>7.6506307215547151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CZ: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43.228536249864902</v>
      </c>
      <c r="C5" s="225">
        <v>62.136814717758057</v>
      </c>
      <c r="D5" s="225">
        <v>67.03366464752294</v>
      </c>
      <c r="E5" s="225">
        <v>79.300414447394886</v>
      </c>
      <c r="F5" s="225">
        <v>87.541761494009165</v>
      </c>
      <c r="G5" s="225">
        <v>90.903661288078908</v>
      </c>
      <c r="H5" s="225">
        <v>91.665864066081994</v>
      </c>
      <c r="I5" s="225">
        <v>86.388597205126857</v>
      </c>
      <c r="J5" s="225">
        <v>95.635866058714072</v>
      </c>
      <c r="K5" s="225">
        <v>88.809943781268032</v>
      </c>
      <c r="L5" s="225">
        <v>92.681620491382873</v>
      </c>
      <c r="M5" s="225">
        <v>82.063707692754292</v>
      </c>
      <c r="N5" s="225">
        <v>91.143939063317063</v>
      </c>
      <c r="O5" s="225">
        <v>92.981346546481348</v>
      </c>
      <c r="P5" s="225">
        <v>89.681905158329926</v>
      </c>
      <c r="Q5" s="225">
        <v>97.689968937217159</v>
      </c>
      <c r="R5" s="225">
        <v>100.4840395626392</v>
      </c>
      <c r="S5" s="225">
        <v>93.423736811336127</v>
      </c>
      <c r="T5" s="225">
        <v>93.911091860268343</v>
      </c>
      <c r="U5" s="225">
        <v>92.290314935868551</v>
      </c>
      <c r="V5" s="225">
        <v>97.805642413490503</v>
      </c>
      <c r="W5" s="225">
        <v>102.03928462156949</v>
      </c>
      <c r="DA5" s="89" t="s">
        <v>2940</v>
      </c>
    </row>
    <row r="6" spans="1:105" ht="12" customHeight="1" x14ac:dyDescent="0.25">
      <c r="A6" s="55" t="s">
        <v>92</v>
      </c>
      <c r="B6" s="261">
        <v>0.58974370765109074</v>
      </c>
      <c r="C6" s="261">
        <v>0.65447146678039292</v>
      </c>
      <c r="D6" s="261">
        <v>0.68374168609332264</v>
      </c>
      <c r="E6" s="261">
        <v>0.69196075303268922</v>
      </c>
      <c r="F6" s="261">
        <v>0.83721179879856844</v>
      </c>
      <c r="G6" s="261">
        <v>0.9269220677690998</v>
      </c>
      <c r="H6" s="261">
        <v>0.89511712096103069</v>
      </c>
      <c r="I6" s="261">
        <v>0.94549733376428713</v>
      </c>
      <c r="J6" s="261">
        <v>0.95085576370125513</v>
      </c>
      <c r="K6" s="261">
        <v>0.83505525155556248</v>
      </c>
      <c r="L6" s="261">
        <v>0.85094890081856367</v>
      </c>
      <c r="M6" s="261">
        <v>0.80635719830190711</v>
      </c>
      <c r="N6" s="261">
        <v>0.90932527653609396</v>
      </c>
      <c r="O6" s="261">
        <v>0.89839785083327217</v>
      </c>
      <c r="P6" s="261">
        <v>0.83433596871408189</v>
      </c>
      <c r="Q6" s="261">
        <v>0.83531938610050482</v>
      </c>
      <c r="R6" s="261">
        <v>0.87671693475034351</v>
      </c>
      <c r="S6" s="261">
        <v>0.90213012037944185</v>
      </c>
      <c r="T6" s="261">
        <v>0.95939143876362121</v>
      </c>
      <c r="U6" s="261">
        <v>0.93518148922727706</v>
      </c>
      <c r="V6" s="261">
        <v>0.98978355384000805</v>
      </c>
      <c r="W6" s="261">
        <v>1.0045503678245069</v>
      </c>
      <c r="DA6" s="67" t="s">
        <v>2941</v>
      </c>
    </row>
    <row r="7" spans="1:105" ht="12" customHeight="1" x14ac:dyDescent="0.25">
      <c r="A7" s="202" t="s">
        <v>93</v>
      </c>
      <c r="B7" s="226">
        <v>0.16630301867749309</v>
      </c>
      <c r="C7" s="226">
        <v>0.18455573014482959</v>
      </c>
      <c r="D7" s="226">
        <v>0.19280969837872611</v>
      </c>
      <c r="E7" s="226">
        <v>0.19512740965736469</v>
      </c>
      <c r="F7" s="226">
        <v>0.2360870452813528</v>
      </c>
      <c r="G7" s="226">
        <v>0.26138462513276128</v>
      </c>
      <c r="H7" s="226">
        <v>0.25241588397547837</v>
      </c>
      <c r="I7" s="226">
        <v>0.26662270188993581</v>
      </c>
      <c r="J7" s="226">
        <v>0.26813373636529952</v>
      </c>
      <c r="K7" s="226">
        <v>0.23547891617072439</v>
      </c>
      <c r="L7" s="226">
        <v>0.239960798412022</v>
      </c>
      <c r="M7" s="226">
        <v>0.2273862941989544</v>
      </c>
      <c r="N7" s="226">
        <v>0.25642247044908989</v>
      </c>
      <c r="O7" s="226">
        <v>0.25334102361519117</v>
      </c>
      <c r="P7" s="226">
        <v>0.23527608415018861</v>
      </c>
      <c r="Q7" s="226">
        <v>0.23555340000427971</v>
      </c>
      <c r="R7" s="226">
        <v>0.2472271783201809</v>
      </c>
      <c r="S7" s="226">
        <v>0.25439349383910981</v>
      </c>
      <c r="T7" s="226">
        <v>0.27054072860770162</v>
      </c>
      <c r="U7" s="226">
        <v>0.2637137160636257</v>
      </c>
      <c r="V7" s="226">
        <v>0.27911106249278511</v>
      </c>
      <c r="W7" s="226">
        <v>0.28327518617907638</v>
      </c>
      <c r="DA7" s="174" t="s">
        <v>2942</v>
      </c>
    </row>
    <row r="8" spans="1:105" ht="12" customHeight="1" x14ac:dyDescent="0.25">
      <c r="A8" s="202" t="s">
        <v>94</v>
      </c>
      <c r="B8" s="226">
        <v>2.2560657807399389</v>
      </c>
      <c r="C8" s="226">
        <v>2.503681957972629</v>
      </c>
      <c r="D8" s="226">
        <v>2.61565524285882</v>
      </c>
      <c r="E8" s="226">
        <v>2.6470973005373488</v>
      </c>
      <c r="F8" s="226">
        <v>3.2027554783486609</v>
      </c>
      <c r="G8" s="226">
        <v>3.545942298961815</v>
      </c>
      <c r="H8" s="226">
        <v>3.4242724087687848</v>
      </c>
      <c r="I8" s="226">
        <v>3.617002017677251</v>
      </c>
      <c r="J8" s="226">
        <v>3.6375007025507791</v>
      </c>
      <c r="K8" s="226">
        <v>3.1945056023832641</v>
      </c>
      <c r="L8" s="226">
        <v>3.255306790709894</v>
      </c>
      <c r="M8" s="226">
        <v>3.084721139947372</v>
      </c>
      <c r="N8" s="226">
        <v>3.4786257374850851</v>
      </c>
      <c r="O8" s="226">
        <v>3.4368228477214871</v>
      </c>
      <c r="P8" s="226">
        <v>3.191753984376517</v>
      </c>
      <c r="Q8" s="226">
        <v>3.1955160496345441</v>
      </c>
      <c r="R8" s="226">
        <v>3.3538824581332549</v>
      </c>
      <c r="S8" s="226">
        <v>3.4511006526363519</v>
      </c>
      <c r="T8" s="226">
        <v>3.6701539452626322</v>
      </c>
      <c r="U8" s="226">
        <v>3.577538732936024</v>
      </c>
      <c r="V8" s="226">
        <v>3.7864190447263342</v>
      </c>
      <c r="W8" s="226">
        <v>3.8429095223503702</v>
      </c>
      <c r="DA8" s="174" t="s">
        <v>2943</v>
      </c>
    </row>
    <row r="9" spans="1:105" ht="12" customHeight="1" x14ac:dyDescent="0.25">
      <c r="A9" s="202" t="s">
        <v>95</v>
      </c>
      <c r="B9" s="226">
        <v>5.1468345588497133</v>
      </c>
      <c r="C9" s="226">
        <v>5.7117292127163557</v>
      </c>
      <c r="D9" s="226">
        <v>5.9671774258137367</v>
      </c>
      <c r="E9" s="226">
        <v>6.0389071911613268</v>
      </c>
      <c r="F9" s="226">
        <v>7.3065478499052121</v>
      </c>
      <c r="G9" s="226">
        <v>8.089470849559163</v>
      </c>
      <c r="H9" s="226">
        <v>7.8119014626366106</v>
      </c>
      <c r="I9" s="226">
        <v>8.2515816440000886</v>
      </c>
      <c r="J9" s="226">
        <v>8.2983459452091779</v>
      </c>
      <c r="K9" s="226">
        <v>7.2877271457008312</v>
      </c>
      <c r="L9" s="226">
        <v>7.4264348287702511</v>
      </c>
      <c r="M9" s="226">
        <v>7.0372723628157052</v>
      </c>
      <c r="N9" s="226">
        <v>7.9358994386769242</v>
      </c>
      <c r="O9" s="226">
        <v>7.8405331778471989</v>
      </c>
      <c r="P9" s="226">
        <v>7.2814497921011379</v>
      </c>
      <c r="Q9" s="226">
        <v>7.2900323111251666</v>
      </c>
      <c r="R9" s="226">
        <v>7.6513186314002564</v>
      </c>
      <c r="S9" s="226">
        <v>7.8731055879194942</v>
      </c>
      <c r="T9" s="226">
        <v>8.3728388254623187</v>
      </c>
      <c r="U9" s="226">
        <v>8.1615527984558547</v>
      </c>
      <c r="V9" s="226">
        <v>8.6380780915406472</v>
      </c>
      <c r="W9" s="226">
        <v>8.7669516132984917</v>
      </c>
      <c r="DA9" s="174" t="s">
        <v>2944</v>
      </c>
    </row>
    <row r="10" spans="1:105" ht="12" customHeight="1" x14ac:dyDescent="0.25">
      <c r="A10" s="56" t="s">
        <v>96</v>
      </c>
      <c r="B10" s="262">
        <v>1.6177621960869031</v>
      </c>
      <c r="C10" s="262">
        <v>2.0080265473329368</v>
      </c>
      <c r="D10" s="262">
        <v>2.1359295172532708</v>
      </c>
      <c r="E10" s="262">
        <v>2.334304256305491</v>
      </c>
      <c r="F10" s="262">
        <v>2.647875728373954</v>
      </c>
      <c r="G10" s="262">
        <v>2.8690296682689871</v>
      </c>
      <c r="H10" s="262">
        <v>2.8214694305390768</v>
      </c>
      <c r="I10" s="262">
        <v>2.8582628683961468</v>
      </c>
      <c r="J10" s="262">
        <v>2.942896369719842</v>
      </c>
      <c r="K10" s="262">
        <v>2.6778777323260212</v>
      </c>
      <c r="L10" s="262">
        <v>2.8084992834107738</v>
      </c>
      <c r="M10" s="262">
        <v>2.608277556793142</v>
      </c>
      <c r="N10" s="262">
        <v>2.9240803688782799</v>
      </c>
      <c r="O10" s="262">
        <v>2.9590395463642669</v>
      </c>
      <c r="P10" s="262">
        <v>2.7799829505741229</v>
      </c>
      <c r="Q10" s="262">
        <v>2.853210692027571</v>
      </c>
      <c r="R10" s="262">
        <v>2.9397148694952331</v>
      </c>
      <c r="S10" s="262">
        <v>2.9745881756479791</v>
      </c>
      <c r="T10" s="262">
        <v>3.158316712062736</v>
      </c>
      <c r="U10" s="262">
        <v>3.1439532566609629</v>
      </c>
      <c r="V10" s="262">
        <v>3.4174112874831648</v>
      </c>
      <c r="W10" s="262">
        <v>3.5402274559828131</v>
      </c>
      <c r="DA10" s="68" t="s">
        <v>2945</v>
      </c>
    </row>
    <row r="11" spans="1:105" ht="12" customHeight="1" x14ac:dyDescent="0.25">
      <c r="A11" s="37" t="s">
        <v>160</v>
      </c>
      <c r="B11" s="228">
        <v>9.3239012096340043E-2</v>
      </c>
      <c r="C11" s="228">
        <v>0.1072065100318515</v>
      </c>
      <c r="D11" s="228">
        <v>0</v>
      </c>
      <c r="E11" s="228">
        <v>0</v>
      </c>
      <c r="F11" s="228">
        <v>0</v>
      </c>
      <c r="G11" s="228">
        <v>3.7105868534728879E-2</v>
      </c>
      <c r="H11" s="228">
        <v>3.9757201495823229E-2</v>
      </c>
      <c r="I11" s="228">
        <v>3.3101325878337209E-2</v>
      </c>
      <c r="J11" s="228">
        <v>3.7403609745240193E-2</v>
      </c>
      <c r="K11" s="228">
        <v>4.0016648849270753E-2</v>
      </c>
      <c r="L11" s="228">
        <v>3.9906337956973008E-2</v>
      </c>
      <c r="M11" s="228">
        <v>3.4168143781021669E-2</v>
      </c>
      <c r="N11" s="228">
        <v>3.3878259431879602E-2</v>
      </c>
      <c r="O11" s="228">
        <v>3.6262512896826429E-2</v>
      </c>
      <c r="P11" s="228">
        <v>0</v>
      </c>
      <c r="Q11" s="228">
        <v>4.300898198463509E-2</v>
      </c>
      <c r="R11" s="228">
        <v>3.8693842912254847E-2</v>
      </c>
      <c r="S11" s="228">
        <v>3.2910470864213559E-2</v>
      </c>
      <c r="T11" s="228">
        <v>2.8190783898709541E-2</v>
      </c>
      <c r="U11" s="228">
        <v>3.1043357530107629E-2</v>
      </c>
      <c r="V11" s="228">
        <v>3.0590539611167131E-2</v>
      </c>
      <c r="W11" s="228">
        <v>3.491319092996846E-2</v>
      </c>
      <c r="DA11" s="69" t="s">
        <v>2946</v>
      </c>
    </row>
    <row r="12" spans="1:105" ht="12" customHeight="1" x14ac:dyDescent="0.25">
      <c r="A12" s="37" t="s">
        <v>162</v>
      </c>
      <c r="B12" s="228">
        <v>0.34586179257276112</v>
      </c>
      <c r="C12" s="228">
        <v>0.62136000627210963</v>
      </c>
      <c r="D12" s="228">
        <v>0.71546791731902937</v>
      </c>
      <c r="E12" s="228">
        <v>1.088878495134197</v>
      </c>
      <c r="F12" s="228">
        <v>0.95963010994299314</v>
      </c>
      <c r="G12" s="228">
        <v>0.80337127428143595</v>
      </c>
      <c r="H12" s="228">
        <v>0.99290717576948007</v>
      </c>
      <c r="I12" s="228">
        <v>0.76229636426883596</v>
      </c>
      <c r="J12" s="228">
        <v>0.97137007589548829</v>
      </c>
      <c r="K12" s="228">
        <v>1.13330814312451</v>
      </c>
      <c r="L12" s="228">
        <v>1.357254930383927</v>
      </c>
      <c r="M12" s="228">
        <v>1.236572757362371</v>
      </c>
      <c r="N12" s="228">
        <v>1.2677466942549229</v>
      </c>
      <c r="O12" s="228">
        <v>1.240551604268384</v>
      </c>
      <c r="P12" s="228">
        <v>1.048656977954735</v>
      </c>
      <c r="Q12" s="228">
        <v>0.97597817053432989</v>
      </c>
      <c r="R12" s="228">
        <v>0.46496250093011587</v>
      </c>
      <c r="S12" s="228">
        <v>0.43841301278505612</v>
      </c>
      <c r="T12" s="228">
        <v>0.41616473004910959</v>
      </c>
      <c r="U12" s="228">
        <v>0.5589084444240956</v>
      </c>
      <c r="V12" s="228">
        <v>0.38171173111604673</v>
      </c>
      <c r="W12" s="228">
        <v>0.61475792297830223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1.3466805122830611E-3</v>
      </c>
      <c r="C14" s="228">
        <v>3.739871559815118E-3</v>
      </c>
      <c r="D14" s="228">
        <v>8.6529086620865774E-3</v>
      </c>
      <c r="E14" s="228">
        <v>1.595391170316823E-2</v>
      </c>
      <c r="F14" s="228">
        <v>2.3428621036420148E-2</v>
      </c>
      <c r="G14" s="228">
        <v>3.09896747764003E-2</v>
      </c>
      <c r="H14" s="228">
        <v>4.3184531297571833E-2</v>
      </c>
      <c r="I14" s="228">
        <v>9.4852212129015456E-3</v>
      </c>
      <c r="J14" s="228">
        <v>2.1561491451995599E-2</v>
      </c>
      <c r="K14" s="228">
        <v>4.2832046382312403E-2</v>
      </c>
      <c r="L14" s="228">
        <v>7.6021785509514939E-2</v>
      </c>
      <c r="M14" s="228">
        <v>0.10685857813848761</v>
      </c>
      <c r="N14" s="228">
        <v>0.15285495974073901</v>
      </c>
      <c r="O14" s="228">
        <v>0.21144676360843129</v>
      </c>
      <c r="P14" s="228">
        <v>0.24100972179236929</v>
      </c>
      <c r="Q14" s="228">
        <v>0.31079580212678232</v>
      </c>
      <c r="R14" s="228">
        <v>0.39217742064987732</v>
      </c>
      <c r="S14" s="228">
        <v>0.38831305981639491</v>
      </c>
      <c r="T14" s="228">
        <v>0.46552557794659061</v>
      </c>
      <c r="U14" s="228">
        <v>0.54188103406840549</v>
      </c>
      <c r="V14" s="228">
        <v>0.68554879378095934</v>
      </c>
      <c r="W14" s="228">
        <v>0.77427285132446533</v>
      </c>
      <c r="DA14" s="69" t="s">
        <v>2949</v>
      </c>
    </row>
    <row r="15" spans="1:105" ht="12" customHeight="1" x14ac:dyDescent="0.25">
      <c r="A15" s="37" t="s">
        <v>38</v>
      </c>
      <c r="B15" s="228">
        <v>1.1773147109055191</v>
      </c>
      <c r="C15" s="228">
        <v>1.275720159469161</v>
      </c>
      <c r="D15" s="228">
        <v>1.411808691272155</v>
      </c>
      <c r="E15" s="228">
        <v>1.229471849468126</v>
      </c>
      <c r="F15" s="228">
        <v>1.664816997394541</v>
      </c>
      <c r="G15" s="228">
        <v>1.997562850676422</v>
      </c>
      <c r="H15" s="228">
        <v>1.745620521976202</v>
      </c>
      <c r="I15" s="228">
        <v>2.0533799570360731</v>
      </c>
      <c r="J15" s="228">
        <v>1.912561192627118</v>
      </c>
      <c r="K15" s="228">
        <v>1.461720893969928</v>
      </c>
      <c r="L15" s="228">
        <v>1.3353162295603589</v>
      </c>
      <c r="M15" s="228">
        <v>1.230678077511262</v>
      </c>
      <c r="N15" s="228">
        <v>1.4696004554507389</v>
      </c>
      <c r="O15" s="228">
        <v>1.470778665590625</v>
      </c>
      <c r="P15" s="228">
        <v>1.49031625082702</v>
      </c>
      <c r="Q15" s="228">
        <v>1.5234277373818239</v>
      </c>
      <c r="R15" s="228">
        <v>2.0438811050029848</v>
      </c>
      <c r="S15" s="228">
        <v>2.114951632182315</v>
      </c>
      <c r="T15" s="228">
        <v>2.2484356201683262</v>
      </c>
      <c r="U15" s="228">
        <v>2.0121204206383538</v>
      </c>
      <c r="V15" s="228">
        <v>2.319560222974991</v>
      </c>
      <c r="W15" s="228">
        <v>2.1162834907500772</v>
      </c>
      <c r="DA15" s="69" t="s">
        <v>2950</v>
      </c>
    </row>
    <row r="16" spans="1:105" ht="12" customHeight="1" x14ac:dyDescent="0.25">
      <c r="A16" s="57" t="s">
        <v>2900</v>
      </c>
      <c r="B16" s="263">
        <v>25.013025867377792</v>
      </c>
      <c r="C16" s="263">
        <v>40.308581721569809</v>
      </c>
      <c r="D16" s="263">
        <v>44.019722090113689</v>
      </c>
      <c r="E16" s="263">
        <v>54.681560047582479</v>
      </c>
      <c r="F16" s="263">
        <v>58.871479037839869</v>
      </c>
      <c r="G16" s="263">
        <v>59.835325551626049</v>
      </c>
      <c r="H16" s="263">
        <v>61.167674720503591</v>
      </c>
      <c r="I16" s="263">
        <v>55.304451554159037</v>
      </c>
      <c r="J16" s="263">
        <v>63.507381258500942</v>
      </c>
      <c r="K16" s="263">
        <v>59.931437404117752</v>
      </c>
      <c r="L16" s="263">
        <v>62.879764031907349</v>
      </c>
      <c r="M16" s="263">
        <v>54.358231398872007</v>
      </c>
      <c r="N16" s="263">
        <v>60.097048694685483</v>
      </c>
      <c r="O16" s="263">
        <v>62.00787622921915</v>
      </c>
      <c r="P16" s="263">
        <v>60.724999519721187</v>
      </c>
      <c r="Q16" s="263">
        <v>68.11886377180997</v>
      </c>
      <c r="R16" s="263">
        <v>70.249683930752695</v>
      </c>
      <c r="S16" s="263">
        <v>63.086296425655377</v>
      </c>
      <c r="T16" s="263">
        <v>62.116507735461298</v>
      </c>
      <c r="U16" s="263">
        <v>60.908246434050213</v>
      </c>
      <c r="V16" s="263">
        <v>64.686195603601234</v>
      </c>
      <c r="W16" s="263">
        <v>67.844382590941549</v>
      </c>
      <c r="DA16" s="70" t="s">
        <v>2951</v>
      </c>
    </row>
    <row r="17" spans="1:105" ht="12" customHeight="1" x14ac:dyDescent="0.25">
      <c r="A17" s="46" t="s">
        <v>30</v>
      </c>
      <c r="B17" s="231">
        <v>4.02264986916797</v>
      </c>
      <c r="C17" s="231">
        <v>2.3912923183484951</v>
      </c>
      <c r="D17" s="231">
        <v>2.5449306177087001</v>
      </c>
      <c r="E17" s="231">
        <v>3.9876874792236459</v>
      </c>
      <c r="F17" s="231">
        <v>0.28808943256212211</v>
      </c>
      <c r="G17" s="231">
        <v>0.3433013667860359</v>
      </c>
      <c r="H17" s="231">
        <v>0.28924070023017739</v>
      </c>
      <c r="I17" s="231">
        <v>0.43893833591821901</v>
      </c>
      <c r="J17" s="231">
        <v>0.13556687105920021</v>
      </c>
      <c r="K17" s="231">
        <v>7.2744998315669371E-2</v>
      </c>
      <c r="L17" s="231">
        <v>0.16282519399556769</v>
      </c>
      <c r="M17" s="231">
        <v>0.1657728449310798</v>
      </c>
      <c r="N17" s="231">
        <v>8.0522649947922048E-2</v>
      </c>
      <c r="O17" s="231">
        <v>7.8710139761798512E-2</v>
      </c>
      <c r="P17" s="231">
        <v>0.28539963312953631</v>
      </c>
      <c r="Q17" s="231">
        <v>0.1870284895021552</v>
      </c>
      <c r="R17" s="231">
        <v>0.14270486620204309</v>
      </c>
      <c r="S17" s="231">
        <v>0.1388312222368574</v>
      </c>
      <c r="T17" s="231">
        <v>2.172325686074918E-2</v>
      </c>
      <c r="U17" s="231">
        <v>1.8859416616310309E-2</v>
      </c>
      <c r="V17" s="231">
        <v>3.592377781695473E-2</v>
      </c>
      <c r="W17" s="231">
        <v>4.1393919992068838E-2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0.42356481865867118</v>
      </c>
      <c r="C19" s="231">
        <v>0.72527226276953172</v>
      </c>
      <c r="D19" s="231">
        <v>0.68990239862436631</v>
      </c>
      <c r="E19" s="231">
        <v>0.34055475270054092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0.46214704513765842</v>
      </c>
      <c r="V19" s="231">
        <v>0.82803868011274129</v>
      </c>
      <c r="W19" s="231">
        <v>0.98435133347323156</v>
      </c>
      <c r="DA19" s="73" t="s">
        <v>2954</v>
      </c>
    </row>
    <row r="20" spans="1:105" ht="12" customHeight="1" x14ac:dyDescent="0.25">
      <c r="A20" s="46" t="s">
        <v>160</v>
      </c>
      <c r="B20" s="231">
        <v>1.8568966531030759</v>
      </c>
      <c r="C20" s="231">
        <v>0.94341444327758084</v>
      </c>
      <c r="D20" s="231">
        <v>0</v>
      </c>
      <c r="E20" s="231">
        <v>0</v>
      </c>
      <c r="F20" s="231">
        <v>0</v>
      </c>
      <c r="G20" s="231">
        <v>0.25096529451117022</v>
      </c>
      <c r="H20" s="231">
        <v>0.26494808869043901</v>
      </c>
      <c r="I20" s="231">
        <v>0.27306712948926098</v>
      </c>
      <c r="J20" s="231">
        <v>0.25313988113094588</v>
      </c>
      <c r="K20" s="231">
        <v>0.26582300890682148</v>
      </c>
      <c r="L20" s="231">
        <v>0.27838773900918989</v>
      </c>
      <c r="M20" s="231">
        <v>0.29662471124134232</v>
      </c>
      <c r="N20" s="231">
        <v>0.28828858660104117</v>
      </c>
      <c r="O20" s="231">
        <v>0.27790471063088618</v>
      </c>
      <c r="P20" s="231">
        <v>0</v>
      </c>
      <c r="Q20" s="231">
        <v>0.21115701413664489</v>
      </c>
      <c r="R20" s="231">
        <v>0.1561704783742259</v>
      </c>
      <c r="S20" s="231">
        <v>0.17496872964516191</v>
      </c>
      <c r="T20" s="231">
        <v>0.17608211346503869</v>
      </c>
      <c r="U20" s="231">
        <v>0.20977329941521741</v>
      </c>
      <c r="V20" s="231">
        <v>0.18843207116839589</v>
      </c>
      <c r="W20" s="231">
        <v>0.2233579419996011</v>
      </c>
      <c r="DA20" s="73" t="s">
        <v>2955</v>
      </c>
    </row>
    <row r="21" spans="1:105" ht="12" customHeight="1" x14ac:dyDescent="0.25">
      <c r="A21" s="46" t="s">
        <v>70</v>
      </c>
      <c r="B21" s="231">
        <v>2.3070234108666101</v>
      </c>
      <c r="C21" s="231">
        <v>2.5613210600310188</v>
      </c>
      <c r="D21" s="231">
        <v>1.9018276206204801</v>
      </c>
      <c r="E21" s="231">
        <v>2.1721827400730072</v>
      </c>
      <c r="F21" s="231">
        <v>2.110986836248812</v>
      </c>
      <c r="G21" s="231">
        <v>2.0628217643817148</v>
      </c>
      <c r="H21" s="231">
        <v>2.1328777127985039</v>
      </c>
      <c r="I21" s="231">
        <v>1.9803590701868921</v>
      </c>
      <c r="J21" s="231">
        <v>1.3528291716052749</v>
      </c>
      <c r="K21" s="231">
        <v>1.422726487331559</v>
      </c>
      <c r="L21" s="231">
        <v>1.4838783032591329</v>
      </c>
      <c r="M21" s="231">
        <v>1.0420077451130401</v>
      </c>
      <c r="N21" s="231">
        <v>1.013546732942268</v>
      </c>
      <c r="O21" s="231">
        <v>1.225083720307002</v>
      </c>
      <c r="P21" s="231">
        <v>0.65627717145622944</v>
      </c>
      <c r="Q21" s="231">
        <v>0.37706776330799319</v>
      </c>
      <c r="R21" s="231">
        <v>0.55345069362734911</v>
      </c>
      <c r="S21" s="231">
        <v>0.4606225635068702</v>
      </c>
      <c r="T21" s="231">
        <v>0.30668272020561249</v>
      </c>
      <c r="U21" s="231">
        <v>0.18344843523357179</v>
      </c>
      <c r="V21" s="231">
        <v>0.32869668355478021</v>
      </c>
      <c r="W21" s="231">
        <v>0.78147471761550269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0.37326965456186112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6.5817433842438744</v>
      </c>
      <c r="C23" s="231">
        <v>5.2248394082663392</v>
      </c>
      <c r="D23" s="231">
        <v>5.1379614534893943</v>
      </c>
      <c r="E23" s="231">
        <v>5.6702403376634161</v>
      </c>
      <c r="F23" s="231">
        <v>5.6880222830614429</v>
      </c>
      <c r="G23" s="231">
        <v>5.1920115824473054</v>
      </c>
      <c r="H23" s="231">
        <v>6.3226904635500274</v>
      </c>
      <c r="I23" s="231">
        <v>6.0089165263849056</v>
      </c>
      <c r="J23" s="231">
        <v>6.281741526326492</v>
      </c>
      <c r="K23" s="231">
        <v>7.1936308878378998</v>
      </c>
      <c r="L23" s="231">
        <v>9.0472781605023354</v>
      </c>
      <c r="M23" s="231">
        <v>10.257792373952389</v>
      </c>
      <c r="N23" s="231">
        <v>10.30830200471263</v>
      </c>
      <c r="O23" s="231">
        <v>9.0845021954048715</v>
      </c>
      <c r="P23" s="231">
        <v>6.2829421455222647</v>
      </c>
      <c r="Q23" s="231">
        <v>4.5786214725728049</v>
      </c>
      <c r="R23" s="231">
        <v>1.793177547660695</v>
      </c>
      <c r="S23" s="231">
        <v>2.2271940940985089</v>
      </c>
      <c r="T23" s="231">
        <v>2.4838287419528582</v>
      </c>
      <c r="U23" s="231">
        <v>3.608863709680731</v>
      </c>
      <c r="V23" s="231">
        <v>2.246733073764994</v>
      </c>
      <c r="W23" s="231">
        <v>3.7580649182012609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0</v>
      </c>
      <c r="C25" s="231">
        <v>17.76421140010677</v>
      </c>
      <c r="D25" s="231">
        <v>22.93857864440767</v>
      </c>
      <c r="E25" s="231">
        <v>36.685347784871318</v>
      </c>
      <c r="F25" s="231">
        <v>44.947996683975333</v>
      </c>
      <c r="G25" s="231">
        <v>47.41673954920801</v>
      </c>
      <c r="H25" s="231">
        <v>47.252762314108693</v>
      </c>
      <c r="I25" s="231">
        <v>41.741323465348273</v>
      </c>
      <c r="J25" s="231">
        <v>50.68719991223729</v>
      </c>
      <c r="K25" s="231">
        <v>48.464390104201357</v>
      </c>
      <c r="L25" s="231">
        <v>49.411817773117107</v>
      </c>
      <c r="M25" s="231">
        <v>41.285827501647702</v>
      </c>
      <c r="N25" s="231">
        <v>47.107019347434672</v>
      </c>
      <c r="O25" s="231">
        <v>49.858196602501778</v>
      </c>
      <c r="P25" s="231">
        <v>52.363408004775273</v>
      </c>
      <c r="Q25" s="231">
        <v>59.906360818994877</v>
      </c>
      <c r="R25" s="231">
        <v>63.987557427872062</v>
      </c>
      <c r="S25" s="231">
        <v>55.175158450297317</v>
      </c>
      <c r="T25" s="231">
        <v>53.323265148091053</v>
      </c>
      <c r="U25" s="231">
        <v>49.256072195215928</v>
      </c>
      <c r="V25" s="231">
        <v>54.059326160966101</v>
      </c>
      <c r="W25" s="231">
        <v>54.253442411886738</v>
      </c>
      <c r="DA25" s="73" t="s">
        <v>2960</v>
      </c>
    </row>
    <row r="26" spans="1:105" ht="12" customHeight="1" x14ac:dyDescent="0.25">
      <c r="A26" s="46" t="s">
        <v>79</v>
      </c>
      <c r="B26" s="231">
        <v>9.8211477313375894</v>
      </c>
      <c r="C26" s="231">
        <v>10.69823082877007</v>
      </c>
      <c r="D26" s="231">
        <v>10.806521355263071</v>
      </c>
      <c r="E26" s="231">
        <v>5.8255469530505488</v>
      </c>
      <c r="F26" s="231">
        <v>5.836383801992163</v>
      </c>
      <c r="G26" s="231">
        <v>4.5694859942918153</v>
      </c>
      <c r="H26" s="231">
        <v>4.9051554411257552</v>
      </c>
      <c r="I26" s="231">
        <v>4.8618470268314997</v>
      </c>
      <c r="J26" s="231">
        <v>4.7969038961417452</v>
      </c>
      <c r="K26" s="231">
        <v>2.5121219175244418</v>
      </c>
      <c r="L26" s="231">
        <v>2.1223072074621498</v>
      </c>
      <c r="M26" s="231">
        <v>1.310206221986459</v>
      </c>
      <c r="N26" s="231">
        <v>1.2993693730469451</v>
      </c>
      <c r="O26" s="231">
        <v>1.48347886061281</v>
      </c>
      <c r="P26" s="231">
        <v>1.1369725648378839</v>
      </c>
      <c r="Q26" s="231">
        <v>2.858628213295495</v>
      </c>
      <c r="R26" s="231">
        <v>3.616622917016322</v>
      </c>
      <c r="S26" s="231">
        <v>4.909521365870658</v>
      </c>
      <c r="T26" s="231">
        <v>5.8049257548859856</v>
      </c>
      <c r="U26" s="231">
        <v>7.169082332750798</v>
      </c>
      <c r="V26" s="231">
        <v>6.9990451562172682</v>
      </c>
      <c r="W26" s="231">
        <v>7.8022973477731474</v>
      </c>
      <c r="DA26" s="73" t="s">
        <v>2961</v>
      </c>
    </row>
    <row r="27" spans="1:105" ht="12" customHeight="1" x14ac:dyDescent="0.25">
      <c r="A27" s="57" t="s">
        <v>2912</v>
      </c>
      <c r="B27" s="263">
        <v>2.7753952616637538</v>
      </c>
      <c r="C27" s="263">
        <v>3.080010832215736</v>
      </c>
      <c r="D27" s="263">
        <v>3.2177595303960391</v>
      </c>
      <c r="E27" s="263">
        <v>3.2564393147546902</v>
      </c>
      <c r="F27" s="263">
        <v>3.940005852117102</v>
      </c>
      <c r="G27" s="263">
        <v>4.3621917138621473</v>
      </c>
      <c r="H27" s="263">
        <v>4.2125143243056549</v>
      </c>
      <c r="I27" s="263">
        <v>4.4496088487265819</v>
      </c>
      <c r="J27" s="263">
        <v>4.474826177651126</v>
      </c>
      <c r="K27" s="263">
        <v>3.9298569163639221</v>
      </c>
      <c r="L27" s="263">
        <v>4.0046540838161544</v>
      </c>
      <c r="M27" s="263">
        <v>3.794800891202748</v>
      </c>
      <c r="N27" s="263">
        <v>4.2793793830564653</v>
      </c>
      <c r="O27" s="263">
        <v>4.2279537805034728</v>
      </c>
      <c r="P27" s="263">
        <v>3.926471896457576</v>
      </c>
      <c r="Q27" s="263">
        <v>3.931099961020379</v>
      </c>
      <c r="R27" s="263">
        <v>4.1259211331272834</v>
      </c>
      <c r="S27" s="263">
        <v>4.2455182293976339</v>
      </c>
      <c r="T27" s="263">
        <v>4.5149959527853891</v>
      </c>
      <c r="U27" s="263">
        <v>4.4010614107859336</v>
      </c>
      <c r="V27" s="263">
        <v>4.6580244091819916</v>
      </c>
      <c r="W27" s="263">
        <v>4.7275185725460824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3.1023723223502087</v>
      </c>
      <c r="C28" s="263">
        <f t="shared" si="0"/>
        <v>4.843635572540026</v>
      </c>
      <c r="D28" s="263">
        <f t="shared" si="0"/>
        <v>5.2316383047635728</v>
      </c>
      <c r="E28" s="263">
        <f t="shared" si="0"/>
        <v>6.450094728050396</v>
      </c>
      <c r="F28" s="263">
        <f t="shared" si="0"/>
        <v>6.8641049841358841</v>
      </c>
      <c r="G28" s="263">
        <f t="shared" si="0"/>
        <v>6.9881230764236477</v>
      </c>
      <c r="H28" s="263">
        <f t="shared" si="0"/>
        <v>7.1933441146784958</v>
      </c>
      <c r="I28" s="263">
        <f t="shared" si="0"/>
        <v>6.5896334558466947</v>
      </c>
      <c r="J28" s="263">
        <f t="shared" si="0"/>
        <v>7.4267196928235686</v>
      </c>
      <c r="K28" s="263">
        <f t="shared" si="0"/>
        <v>7.0916761612507804</v>
      </c>
      <c r="L28" s="263">
        <f t="shared" si="0"/>
        <v>7.5207030236597499</v>
      </c>
      <c r="M28" s="263">
        <f t="shared" si="0"/>
        <v>6.6449569741219952</v>
      </c>
      <c r="N28" s="263">
        <f t="shared" si="0"/>
        <v>7.314302456005052</v>
      </c>
      <c r="O28" s="263">
        <f t="shared" si="0"/>
        <v>7.4559805235189716</v>
      </c>
      <c r="P28" s="263">
        <f t="shared" si="0"/>
        <v>7.0844298837631801</v>
      </c>
      <c r="Q28" s="263">
        <f t="shared" si="0"/>
        <v>7.6028976778169834</v>
      </c>
      <c r="R28" s="263">
        <f t="shared" si="0"/>
        <v>7.2323248659516555</v>
      </c>
      <c r="S28" s="263">
        <f t="shared" si="0"/>
        <v>6.7189947260898002</v>
      </c>
      <c r="T28" s="263">
        <f t="shared" si="0"/>
        <v>6.6820729060573578</v>
      </c>
      <c r="U28" s="263">
        <f t="shared" si="0"/>
        <v>6.8379281223625661</v>
      </c>
      <c r="V28" s="263">
        <f t="shared" si="0"/>
        <v>7.0523643011087946</v>
      </c>
      <c r="W28" s="263">
        <f t="shared" si="0"/>
        <v>7.6670875732387955</v>
      </c>
      <c r="DA28" s="70"/>
    </row>
    <row r="29" spans="1:105" ht="12" customHeight="1" x14ac:dyDescent="0.25">
      <c r="A29" s="60" t="s">
        <v>2915</v>
      </c>
      <c r="B29" s="331">
        <v>1.5660689923688891</v>
      </c>
      <c r="C29" s="331">
        <v>2.486143113931699</v>
      </c>
      <c r="D29" s="331">
        <v>2.6694800183870848</v>
      </c>
      <c r="E29" s="331">
        <v>3.330270783450147</v>
      </c>
      <c r="F29" s="331">
        <v>3.4683652517998129</v>
      </c>
      <c r="G29" s="331">
        <v>3.5064112176388109</v>
      </c>
      <c r="H29" s="331">
        <v>3.655066212681009</v>
      </c>
      <c r="I29" s="331">
        <v>3.3360880800948749</v>
      </c>
      <c r="J29" s="331">
        <v>3.744507174220788</v>
      </c>
      <c r="K29" s="331">
        <v>3.641683988948305</v>
      </c>
      <c r="L29" s="331">
        <v>3.9110551681747441</v>
      </c>
      <c r="M29" s="331">
        <v>3.496223265101948</v>
      </c>
      <c r="N29" s="331">
        <v>3.8260149090169291</v>
      </c>
      <c r="O29" s="331">
        <v>3.8727036562350738</v>
      </c>
      <c r="P29" s="331">
        <v>3.593462560896902</v>
      </c>
      <c r="Q29" s="331">
        <v>3.72708056559101</v>
      </c>
      <c r="R29" s="331">
        <v>3.229166371569673</v>
      </c>
      <c r="S29" s="331">
        <v>3.07815183084025</v>
      </c>
      <c r="T29" s="331">
        <v>3.0687697323575041</v>
      </c>
      <c r="U29" s="331">
        <v>3.297126776806838</v>
      </c>
      <c r="V29" s="331">
        <v>3.293298695741647</v>
      </c>
      <c r="W29" s="331">
        <v>3.7379046047289681</v>
      </c>
      <c r="DA29" s="72" t="s">
        <v>2963</v>
      </c>
    </row>
    <row r="30" spans="1:105" ht="12" customHeight="1" x14ac:dyDescent="0.25">
      <c r="A30" s="59" t="s">
        <v>30</v>
      </c>
      <c r="B30" s="232">
        <v>0.41745128419245892</v>
      </c>
      <c r="C30" s="232">
        <v>0.50472492993296758</v>
      </c>
      <c r="D30" s="232">
        <v>0.6638547961738549</v>
      </c>
      <c r="E30" s="232">
        <v>1.0948363022406651</v>
      </c>
      <c r="F30" s="232">
        <v>0.1241355071977813</v>
      </c>
      <c r="G30" s="232">
        <v>0.15417437620557001</v>
      </c>
      <c r="H30" s="232">
        <v>0.1179942117338587</v>
      </c>
      <c r="I30" s="232">
        <v>0.16922861992950439</v>
      </c>
      <c r="J30" s="232">
        <v>6.3675795468151206E-2</v>
      </c>
      <c r="K30" s="232">
        <v>2.9776556234026481E-2</v>
      </c>
      <c r="L30" s="232">
        <v>5.8423208818602718E-2</v>
      </c>
      <c r="M30" s="232">
        <v>4.9624239519945948E-2</v>
      </c>
      <c r="N30" s="232">
        <v>2.654128969880749E-2</v>
      </c>
      <c r="O30" s="232">
        <v>2.8775496334626359E-2</v>
      </c>
      <c r="P30" s="232">
        <v>0.1428560483420892</v>
      </c>
      <c r="Q30" s="232">
        <v>0.13116470238216091</v>
      </c>
      <c r="R30" s="232">
        <v>0.17528936931438099</v>
      </c>
      <c r="S30" s="232">
        <v>0.14335479183069491</v>
      </c>
      <c r="T30" s="232">
        <v>2.2480326751363341E-2</v>
      </c>
      <c r="U30" s="232">
        <v>1.398607857680171E-2</v>
      </c>
      <c r="V30" s="232">
        <v>3.2879405188434338E-2</v>
      </c>
      <c r="W30" s="232">
        <v>2.692665179892393E-2</v>
      </c>
      <c r="DA30" s="71" t="s">
        <v>2964</v>
      </c>
    </row>
    <row r="31" spans="1:105" ht="12" customHeight="1" x14ac:dyDescent="0.25">
      <c r="A31" s="59" t="s">
        <v>33</v>
      </c>
      <c r="B31" s="297">
        <v>4.352171510568241E-2</v>
      </c>
      <c r="C31" s="297">
        <v>0.15157085818576821</v>
      </c>
      <c r="D31" s="297">
        <v>0.17818755089209229</v>
      </c>
      <c r="E31" s="297">
        <v>9.2577952884932674E-2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0.33934420978952351</v>
      </c>
      <c r="V31" s="297">
        <v>0.75038670052437484</v>
      </c>
      <c r="W31" s="297">
        <v>0.63399887258476106</v>
      </c>
      <c r="DA31" s="122" t="s">
        <v>2965</v>
      </c>
    </row>
    <row r="32" spans="1:105" ht="12" customHeight="1" x14ac:dyDescent="0.25">
      <c r="A32" s="59" t="s">
        <v>160</v>
      </c>
      <c r="B32" s="297">
        <v>0.18723735252044049</v>
      </c>
      <c r="C32" s="297">
        <v>0.19347987522817539</v>
      </c>
      <c r="D32" s="297">
        <v>0</v>
      </c>
      <c r="E32" s="297">
        <v>0</v>
      </c>
      <c r="F32" s="297">
        <v>0</v>
      </c>
      <c r="G32" s="297">
        <v>0.1095119533584617</v>
      </c>
      <c r="H32" s="297">
        <v>0.105020306175097</v>
      </c>
      <c r="I32" s="297">
        <v>0.10229417758101569</v>
      </c>
      <c r="J32" s="297">
        <v>0.1155294135006831</v>
      </c>
      <c r="K32" s="297">
        <v>0.10572436616513201</v>
      </c>
      <c r="L32" s="297">
        <v>9.705660504725766E-2</v>
      </c>
      <c r="M32" s="297">
        <v>8.6277786042014623E-2</v>
      </c>
      <c r="N32" s="297">
        <v>9.2329950480152745E-2</v>
      </c>
      <c r="O32" s="297">
        <v>9.8718656957337128E-2</v>
      </c>
      <c r="P32" s="297">
        <v>0</v>
      </c>
      <c r="Q32" s="297">
        <v>0.1438884433301531</v>
      </c>
      <c r="R32" s="297">
        <v>0.18639185328065391</v>
      </c>
      <c r="S32" s="297">
        <v>0.1755483274784061</v>
      </c>
      <c r="T32" s="297">
        <v>0.1770533361531639</v>
      </c>
      <c r="U32" s="297">
        <v>0.15115729399761929</v>
      </c>
      <c r="V32" s="297">
        <v>0.16757451165792231</v>
      </c>
      <c r="W32" s="297">
        <v>0.14117519229752959</v>
      </c>
      <c r="DA32" s="122" t="s">
        <v>2966</v>
      </c>
    </row>
    <row r="33" spans="1:105" ht="12" customHeight="1" x14ac:dyDescent="0.25">
      <c r="A33" s="59" t="s">
        <v>70</v>
      </c>
      <c r="B33" s="297">
        <v>0.2399492352366796</v>
      </c>
      <c r="C33" s="297">
        <v>0.54182608392384235</v>
      </c>
      <c r="D33" s="297">
        <v>0.497212572199141</v>
      </c>
      <c r="E33" s="297">
        <v>0.5977206132722187</v>
      </c>
      <c r="F33" s="297">
        <v>0.91164975661778846</v>
      </c>
      <c r="G33" s="297">
        <v>0.92847918653588801</v>
      </c>
      <c r="H33" s="297">
        <v>0.8720493356515584</v>
      </c>
      <c r="I33" s="297">
        <v>0.76522304781861061</v>
      </c>
      <c r="J33" s="297">
        <v>0.6368506062126007</v>
      </c>
      <c r="K33" s="297">
        <v>0.5836688928145416</v>
      </c>
      <c r="L33" s="297">
        <v>0.53362465523316938</v>
      </c>
      <c r="M33" s="297">
        <v>0.31262609149693849</v>
      </c>
      <c r="N33" s="297">
        <v>0.3348278252051104</v>
      </c>
      <c r="O33" s="297">
        <v>0.44888150195325399</v>
      </c>
      <c r="P33" s="297">
        <v>0.32923524449204522</v>
      </c>
      <c r="Q33" s="297">
        <v>0.26503450395200878</v>
      </c>
      <c r="R33" s="297">
        <v>0.68134885777348864</v>
      </c>
      <c r="S33" s="297">
        <v>0.47669881865210401</v>
      </c>
      <c r="T33" s="297">
        <v>0.31808324188945469</v>
      </c>
      <c r="U33" s="297">
        <v>0.136350119053601</v>
      </c>
      <c r="V33" s="297">
        <v>0.30151649303170253</v>
      </c>
      <c r="W33" s="297">
        <v>0.50948867045417268</v>
      </c>
      <c r="DA33" s="122" t="s">
        <v>2967</v>
      </c>
    </row>
    <row r="34" spans="1:105" ht="12" customHeight="1" x14ac:dyDescent="0.25">
      <c r="A34" s="59" t="s">
        <v>162</v>
      </c>
      <c r="B34" s="297">
        <v>0.67790940531362787</v>
      </c>
      <c r="C34" s="297">
        <v>1.0945413666609449</v>
      </c>
      <c r="D34" s="297">
        <v>1.330225099121997</v>
      </c>
      <c r="E34" s="297">
        <v>1.5451359150523301</v>
      </c>
      <c r="F34" s="297">
        <v>2.4325799879842438</v>
      </c>
      <c r="G34" s="297">
        <v>2.314245701538892</v>
      </c>
      <c r="H34" s="297">
        <v>2.560002359120495</v>
      </c>
      <c r="I34" s="297">
        <v>2.299342234765744</v>
      </c>
      <c r="J34" s="297">
        <v>2.9284513590393519</v>
      </c>
      <c r="K34" s="297">
        <v>2.922514173734605</v>
      </c>
      <c r="L34" s="297">
        <v>3.2219506990757139</v>
      </c>
      <c r="M34" s="297">
        <v>3.047695148043049</v>
      </c>
      <c r="N34" s="297">
        <v>3.3723158436328582</v>
      </c>
      <c r="O34" s="297">
        <v>3.296328000989857</v>
      </c>
      <c r="P34" s="297">
        <v>3.1213712680627679</v>
      </c>
      <c r="Q34" s="297">
        <v>3.186992915926687</v>
      </c>
      <c r="R34" s="297">
        <v>2.1861362912011502</v>
      </c>
      <c r="S34" s="297">
        <v>2.2825498928790449</v>
      </c>
      <c r="T34" s="297">
        <v>2.5511528275635231</v>
      </c>
      <c r="U34" s="297">
        <v>2.6562890753892932</v>
      </c>
      <c r="V34" s="297">
        <v>2.0409415853392132</v>
      </c>
      <c r="W34" s="297">
        <v>2.4263152175935812</v>
      </c>
      <c r="DA34" s="122" t="s">
        <v>2968</v>
      </c>
    </row>
    <row r="35" spans="1:105" ht="12" customHeight="1" x14ac:dyDescent="0.25">
      <c r="A35" s="60" t="s">
        <v>2922</v>
      </c>
      <c r="B35" s="331">
        <v>1.3005954694052251</v>
      </c>
      <c r="C35" s="331">
        <v>2.0959143065372712</v>
      </c>
      <c r="D35" s="331">
        <v>2.2888814579425718</v>
      </c>
      <c r="E35" s="331">
        <v>2.843262132097701</v>
      </c>
      <c r="F35" s="331">
        <v>3.0611242046353082</v>
      </c>
      <c r="G35" s="331">
        <v>3.111241068371783</v>
      </c>
      <c r="H35" s="331">
        <v>3.1805188639450059</v>
      </c>
      <c r="I35" s="331">
        <v>2.875650451514947</v>
      </c>
      <c r="J35" s="331">
        <v>3.3021759453069959</v>
      </c>
      <c r="K35" s="331">
        <v>3.1162385700962711</v>
      </c>
      <c r="L35" s="331">
        <v>3.2695419039176699</v>
      </c>
      <c r="M35" s="331">
        <v>2.826450100723672</v>
      </c>
      <c r="N35" s="331">
        <v>3.1248498151066411</v>
      </c>
      <c r="O35" s="331">
        <v>3.2242065921477789</v>
      </c>
      <c r="P35" s="331">
        <v>3.1575012025229832</v>
      </c>
      <c r="Q35" s="331">
        <v>3.541957941129954</v>
      </c>
      <c r="R35" s="331">
        <v>3.6527536145335748</v>
      </c>
      <c r="S35" s="331">
        <v>3.280280912345451</v>
      </c>
      <c r="T35" s="331">
        <v>3.229855074886423</v>
      </c>
      <c r="U35" s="331">
        <v>3.1670294422418568</v>
      </c>
      <c r="V35" s="331">
        <v>3.3634704326127851</v>
      </c>
      <c r="W35" s="331">
        <v>3.5276858181902009</v>
      </c>
      <c r="DA35" s="72" t="s">
        <v>2969</v>
      </c>
    </row>
    <row r="36" spans="1:105" ht="12" customHeight="1" x14ac:dyDescent="0.25">
      <c r="A36" s="64" t="s">
        <v>30</v>
      </c>
      <c r="B36" s="231">
        <v>0.20916462576672079</v>
      </c>
      <c r="C36" s="231">
        <v>0.1243393730833578</v>
      </c>
      <c r="D36" s="231">
        <v>0.13232806174239839</v>
      </c>
      <c r="E36" s="231">
        <v>0.20734669593279101</v>
      </c>
      <c r="F36" s="231">
        <v>1.497970748363113E-2</v>
      </c>
      <c r="G36" s="231">
        <v>1.7850547336812371E-2</v>
      </c>
      <c r="H36" s="231">
        <v>1.5039569633899739E-2</v>
      </c>
      <c r="I36" s="231">
        <v>2.2823356681050441E-2</v>
      </c>
      <c r="J36" s="231">
        <v>7.0490335409996536E-3</v>
      </c>
      <c r="K36" s="231">
        <v>3.7825017945807139E-3</v>
      </c>
      <c r="L36" s="231">
        <v>8.4663771084111071E-3</v>
      </c>
      <c r="M36" s="231">
        <v>8.6196453084458335E-3</v>
      </c>
      <c r="N36" s="231">
        <v>4.1869142206963734E-3</v>
      </c>
      <c r="O36" s="231">
        <v>4.0926696239481806E-3</v>
      </c>
      <c r="P36" s="231">
        <v>1.4839846717717471E-2</v>
      </c>
      <c r="Q36" s="231">
        <v>9.7248692495637799E-3</v>
      </c>
      <c r="R36" s="231">
        <v>7.4201859234679403E-3</v>
      </c>
      <c r="S36" s="231">
        <v>7.2187691169639254E-3</v>
      </c>
      <c r="T36" s="231">
        <v>1.1295382495351901E-3</v>
      </c>
      <c r="U36" s="231">
        <v>9.8062793109685476E-4</v>
      </c>
      <c r="V36" s="231">
        <v>1.867918856374226E-3</v>
      </c>
      <c r="W36" s="231">
        <v>2.152348343941124E-3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2.20239841060327E-2</v>
      </c>
      <c r="C38" s="231">
        <v>3.7711783614055673E-2</v>
      </c>
      <c r="D38" s="231">
        <v>3.587266645547646E-2</v>
      </c>
      <c r="E38" s="231">
        <v>1.77077323949201E-2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2.4030133590872998E-2</v>
      </c>
      <c r="V38" s="231">
        <v>4.305530092828444E-2</v>
      </c>
      <c r="W38" s="231">
        <v>5.1183047241316823E-2</v>
      </c>
      <c r="DA38" s="73" t="s">
        <v>2972</v>
      </c>
    </row>
    <row r="39" spans="1:105" ht="12" customHeight="1" x14ac:dyDescent="0.25">
      <c r="A39" s="64" t="s">
        <v>160</v>
      </c>
      <c r="B39" s="231">
        <v>9.6552547739909594E-2</v>
      </c>
      <c r="C39" s="231">
        <v>4.9054462950783528E-2</v>
      </c>
      <c r="D39" s="231">
        <v>0</v>
      </c>
      <c r="E39" s="231">
        <v>0</v>
      </c>
      <c r="F39" s="231">
        <v>0</v>
      </c>
      <c r="G39" s="231">
        <v>1.304937382425511E-2</v>
      </c>
      <c r="H39" s="231">
        <v>1.377643335138338E-2</v>
      </c>
      <c r="I39" s="231">
        <v>1.4198596896683841E-2</v>
      </c>
      <c r="J39" s="231">
        <v>1.3162445210360311E-2</v>
      </c>
      <c r="K39" s="231">
        <v>1.3821926338739309E-2</v>
      </c>
      <c r="L39" s="231">
        <v>1.4475251175649691E-2</v>
      </c>
      <c r="M39" s="231">
        <v>1.54235140362315E-2</v>
      </c>
      <c r="N39" s="231">
        <v>1.4990062841759541E-2</v>
      </c>
      <c r="O39" s="231">
        <v>1.4450135281085521E-2</v>
      </c>
      <c r="P39" s="231">
        <v>0</v>
      </c>
      <c r="Q39" s="231">
        <v>1.0979473550116539E-2</v>
      </c>
      <c r="R39" s="231">
        <v>8.1203536791311908E-3</v>
      </c>
      <c r="S39" s="231">
        <v>9.0978012124824717E-3</v>
      </c>
      <c r="T39" s="231">
        <v>9.1556935266518449E-3</v>
      </c>
      <c r="U39" s="231">
        <v>1.0907524913946731E-2</v>
      </c>
      <c r="V39" s="231">
        <v>9.7978509018329558E-3</v>
      </c>
      <c r="W39" s="231">
        <v>1.161388186141952E-2</v>
      </c>
      <c r="DA39" s="73" t="s">
        <v>2973</v>
      </c>
    </row>
    <row r="40" spans="1:105" ht="12" customHeight="1" x14ac:dyDescent="0.25">
      <c r="A40" s="64" t="s">
        <v>70</v>
      </c>
      <c r="B40" s="231">
        <v>0.1199576657336042</v>
      </c>
      <c r="C40" s="231">
        <v>0.13318031109195649</v>
      </c>
      <c r="D40" s="231">
        <v>9.8888810977271105E-2</v>
      </c>
      <c r="E40" s="231">
        <v>0.11294639222932799</v>
      </c>
      <c r="F40" s="231">
        <v>0.10976440554439409</v>
      </c>
      <c r="G40" s="231">
        <v>0.1072599794671146</v>
      </c>
      <c r="H40" s="231">
        <v>0.1109026594690809</v>
      </c>
      <c r="I40" s="231">
        <v>0.1029721892959698</v>
      </c>
      <c r="J40" s="231">
        <v>7.034268867741339E-2</v>
      </c>
      <c r="K40" s="231">
        <v>7.3977120298729326E-2</v>
      </c>
      <c r="L40" s="231">
        <v>7.7156814557352946E-2</v>
      </c>
      <c r="M40" s="231">
        <v>5.4180991918561829E-2</v>
      </c>
      <c r="N40" s="231">
        <v>5.2701112447750977E-2</v>
      </c>
      <c r="O40" s="231">
        <v>6.3700343361953252E-2</v>
      </c>
      <c r="P40" s="231">
        <v>3.4124264708943398E-2</v>
      </c>
      <c r="Q40" s="231">
        <v>1.9606289427651288E-2</v>
      </c>
      <c r="R40" s="231">
        <v>2.8777624446057089E-2</v>
      </c>
      <c r="S40" s="231">
        <v>2.3950865536191919E-2</v>
      </c>
      <c r="T40" s="231">
        <v>1.594649757926728E-2</v>
      </c>
      <c r="U40" s="231">
        <v>9.5387181462693524E-3</v>
      </c>
      <c r="V40" s="231">
        <v>1.709115161462417E-2</v>
      </c>
      <c r="W40" s="231">
        <v>4.0634127297290518E-2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1.9408800205286941E-2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0.34222911181248422</v>
      </c>
      <c r="C42" s="231">
        <v>0.27167454664586171</v>
      </c>
      <c r="D42" s="231">
        <v>0.267157177377018</v>
      </c>
      <c r="E42" s="231">
        <v>0.29483393703366068</v>
      </c>
      <c r="F42" s="231">
        <v>0.29575853998831758</v>
      </c>
      <c r="G42" s="231">
        <v>0.26996760715933033</v>
      </c>
      <c r="H42" s="231">
        <v>0.32875920790013802</v>
      </c>
      <c r="I42" s="231">
        <v>0.31244399025081571</v>
      </c>
      <c r="J42" s="231">
        <v>0.3266299972035886</v>
      </c>
      <c r="K42" s="231">
        <v>0.37404525909428821</v>
      </c>
      <c r="L42" s="231">
        <v>0.47042884968765819</v>
      </c>
      <c r="M42" s="231">
        <v>0.53337162638374347</v>
      </c>
      <c r="N42" s="231">
        <v>0.5359979618489692</v>
      </c>
      <c r="O42" s="231">
        <v>0.47236437765632211</v>
      </c>
      <c r="P42" s="231">
        <v>0.3266924254717552</v>
      </c>
      <c r="Q42" s="231">
        <v>0.23807332926945651</v>
      </c>
      <c r="R42" s="231">
        <v>9.3239362830082315E-2</v>
      </c>
      <c r="S42" s="231">
        <v>0.1158068025687555</v>
      </c>
      <c r="T42" s="231">
        <v>0.1291509642092345</v>
      </c>
      <c r="U42" s="231">
        <v>0.18764909992889819</v>
      </c>
      <c r="V42" s="231">
        <v>0.1168227655540325</v>
      </c>
      <c r="W42" s="231">
        <v>0.1954070743883046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</v>
      </c>
      <c r="C44" s="231">
        <v>0.9236808448140621</v>
      </c>
      <c r="D44" s="231">
        <v>1.1927310041453869</v>
      </c>
      <c r="E44" s="231">
        <v>1.907518001841835</v>
      </c>
      <c r="F44" s="231">
        <v>2.3371486982813372</v>
      </c>
      <c r="G44" s="231">
        <v>2.4655152462820591</v>
      </c>
      <c r="H44" s="231">
        <v>2.4569889668072551</v>
      </c>
      <c r="I44" s="231">
        <v>2.170412187388076</v>
      </c>
      <c r="J44" s="231">
        <v>2.6355684798883439</v>
      </c>
      <c r="K44" s="231">
        <v>2.5199896458436619</v>
      </c>
      <c r="L44" s="231">
        <v>2.569252783391049</v>
      </c>
      <c r="M44" s="231">
        <v>2.1467278882607981</v>
      </c>
      <c r="N44" s="231">
        <v>2.4494108096039269</v>
      </c>
      <c r="O44" s="231">
        <v>2.5924630213772208</v>
      </c>
      <c r="P44" s="231">
        <v>2.7227258139307868</v>
      </c>
      <c r="Q44" s="231">
        <v>3.114934669753628</v>
      </c>
      <c r="R44" s="231">
        <v>3.3271435343428748</v>
      </c>
      <c r="S44" s="231">
        <v>2.8689276333321532</v>
      </c>
      <c r="T44" s="231">
        <v>2.7726352434612971</v>
      </c>
      <c r="U44" s="231">
        <v>2.561154523145678</v>
      </c>
      <c r="V44" s="231">
        <v>2.810908006765783</v>
      </c>
      <c r="W44" s="231">
        <v>2.8210014164085782</v>
      </c>
      <c r="DA44" s="73" t="s">
        <v>2978</v>
      </c>
    </row>
    <row r="45" spans="1:105" ht="12" customHeight="1" x14ac:dyDescent="0.25">
      <c r="A45" s="64" t="s">
        <v>79</v>
      </c>
      <c r="B45" s="231">
        <v>0.51066753424647326</v>
      </c>
      <c r="C45" s="231">
        <v>0.5562729843371933</v>
      </c>
      <c r="D45" s="231">
        <v>0.56190373724502085</v>
      </c>
      <c r="E45" s="231">
        <v>0.30290937266516532</v>
      </c>
      <c r="F45" s="231">
        <v>0.30347285333762858</v>
      </c>
      <c r="G45" s="231">
        <v>0.23759831430221109</v>
      </c>
      <c r="H45" s="231">
        <v>0.25505202678324912</v>
      </c>
      <c r="I45" s="231">
        <v>0.25280013100235138</v>
      </c>
      <c r="J45" s="231">
        <v>0.24942330078628999</v>
      </c>
      <c r="K45" s="231">
        <v>0.13062211672627089</v>
      </c>
      <c r="L45" s="231">
        <v>0.11035302779226271</v>
      </c>
      <c r="M45" s="231">
        <v>6.8126434815891646E-2</v>
      </c>
      <c r="N45" s="231">
        <v>6.7562954143537551E-2</v>
      </c>
      <c r="O45" s="231">
        <v>7.7136044847248758E-2</v>
      </c>
      <c r="P45" s="231">
        <v>5.9118851693780033E-2</v>
      </c>
      <c r="Q45" s="231">
        <v>0.14863930987953819</v>
      </c>
      <c r="R45" s="231">
        <v>0.18805255331196161</v>
      </c>
      <c r="S45" s="231">
        <v>0.25527904057890483</v>
      </c>
      <c r="T45" s="231">
        <v>0.30183713786043831</v>
      </c>
      <c r="U45" s="231">
        <v>0.37276881458509459</v>
      </c>
      <c r="V45" s="231">
        <v>0.36392743799185368</v>
      </c>
      <c r="W45" s="231">
        <v>0.40569392264935</v>
      </c>
      <c r="DA45" s="73" t="s">
        <v>2979</v>
      </c>
    </row>
    <row r="46" spans="1:105" ht="12" customHeight="1" x14ac:dyDescent="0.25">
      <c r="A46" s="60" t="s">
        <v>2934</v>
      </c>
      <c r="B46" s="331">
        <v>0.2357078605760945</v>
      </c>
      <c r="C46" s="331">
        <v>0.26157815207105523</v>
      </c>
      <c r="D46" s="331">
        <v>0.27327682843391599</v>
      </c>
      <c r="E46" s="331">
        <v>0.27656181250254802</v>
      </c>
      <c r="F46" s="331">
        <v>0.33461552770076308</v>
      </c>
      <c r="G46" s="331">
        <v>0.37047079041305331</v>
      </c>
      <c r="H46" s="331">
        <v>0.35775903805248088</v>
      </c>
      <c r="I46" s="331">
        <v>0.37789492423687332</v>
      </c>
      <c r="J46" s="331">
        <v>0.38003657329578427</v>
      </c>
      <c r="K46" s="331">
        <v>0.33375360220620409</v>
      </c>
      <c r="L46" s="331">
        <v>0.34010595156733581</v>
      </c>
      <c r="M46" s="331">
        <v>0.32228360829637498</v>
      </c>
      <c r="N46" s="331">
        <v>0.36343773188148198</v>
      </c>
      <c r="O46" s="331">
        <v>0.35907027513611872</v>
      </c>
      <c r="P46" s="331">
        <v>0.33346612034329493</v>
      </c>
      <c r="Q46" s="331">
        <v>0.33385917109601992</v>
      </c>
      <c r="R46" s="331">
        <v>0.35040487984840768</v>
      </c>
      <c r="S46" s="331">
        <v>0.36056198290409958</v>
      </c>
      <c r="T46" s="331">
        <v>0.38344809881343062</v>
      </c>
      <c r="U46" s="331">
        <v>0.37377190331387111</v>
      </c>
      <c r="V46" s="331">
        <v>0.39559517275436329</v>
      </c>
      <c r="W46" s="331">
        <v>0.40149715031962568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2.5610335364680159</v>
      </c>
      <c r="C48" s="318">
        <v>2.8421216764853421</v>
      </c>
      <c r="D48" s="318">
        <v>2.969231151851778</v>
      </c>
      <c r="E48" s="318">
        <v>3.0049234463130969</v>
      </c>
      <c r="F48" s="318">
        <v>3.635693719208573</v>
      </c>
      <c r="G48" s="318">
        <v>4.0252714364752462</v>
      </c>
      <c r="H48" s="318">
        <v>3.887154599713273</v>
      </c>
      <c r="I48" s="318">
        <v>4.1059367806668172</v>
      </c>
      <c r="J48" s="318">
        <v>4.1292064121920911</v>
      </c>
      <c r="K48" s="318">
        <v>3.6263286513991768</v>
      </c>
      <c r="L48" s="318">
        <v>3.6953487498781059</v>
      </c>
      <c r="M48" s="318">
        <v>3.5017038765004531</v>
      </c>
      <c r="N48" s="318">
        <v>3.948855237544612</v>
      </c>
      <c r="O48" s="318">
        <v>3.9014015668583211</v>
      </c>
      <c r="P48" s="318">
        <v>3.6232050784719232</v>
      </c>
      <c r="Q48" s="318">
        <v>3.627475687677753</v>
      </c>
      <c r="R48" s="318">
        <v>3.807249560708251</v>
      </c>
      <c r="S48" s="318">
        <v>3.9176093997709409</v>
      </c>
      <c r="T48" s="318">
        <v>4.1662736158053004</v>
      </c>
      <c r="U48" s="318">
        <v>4.061138975326088</v>
      </c>
      <c r="V48" s="318">
        <v>4.2982550595155447</v>
      </c>
      <c r="W48" s="318">
        <v>4.3623817392078363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1.0000000000000002</v>
      </c>
      <c r="E52" s="234">
        <f t="shared" si="1"/>
        <v>0.99999999999999989</v>
      </c>
      <c r="F52" s="234">
        <f t="shared" si="1"/>
        <v>1.0000000000000002</v>
      </c>
      <c r="G52" s="234">
        <f t="shared" si="1"/>
        <v>1.0000000000000002</v>
      </c>
      <c r="H52" s="234">
        <f t="shared" si="1"/>
        <v>1</v>
      </c>
      <c r="I52" s="234">
        <f t="shared" si="1"/>
        <v>0.99999999999999978</v>
      </c>
      <c r="J52" s="234">
        <f t="shared" si="1"/>
        <v>1</v>
      </c>
      <c r="K52" s="234">
        <f t="shared" si="1"/>
        <v>1.0000000000000002</v>
      </c>
      <c r="L52" s="234">
        <f t="shared" si="1"/>
        <v>0.99999999999999989</v>
      </c>
      <c r="M52" s="234">
        <f t="shared" si="1"/>
        <v>1</v>
      </c>
      <c r="N52" s="234">
        <f t="shared" si="1"/>
        <v>1.0000000000000002</v>
      </c>
      <c r="O52" s="234">
        <f t="shared" si="1"/>
        <v>0.99999999999999989</v>
      </c>
      <c r="P52" s="234">
        <f t="shared" si="1"/>
        <v>0.99999999999999989</v>
      </c>
      <c r="Q52" s="234">
        <f t="shared" si="1"/>
        <v>0.99999999999999989</v>
      </c>
      <c r="R52" s="234">
        <f t="shared" si="1"/>
        <v>0.99999999999999967</v>
      </c>
      <c r="S52" s="234">
        <f t="shared" si="1"/>
        <v>0.99999999999999989</v>
      </c>
      <c r="T52" s="234">
        <f t="shared" si="1"/>
        <v>1.0000000000000002</v>
      </c>
      <c r="U52" s="234">
        <f t="shared" si="1"/>
        <v>0.99999999999999978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1.364246303049259E-2</v>
      </c>
      <c r="C53" s="301">
        <f t="shared" si="2"/>
        <v>1.0532748898590577E-2</v>
      </c>
      <c r="D53" s="301">
        <f t="shared" si="2"/>
        <v>1.0199974739387736E-2</v>
      </c>
      <c r="E53" s="301">
        <f t="shared" si="2"/>
        <v>8.7258150900549423E-3</v>
      </c>
      <c r="F53" s="301">
        <f t="shared" si="2"/>
        <v>9.5635703978364916E-3</v>
      </c>
      <c r="G53" s="301">
        <f t="shared" si="2"/>
        <v>1.0196751754933508E-2</v>
      </c>
      <c r="H53" s="301">
        <f t="shared" si="2"/>
        <v>9.7649995456950047E-3</v>
      </c>
      <c r="I53" s="301">
        <f t="shared" si="2"/>
        <v>1.0944700624310811E-2</v>
      </c>
      <c r="J53" s="301">
        <f t="shared" si="2"/>
        <v>9.9424599042946173E-3</v>
      </c>
      <c r="K53" s="301">
        <f t="shared" si="2"/>
        <v>9.4027224430210023E-3</v>
      </c>
      <c r="L53" s="301">
        <f t="shared" si="2"/>
        <v>9.1814201813366133E-3</v>
      </c>
      <c r="M53" s="301">
        <f t="shared" si="2"/>
        <v>9.8259903308402837E-3</v>
      </c>
      <c r="N53" s="301">
        <f t="shared" si="2"/>
        <v>9.9768046661269701E-3</v>
      </c>
      <c r="O53" s="301">
        <f t="shared" si="2"/>
        <v>9.6621299239214968E-3</v>
      </c>
      <c r="P53" s="301">
        <f t="shared" si="2"/>
        <v>9.3032810491825973E-3</v>
      </c>
      <c r="Q53" s="301">
        <f t="shared" si="2"/>
        <v>8.5507181053291487E-3</v>
      </c>
      <c r="R53" s="301">
        <f t="shared" si="2"/>
        <v>8.7249371996417444E-3</v>
      </c>
      <c r="S53" s="301">
        <f t="shared" si="2"/>
        <v>9.6563266592647849E-3</v>
      </c>
      <c r="T53" s="301">
        <f t="shared" si="2"/>
        <v>1.021595447097041E-2</v>
      </c>
      <c r="U53" s="301">
        <f t="shared" si="2"/>
        <v>1.0133040394077359E-2</v>
      </c>
      <c r="V53" s="301">
        <f t="shared" si="2"/>
        <v>1.0119902384113224E-2</v>
      </c>
      <c r="W53" s="301">
        <f t="shared" si="2"/>
        <v>9.844741381224471E-3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3.8470656909650237E-3</v>
      </c>
      <c r="C54" s="235">
        <f t="shared" si="3"/>
        <v>2.9701511251120742E-3</v>
      </c>
      <c r="D54" s="235">
        <f t="shared" si="3"/>
        <v>2.8763114681639428E-3</v>
      </c>
      <c r="E54" s="235">
        <f t="shared" si="3"/>
        <v>2.4606102126591704E-3</v>
      </c>
      <c r="F54" s="235">
        <f t="shared" si="3"/>
        <v>2.6968505231358543E-3</v>
      </c>
      <c r="G54" s="235">
        <f t="shared" si="3"/>
        <v>2.8754026122712311E-3</v>
      </c>
      <c r="H54" s="235">
        <f t="shared" si="3"/>
        <v>2.7536519351796167E-3</v>
      </c>
      <c r="I54" s="235">
        <f t="shared" si="3"/>
        <v>3.0863182238837499E-3</v>
      </c>
      <c r="J54" s="235">
        <f t="shared" si="3"/>
        <v>2.8036943399527875E-3</v>
      </c>
      <c r="K54" s="235">
        <f t="shared" si="3"/>
        <v>2.6514926836423928E-3</v>
      </c>
      <c r="L54" s="235">
        <f t="shared" si="3"/>
        <v>2.5890872121116237E-3</v>
      </c>
      <c r="M54" s="235">
        <f t="shared" si="3"/>
        <v>2.7708508498091072E-3</v>
      </c>
      <c r="N54" s="235">
        <f t="shared" si="3"/>
        <v>2.8133792886760683E-3</v>
      </c>
      <c r="O54" s="235">
        <f t="shared" si="3"/>
        <v>2.7246435228655899E-3</v>
      </c>
      <c r="P54" s="235">
        <f t="shared" si="3"/>
        <v>2.6234510042445888E-3</v>
      </c>
      <c r="Q54" s="235">
        <f t="shared" si="3"/>
        <v>2.411234260455788E-3</v>
      </c>
      <c r="R54" s="235">
        <f t="shared" si="3"/>
        <v>2.4603626545692935E-3</v>
      </c>
      <c r="S54" s="235">
        <f t="shared" si="3"/>
        <v>2.723007048549587E-3</v>
      </c>
      <c r="T54" s="235">
        <f t="shared" si="3"/>
        <v>2.8808176249323458E-3</v>
      </c>
      <c r="U54" s="235">
        <f t="shared" si="3"/>
        <v>2.8574365170048154E-3</v>
      </c>
      <c r="V54" s="235">
        <f t="shared" si="3"/>
        <v>2.8537317030524084E-3</v>
      </c>
      <c r="W54" s="235">
        <f t="shared" si="3"/>
        <v>2.7761384963610031E-3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5.2189270709969725E-2</v>
      </c>
      <c r="C55" s="235">
        <f t="shared" si="4"/>
        <v>4.0293052827780416E-2</v>
      </c>
      <c r="D55" s="235">
        <f t="shared" si="4"/>
        <v>3.9020024589323639E-2</v>
      </c>
      <c r="E55" s="235">
        <f t="shared" si="4"/>
        <v>3.3380623783414658E-2</v>
      </c>
      <c r="F55" s="235">
        <f t="shared" si="4"/>
        <v>3.6585458456508652E-2</v>
      </c>
      <c r="G55" s="235">
        <f t="shared" si="4"/>
        <v>3.9007695055587703E-2</v>
      </c>
      <c r="H55" s="235">
        <f t="shared" si="4"/>
        <v>3.7356026080768996E-2</v>
      </c>
      <c r="I55" s="235">
        <f t="shared" si="4"/>
        <v>4.1868975011699748E-2</v>
      </c>
      <c r="J55" s="235">
        <f t="shared" si="4"/>
        <v>3.8034901051845919E-2</v>
      </c>
      <c r="K55" s="235">
        <f t="shared" si="4"/>
        <v>3.5970134270674491E-2</v>
      </c>
      <c r="L55" s="235">
        <f t="shared" si="4"/>
        <v>3.5123542008121858E-2</v>
      </c>
      <c r="M55" s="235">
        <f t="shared" si="4"/>
        <v>3.7589346456250033E-2</v>
      </c>
      <c r="N55" s="235">
        <f t="shared" si="4"/>
        <v>3.816628700969911E-2</v>
      </c>
      <c r="O55" s="235">
        <f t="shared" si="4"/>
        <v>3.6962498128626481E-2</v>
      </c>
      <c r="P55" s="235">
        <f t="shared" si="4"/>
        <v>3.5589721011631041E-2</v>
      </c>
      <c r="Q55" s="235">
        <f t="shared" si="4"/>
        <v>3.2710789904009697E-2</v>
      </c>
      <c r="R55" s="235">
        <f t="shared" si="4"/>
        <v>3.3377265411812289E-2</v>
      </c>
      <c r="S55" s="235">
        <f t="shared" si="4"/>
        <v>3.6940297727606972E-2</v>
      </c>
      <c r="T55" s="235">
        <f t="shared" si="4"/>
        <v>3.9081155085743301E-2</v>
      </c>
      <c r="U55" s="235">
        <f t="shared" si="4"/>
        <v>3.8763967112063855E-2</v>
      </c>
      <c r="V55" s="235">
        <f t="shared" si="4"/>
        <v>3.8713707627608882E-2</v>
      </c>
      <c r="W55" s="235">
        <f t="shared" si="4"/>
        <v>3.7661078638511349E-2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0.11906104174105128</v>
      </c>
      <c r="C56" s="235">
        <f t="shared" si="5"/>
        <v>9.1921821848457305E-2</v>
      </c>
      <c r="D56" s="235">
        <f t="shared" si="5"/>
        <v>8.9017622073780486E-2</v>
      </c>
      <c r="E56" s="235">
        <f t="shared" si="5"/>
        <v>7.6152277806408264E-2</v>
      </c>
      <c r="F56" s="235">
        <f t="shared" si="5"/>
        <v>8.3463568989358625E-2</v>
      </c>
      <c r="G56" s="235">
        <f t="shared" si="5"/>
        <v>8.8989494316660867E-2</v>
      </c>
      <c r="H56" s="235">
        <f t="shared" si="5"/>
        <v>8.5221489397678124E-2</v>
      </c>
      <c r="I56" s="235">
        <f t="shared" si="5"/>
        <v>9.5517023206280124E-2</v>
      </c>
      <c r="J56" s="235">
        <f t="shared" si="5"/>
        <v>8.6770228442481445E-2</v>
      </c>
      <c r="K56" s="235">
        <f t="shared" si="5"/>
        <v>8.2059810370446074E-2</v>
      </c>
      <c r="L56" s="235">
        <f t="shared" si="5"/>
        <v>8.0128452538879902E-2</v>
      </c>
      <c r="M56" s="235">
        <f t="shared" si="5"/>
        <v>8.5753770584716726E-2</v>
      </c>
      <c r="N56" s="235">
        <f t="shared" si="5"/>
        <v>8.7069963403314285E-2</v>
      </c>
      <c r="O56" s="235">
        <f t="shared" si="5"/>
        <v>8.4323721574925986E-2</v>
      </c>
      <c r="P56" s="235">
        <f t="shared" si="5"/>
        <v>8.1191961513819549E-2</v>
      </c>
      <c r="Q56" s="235">
        <f t="shared" si="5"/>
        <v>7.4624164491343875E-2</v>
      </c>
      <c r="R56" s="235">
        <f t="shared" si="5"/>
        <v>7.6144616246549474E-2</v>
      </c>
      <c r="S56" s="235">
        <f t="shared" si="5"/>
        <v>8.4273075094595917E-2</v>
      </c>
      <c r="T56" s="235">
        <f t="shared" si="5"/>
        <v>8.9157081017867248E-2</v>
      </c>
      <c r="U56" s="235">
        <f t="shared" si="5"/>
        <v>8.8433470013914481E-2</v>
      </c>
      <c r="V56" s="235">
        <f t="shared" si="5"/>
        <v>8.8318811454881685E-2</v>
      </c>
      <c r="W56" s="235">
        <f t="shared" si="5"/>
        <v>8.5917415491614454E-2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3.7423478480420651E-2</v>
      </c>
      <c r="C57" s="302">
        <f t="shared" si="6"/>
        <v>3.2316213125084182E-2</v>
      </c>
      <c r="D57" s="302">
        <f t="shared" si="6"/>
        <v>3.186353496387876E-2</v>
      </c>
      <c r="E57" s="302">
        <f t="shared" si="6"/>
        <v>2.9436217610867427E-2</v>
      </c>
      <c r="F57" s="302">
        <f t="shared" si="6"/>
        <v>3.0247000782079977E-2</v>
      </c>
      <c r="G57" s="302">
        <f t="shared" si="6"/>
        <v>3.1561211370539494E-2</v>
      </c>
      <c r="H57" s="302">
        <f t="shared" si="6"/>
        <v>3.0779936013095095E-2</v>
      </c>
      <c r="I57" s="302">
        <f t="shared" si="6"/>
        <v>3.3086112761031371E-2</v>
      </c>
      <c r="J57" s="302">
        <f t="shared" si="6"/>
        <v>3.0771890201873625E-2</v>
      </c>
      <c r="K57" s="302">
        <f t="shared" si="6"/>
        <v>3.0152904261728002E-2</v>
      </c>
      <c r="L57" s="302">
        <f t="shared" si="6"/>
        <v>3.0302656217279841E-2</v>
      </c>
      <c r="M57" s="302">
        <f t="shared" si="6"/>
        <v>3.1783569498937424E-2</v>
      </c>
      <c r="N57" s="302">
        <f t="shared" si="6"/>
        <v>3.2082005659717444E-2</v>
      </c>
      <c r="O57" s="302">
        <f t="shared" si="6"/>
        <v>3.1824012624780004E-2</v>
      </c>
      <c r="P57" s="302">
        <f t="shared" si="6"/>
        <v>3.0998259299533957E-2</v>
      </c>
      <c r="Q57" s="302">
        <f t="shared" si="6"/>
        <v>2.9206792908914286E-2</v>
      </c>
      <c r="R57" s="302">
        <f t="shared" si="6"/>
        <v>2.9255540305609326E-2</v>
      </c>
      <c r="S57" s="302">
        <f t="shared" si="6"/>
        <v>3.1839747340175327E-2</v>
      </c>
      <c r="T57" s="302">
        <f t="shared" si="6"/>
        <v>3.3630923136981954E-2</v>
      </c>
      <c r="U57" s="302">
        <f t="shared" si="6"/>
        <v>3.4065906686369628E-2</v>
      </c>
      <c r="V57" s="302">
        <f t="shared" si="6"/>
        <v>3.4940839844755163E-2</v>
      </c>
      <c r="W57" s="302">
        <f t="shared" si="6"/>
        <v>3.4694749861412348E-2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0.57862301241939373</v>
      </c>
      <c r="C58" s="303">
        <f t="shared" si="7"/>
        <v>0.64870692044099965</v>
      </c>
      <c r="D58" s="303">
        <f t="shared" si="7"/>
        <v>0.65668082330838717</v>
      </c>
      <c r="E58" s="303">
        <f t="shared" si="7"/>
        <v>0.68954948632527402</v>
      </c>
      <c r="F58" s="303">
        <f t="shared" si="7"/>
        <v>0.67249593831703602</v>
      </c>
      <c r="G58" s="303">
        <f t="shared" si="7"/>
        <v>0.65822789427594641</v>
      </c>
      <c r="H58" s="303">
        <f t="shared" si="7"/>
        <v>0.66728956677272755</v>
      </c>
      <c r="I58" s="303">
        <f t="shared" si="7"/>
        <v>0.64018230812152732</v>
      </c>
      <c r="J58" s="303">
        <f t="shared" si="7"/>
        <v>0.66405401943567521</v>
      </c>
      <c r="K58" s="303">
        <f t="shared" si="7"/>
        <v>0.67482800745515847</v>
      </c>
      <c r="L58" s="303">
        <f t="shared" si="7"/>
        <v>0.67844912182727357</v>
      </c>
      <c r="M58" s="303">
        <f t="shared" si="7"/>
        <v>0.66239063438845203</v>
      </c>
      <c r="N58" s="303">
        <f t="shared" si="7"/>
        <v>0.65936418057306567</v>
      </c>
      <c r="O58" s="303">
        <f t="shared" si="7"/>
        <v>0.66688511763186209</v>
      </c>
      <c r="P58" s="303">
        <f t="shared" si="7"/>
        <v>0.6771154048580208</v>
      </c>
      <c r="Q58" s="303">
        <f t="shared" si="7"/>
        <v>0.69729640118514336</v>
      </c>
      <c r="R58" s="303">
        <f t="shared" si="7"/>
        <v>0.69911285649459609</v>
      </c>
      <c r="S58" s="303">
        <f t="shared" si="7"/>
        <v>0.67527053165358319</v>
      </c>
      <c r="T58" s="303">
        <f t="shared" si="7"/>
        <v>0.66143952226522229</v>
      </c>
      <c r="U58" s="303">
        <f t="shared" si="7"/>
        <v>0.65996357772074599</v>
      </c>
      <c r="V58" s="303">
        <f t="shared" si="7"/>
        <v>0.66137488602272043</v>
      </c>
      <c r="W58" s="303">
        <f t="shared" si="7"/>
        <v>0.66488492978517333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6.4202850765561773E-2</v>
      </c>
      <c r="C59" s="303">
        <f t="shared" si="8"/>
        <v>4.9568212439050255E-2</v>
      </c>
      <c r="D59" s="303">
        <f t="shared" si="8"/>
        <v>4.800214261469507E-2</v>
      </c>
      <c r="E59" s="303">
        <f t="shared" si="8"/>
        <v>4.1064593892064682E-2</v>
      </c>
      <c r="F59" s="303">
        <f t="shared" si="8"/>
        <v>4.5007157554017602E-2</v>
      </c>
      <c r="G59" s="303">
        <f t="shared" si="8"/>
        <v>4.7986974914443897E-2</v>
      </c>
      <c r="H59" s="303">
        <f t="shared" si="8"/>
        <v>4.5955104086171594E-2</v>
      </c>
      <c r="I59" s="303">
        <f t="shared" si="8"/>
        <v>5.1506900131288544E-2</v>
      </c>
      <c r="J59" s="303">
        <f t="shared" si="8"/>
        <v>4.6790251001688841E-2</v>
      </c>
      <c r="K59" s="303">
        <f t="shared" si="8"/>
        <v>4.4250190339528345E-2</v>
      </c>
      <c r="L59" s="303">
        <f t="shared" si="8"/>
        <v>4.3208718865554246E-2</v>
      </c>
      <c r="M59" s="303">
        <f t="shared" si="8"/>
        <v>4.6242133068255274E-2</v>
      </c>
      <c r="N59" s="303">
        <f t="shared" si="8"/>
        <v>4.6951881025063112E-2</v>
      </c>
      <c r="O59" s="303">
        <f t="shared" si="8"/>
        <v>4.5470988940668006E-2</v>
      </c>
      <c r="P59" s="303">
        <f t="shared" si="8"/>
        <v>4.378220879145623E-2</v>
      </c>
      <c r="Q59" s="303">
        <f t="shared" si="8"/>
        <v>4.024056925994926E-2</v>
      </c>
      <c r="R59" s="303">
        <f t="shared" si="8"/>
        <v>4.106046244841987E-2</v>
      </c>
      <c r="S59" s="303">
        <f t="shared" si="8"/>
        <v>4.5443678173259269E-2</v>
      </c>
      <c r="T59" s="303">
        <f t="shared" si="8"/>
        <v>4.8077344894502091E-2</v>
      </c>
      <c r="U59" s="303">
        <f t="shared" si="8"/>
        <v>4.7687142619939907E-2</v>
      </c>
      <c r="V59" s="303">
        <f t="shared" si="8"/>
        <v>4.7625313777802068E-2</v>
      </c>
      <c r="W59" s="303">
        <f t="shared" si="8"/>
        <v>4.6330377462747908E-2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7.176676777622569E-2</v>
      </c>
      <c r="C60" s="303">
        <f t="shared" si="9"/>
        <v>7.7951140471894276E-2</v>
      </c>
      <c r="D60" s="303">
        <f t="shared" si="9"/>
        <v>7.8044939543028477E-2</v>
      </c>
      <c r="E60" s="303">
        <f t="shared" si="9"/>
        <v>8.1337465547915419E-2</v>
      </c>
      <c r="F60" s="303">
        <f t="shared" si="9"/>
        <v>7.8409491275836643E-2</v>
      </c>
      <c r="G60" s="303">
        <f t="shared" si="9"/>
        <v>7.6873945200929647E-2</v>
      </c>
      <c r="H60" s="303">
        <f t="shared" si="9"/>
        <v>7.8473531973612426E-2</v>
      </c>
      <c r="I60" s="303">
        <f t="shared" si="9"/>
        <v>7.6278972793131811E-2</v>
      </c>
      <c r="J60" s="303">
        <f t="shared" si="9"/>
        <v>7.7656218308976843E-2</v>
      </c>
      <c r="K60" s="303">
        <f t="shared" si="9"/>
        <v>7.9852276212639267E-2</v>
      </c>
      <c r="L60" s="303">
        <f t="shared" si="9"/>
        <v>8.1145571082877122E-2</v>
      </c>
      <c r="M60" s="303">
        <f t="shared" si="9"/>
        <v>8.0973150750154363E-2</v>
      </c>
      <c r="N60" s="303">
        <f t="shared" si="9"/>
        <v>8.025001476975728E-2</v>
      </c>
      <c r="O60" s="303">
        <f t="shared" si="9"/>
        <v>8.0187917259207778E-2</v>
      </c>
      <c r="P60" s="303">
        <f t="shared" si="9"/>
        <v>7.8995086815516397E-2</v>
      </c>
      <c r="Q60" s="303">
        <f t="shared" si="9"/>
        <v>7.7826800034128077E-2</v>
      </c>
      <c r="R60" s="303">
        <f t="shared" si="9"/>
        <v>7.1974861852993163E-2</v>
      </c>
      <c r="S60" s="303">
        <f t="shared" si="9"/>
        <v>7.1919567290039191E-2</v>
      </c>
      <c r="T60" s="303">
        <f t="shared" si="9"/>
        <v>7.115318088303893E-2</v>
      </c>
      <c r="U60" s="303">
        <f t="shared" si="9"/>
        <v>7.4091502744509666E-2</v>
      </c>
      <c r="V60" s="303">
        <f t="shared" si="9"/>
        <v>7.2105904394489717E-2</v>
      </c>
      <c r="W60" s="303">
        <f t="shared" si="9"/>
        <v>7.5138586101162197E-2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3.6227666449700421E-2</v>
      </c>
      <c r="C61" s="304">
        <f t="shared" si="10"/>
        <v>4.0010791110301071E-2</v>
      </c>
      <c r="D61" s="304">
        <f t="shared" si="10"/>
        <v>3.9822975999056154E-2</v>
      </c>
      <c r="E61" s="304">
        <f t="shared" si="10"/>
        <v>4.1995628984503375E-2</v>
      </c>
      <c r="F61" s="304">
        <f t="shared" si="10"/>
        <v>3.961955063055439E-2</v>
      </c>
      <c r="G61" s="304">
        <f t="shared" si="10"/>
        <v>3.857282718818985E-2</v>
      </c>
      <c r="H61" s="304">
        <f t="shared" si="10"/>
        <v>3.9873798713620033E-2</v>
      </c>
      <c r="I61" s="304">
        <f t="shared" si="10"/>
        <v>3.8617227134426599E-2</v>
      </c>
      <c r="J61" s="304">
        <f t="shared" si="10"/>
        <v>3.9153795835569778E-2</v>
      </c>
      <c r="K61" s="304">
        <f t="shared" si="10"/>
        <v>4.1005363069674818E-2</v>
      </c>
      <c r="L61" s="304">
        <f t="shared" si="10"/>
        <v>4.2198821594173319E-2</v>
      </c>
      <c r="M61" s="304">
        <f t="shared" si="10"/>
        <v>4.260376923489459E-2</v>
      </c>
      <c r="N61" s="304">
        <f t="shared" si="10"/>
        <v>4.197772170411708E-2</v>
      </c>
      <c r="O61" s="304">
        <f t="shared" si="10"/>
        <v>4.1650328803305839E-2</v>
      </c>
      <c r="P61" s="304">
        <f t="shared" si="10"/>
        <v>4.0068981078767038E-2</v>
      </c>
      <c r="Q61" s="304">
        <f t="shared" si="10"/>
        <v>3.8152131750459548E-2</v>
      </c>
      <c r="R61" s="304">
        <f t="shared" si="10"/>
        <v>3.2136112218664269E-2</v>
      </c>
      <c r="S61" s="304">
        <f t="shared" si="10"/>
        <v>3.294828419308897E-2</v>
      </c>
      <c r="T61" s="304">
        <f t="shared" si="10"/>
        <v>3.2677393815456542E-2</v>
      </c>
      <c r="U61" s="304">
        <f t="shared" si="10"/>
        <v>3.5725598933083851E-2</v>
      </c>
      <c r="V61" s="304">
        <f t="shared" si="10"/>
        <v>3.3671868150700848E-2</v>
      </c>
      <c r="W61" s="304">
        <f t="shared" si="10"/>
        <v>3.6632014998847162E-2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3.008650262612789E-2</v>
      </c>
      <c r="C62" s="304">
        <f t="shared" si="11"/>
        <v>3.3730636436023823E-2</v>
      </c>
      <c r="D62" s="304">
        <f t="shared" si="11"/>
        <v>3.4145253283972915E-2</v>
      </c>
      <c r="E62" s="304">
        <f t="shared" si="11"/>
        <v>3.5854316171119401E-2</v>
      </c>
      <c r="F62" s="304">
        <f t="shared" si="11"/>
        <v>3.4967587496452117E-2</v>
      </c>
      <c r="G62" s="304">
        <f t="shared" si="11"/>
        <v>3.4225695910223924E-2</v>
      </c>
      <c r="H62" s="304">
        <f t="shared" si="11"/>
        <v>3.4696873218280772E-2</v>
      </c>
      <c r="I62" s="304">
        <f t="shared" si="11"/>
        <v>3.3287384499215915E-2</v>
      </c>
      <c r="J62" s="304">
        <f t="shared" si="11"/>
        <v>3.452863534774369E-2</v>
      </c>
      <c r="K62" s="304">
        <f t="shared" si="11"/>
        <v>3.5088847458020281E-2</v>
      </c>
      <c r="L62" s="304">
        <f t="shared" si="11"/>
        <v>3.5277133552295378E-2</v>
      </c>
      <c r="M62" s="304">
        <f t="shared" si="11"/>
        <v>3.4442144770083664E-2</v>
      </c>
      <c r="N62" s="304">
        <f t="shared" si="11"/>
        <v>3.4284779078242705E-2</v>
      </c>
      <c r="O62" s="304">
        <f t="shared" si="11"/>
        <v>3.4675843186848222E-2</v>
      </c>
      <c r="P62" s="304">
        <f t="shared" si="11"/>
        <v>3.5207784635579914E-2</v>
      </c>
      <c r="Q62" s="304">
        <f t="shared" si="11"/>
        <v>3.6257130385682484E-2</v>
      </c>
      <c r="R62" s="304">
        <f t="shared" si="11"/>
        <v>3.6351580115930163E-2</v>
      </c>
      <c r="S62" s="304">
        <f t="shared" si="11"/>
        <v>3.5111857267813962E-2</v>
      </c>
      <c r="T62" s="304">
        <f t="shared" si="11"/>
        <v>3.4392690052972345E-2</v>
      </c>
      <c r="U62" s="304">
        <f t="shared" si="11"/>
        <v>3.4315945767901951E-2</v>
      </c>
      <c r="V62" s="304">
        <f t="shared" si="11"/>
        <v>3.4389329179937533E-2</v>
      </c>
      <c r="W62" s="304">
        <f t="shared" si="11"/>
        <v>3.4571839966080119E-2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5.4525987003973819E-3</v>
      </c>
      <c r="C63" s="304">
        <f t="shared" si="12"/>
        <v>4.2097129255693711E-3</v>
      </c>
      <c r="D63" s="304">
        <f t="shared" si="12"/>
        <v>4.0767102599994021E-3</v>
      </c>
      <c r="E63" s="304">
        <f t="shared" si="12"/>
        <v>3.4875203922926459E-3</v>
      </c>
      <c r="F63" s="304">
        <f t="shared" si="12"/>
        <v>3.8223531488301406E-3</v>
      </c>
      <c r="G63" s="304">
        <f t="shared" si="12"/>
        <v>4.0754221025158729E-3</v>
      </c>
      <c r="H63" s="304">
        <f t="shared" si="12"/>
        <v>3.9028600417116248E-3</v>
      </c>
      <c r="I63" s="304">
        <f t="shared" si="12"/>
        <v>4.3743611594893057E-3</v>
      </c>
      <c r="J63" s="304">
        <f t="shared" si="12"/>
        <v>3.9737871256633681E-3</v>
      </c>
      <c r="K63" s="304">
        <f t="shared" si="12"/>
        <v>3.7580656849441679E-3</v>
      </c>
      <c r="L63" s="304">
        <f t="shared" si="12"/>
        <v>3.6696159364084206E-3</v>
      </c>
      <c r="M63" s="304">
        <f t="shared" si="12"/>
        <v>3.9272367451760968E-3</v>
      </c>
      <c r="N63" s="304">
        <f t="shared" si="12"/>
        <v>3.9875139873974978E-3</v>
      </c>
      <c r="O63" s="304">
        <f t="shared" si="12"/>
        <v>3.8617452690537192E-3</v>
      </c>
      <c r="P63" s="304">
        <f t="shared" si="12"/>
        <v>3.7183211011694436E-3</v>
      </c>
      <c r="Q63" s="304">
        <f t="shared" si="12"/>
        <v>3.4175378979860527E-3</v>
      </c>
      <c r="R63" s="304">
        <f t="shared" si="12"/>
        <v>3.4871695183987324E-3</v>
      </c>
      <c r="S63" s="304">
        <f t="shared" si="12"/>
        <v>3.8594258291362697E-3</v>
      </c>
      <c r="T63" s="304">
        <f t="shared" si="12"/>
        <v>4.0830970146100371E-3</v>
      </c>
      <c r="U63" s="304">
        <f t="shared" si="12"/>
        <v>4.0499580435238601E-3</v>
      </c>
      <c r="V63" s="304">
        <f t="shared" si="12"/>
        <v>4.0447070638513407E-3</v>
      </c>
      <c r="W63" s="304">
        <f t="shared" si="12"/>
        <v>3.9347311362349117E-3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5.9244049385919692E-2</v>
      </c>
      <c r="C65" s="237">
        <f t="shared" si="14"/>
        <v>4.5739738823031319E-2</v>
      </c>
      <c r="D65" s="237">
        <f t="shared" si="14"/>
        <v>4.4294626699354987E-2</v>
      </c>
      <c r="E65" s="237">
        <f t="shared" si="14"/>
        <v>3.7892909731341413E-2</v>
      </c>
      <c r="F65" s="237">
        <f t="shared" si="14"/>
        <v>4.1530963704190238E-2</v>
      </c>
      <c r="G65" s="237">
        <f t="shared" si="14"/>
        <v>4.4280630498687294E-2</v>
      </c>
      <c r="H65" s="237">
        <f t="shared" si="14"/>
        <v>4.2405694195071571E-2</v>
      </c>
      <c r="I65" s="237">
        <f t="shared" si="14"/>
        <v>4.7528689126846296E-2</v>
      </c>
      <c r="J65" s="237">
        <f t="shared" si="14"/>
        <v>4.3176337313210848E-2</v>
      </c>
      <c r="K65" s="237">
        <f t="shared" si="14"/>
        <v>4.0832461963161933E-2</v>
      </c>
      <c r="L65" s="237">
        <f t="shared" si="14"/>
        <v>3.9871430066565176E-2</v>
      </c>
      <c r="M65" s="237">
        <f t="shared" si="14"/>
        <v>4.2670554072584653E-2</v>
      </c>
      <c r="N65" s="237">
        <f t="shared" si="14"/>
        <v>4.3325483604580328E-2</v>
      </c>
      <c r="O65" s="237">
        <f t="shared" si="14"/>
        <v>4.1958970393142364E-2</v>
      </c>
      <c r="P65" s="237">
        <f t="shared" si="14"/>
        <v>4.0400625656594774E-2</v>
      </c>
      <c r="Q65" s="237">
        <f t="shared" si="14"/>
        <v>3.7132529850726417E-2</v>
      </c>
      <c r="R65" s="237">
        <f t="shared" si="14"/>
        <v>3.7889097385808305E-2</v>
      </c>
      <c r="S65" s="237">
        <f t="shared" si="14"/>
        <v>4.1933769012925788E-2</v>
      </c>
      <c r="T65" s="237">
        <f t="shared" si="14"/>
        <v>4.4364020620741566E-2</v>
      </c>
      <c r="U65" s="237">
        <f t="shared" si="14"/>
        <v>4.4003956191374205E-2</v>
      </c>
      <c r="V65" s="237">
        <f t="shared" si="14"/>
        <v>4.3946902790576413E-2</v>
      </c>
      <c r="W65" s="237">
        <f t="shared" si="14"/>
        <v>4.2751982781793214E-2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0.46353538408575934</v>
      </c>
      <c r="C69" s="324">
        <f>IF(C$5=0,0,C$5/WWP_fec!C$5)</f>
        <v>0.44330170093350457</v>
      </c>
      <c r="D69" s="324">
        <f>IF(D$5=0,0,D$5/WWP_fec!D$5)</f>
        <v>0.44019013858045219</v>
      </c>
      <c r="E69" s="324">
        <f>IF(E$5=0,0,E$5/WWP_fec!E$5)</f>
        <v>0.42805897053329506</v>
      </c>
      <c r="F69" s="324">
        <f>IF(F$5=0,0,F$5/WWP_fec!F$5)</f>
        <v>0.43051114222537662</v>
      </c>
      <c r="G69" s="324">
        <f>IF(G$5=0,0,G$5/WWP_fec!G$5)</f>
        <v>0.43045026341755549</v>
      </c>
      <c r="H69" s="324">
        <f>IF(H$5=0,0,H$5/WWP_fec!H$5)</f>
        <v>0.43047458927327287</v>
      </c>
      <c r="I69" s="324">
        <f>IF(I$5=0,0,I$5/WWP_fec!I$5)</f>
        <v>0.43383941393882214</v>
      </c>
      <c r="J69" s="324">
        <f>IF(J$5=0,0,J$5/WWP_fec!J$5)</f>
        <v>0.4306755240388952</v>
      </c>
      <c r="K69" s="324">
        <f>IF(K$5=0,0,K$5/WWP_fec!K$5)</f>
        <v>0.42873519878150002</v>
      </c>
      <c r="L69" s="324">
        <f>IF(L$5=0,0,L$5/WWP_fec!L$5)</f>
        <v>0.42908991743498653</v>
      </c>
      <c r="M69" s="324">
        <f>IF(M$5=0,0,M$5/WWP_fec!M$5)</f>
        <v>0.43238163011791703</v>
      </c>
      <c r="N69" s="324">
        <f>IF(N$5=0,0,N$5/WWP_fec!N$5)</f>
        <v>0.43185915933306285</v>
      </c>
      <c r="O69" s="324">
        <f>IF(O$5=0,0,O$5/WWP_fec!O$5)</f>
        <v>0.43008872807528747</v>
      </c>
      <c r="P69" s="324">
        <f>IF(P$5=0,0,P$5/WWP_fec!P$5)</f>
        <v>0.42689832251829529</v>
      </c>
      <c r="Q69" s="324">
        <f>IF(Q$5=0,0,Q$5/WWP_fec!Q$5)</f>
        <v>0.42489985761553695</v>
      </c>
      <c r="R69" s="324">
        <f>IF(R$5=0,0,R$5/WWP_fec!R$5)</f>
        <v>0.42396764471519843</v>
      </c>
      <c r="S69" s="324">
        <f>IF(S$5=0,0,S$5/WWP_fec!S$5)</f>
        <v>0.428203916982759</v>
      </c>
      <c r="T69" s="324">
        <f>IF(T$5=0,0,T$5/WWP_fec!T$5)</f>
        <v>0.43100695695608482</v>
      </c>
      <c r="U69" s="324">
        <f>IF(U$5=0,0,U$5/WWP_fec!U$5)</f>
        <v>0.4332812926805133</v>
      </c>
      <c r="V69" s="324">
        <f>IF(V$5=0,0,V$5/WWP_fec!V$5)</f>
        <v>0.43203457317323002</v>
      </c>
      <c r="W69" s="324">
        <f>IF(W$5=0,0,W$5/WWP_fec!W$5)</f>
        <v>0.43251534308792383</v>
      </c>
      <c r="DA69" s="95"/>
    </row>
    <row r="70" spans="1:105" ht="12" customHeight="1" x14ac:dyDescent="0.25">
      <c r="A70" s="55" t="s">
        <v>92</v>
      </c>
      <c r="B70" s="336">
        <f>IF(B$6=0,0,B$6/WWP_fec!B$6)</f>
        <v>0.47715339803048468</v>
      </c>
      <c r="C70" s="336">
        <f>IF(C$6=0,0,C$6/WWP_fec!C$6)</f>
        <v>0.47715339803048445</v>
      </c>
      <c r="D70" s="336">
        <f>IF(D$6=0,0,D$6/WWP_fec!D$6)</f>
        <v>0.47715339803048457</v>
      </c>
      <c r="E70" s="336">
        <f>IF(E$6=0,0,E$6/WWP_fec!E$6)</f>
        <v>0.47715339803048479</v>
      </c>
      <c r="F70" s="336">
        <f>IF(F$6=0,0,F$6/WWP_fec!F$6)</f>
        <v>0.47715339803048457</v>
      </c>
      <c r="G70" s="336">
        <f>IF(G$6=0,0,G$6/WWP_fec!G$6)</f>
        <v>0.47715339803048451</v>
      </c>
      <c r="H70" s="336">
        <f>IF(H$6=0,0,H$6/WWP_fec!H$6)</f>
        <v>0.47715339803048457</v>
      </c>
      <c r="I70" s="336">
        <f>IF(I$6=0,0,I$6/WWP_fec!I$6)</f>
        <v>0.47715339803048457</v>
      </c>
      <c r="J70" s="336">
        <f>IF(J$6=0,0,J$6/WWP_fec!J$6)</f>
        <v>0.47715339803048468</v>
      </c>
      <c r="K70" s="336">
        <f>IF(K$6=0,0,K$6/WWP_fec!K$6)</f>
        <v>0.47715339803048473</v>
      </c>
      <c r="L70" s="336">
        <f>IF(L$6=0,0,L$6/WWP_fec!L$6)</f>
        <v>0.47715339803048451</v>
      </c>
      <c r="M70" s="336">
        <f>IF(M$6=0,0,M$6/WWP_fec!M$6)</f>
        <v>0.47715339803048468</v>
      </c>
      <c r="N70" s="336">
        <f>IF(N$6=0,0,N$6/WWP_fec!N$6)</f>
        <v>0.47715339803048468</v>
      </c>
      <c r="O70" s="336">
        <f>IF(O$6=0,0,O$6/WWP_fec!O$6)</f>
        <v>0.47715339803048457</v>
      </c>
      <c r="P70" s="336">
        <f>IF(P$6=0,0,P$6/WWP_fec!P$6)</f>
        <v>0.47715339803048445</v>
      </c>
      <c r="Q70" s="336">
        <f>IF(Q$6=0,0,Q$6/WWP_fec!Q$6)</f>
        <v>0.47715339803048451</v>
      </c>
      <c r="R70" s="336">
        <f>IF(R$6=0,0,R$6/WWP_fec!R$6)</f>
        <v>0.47715339803048462</v>
      </c>
      <c r="S70" s="336">
        <f>IF(S$6=0,0,S$6/WWP_fec!S$6)</f>
        <v>0.47715339803048457</v>
      </c>
      <c r="T70" s="336">
        <f>IF(T$6=0,0,T$6/WWP_fec!T$6)</f>
        <v>0.47715339803048462</v>
      </c>
      <c r="U70" s="336">
        <f>IF(U$6=0,0,U$6/WWP_fec!U$6)</f>
        <v>0.47715339803048468</v>
      </c>
      <c r="V70" s="336">
        <f>IF(V$6=0,0,V$6/WWP_fec!V$6)</f>
        <v>0.47715339803048451</v>
      </c>
      <c r="W70" s="336">
        <f>IF(W$6=0,0,W$6/WWP_fec!W$6)</f>
        <v>0.47715339803048445</v>
      </c>
      <c r="DA70" s="67"/>
    </row>
    <row r="71" spans="1:105" ht="12" customHeight="1" x14ac:dyDescent="0.25">
      <c r="A71" s="202" t="s">
        <v>93</v>
      </c>
      <c r="B71" s="337">
        <f>IF(B$7=0,0,B$7/WWP_fec!B$7)</f>
        <v>0.12378917397573783</v>
      </c>
      <c r="C71" s="337">
        <f>IF(C$7=0,0,C$7/WWP_fec!C$7)</f>
        <v>0.12378917397573781</v>
      </c>
      <c r="D71" s="337">
        <f>IF(D$7=0,0,D$7/WWP_fec!D$7)</f>
        <v>0.12378917397573788</v>
      </c>
      <c r="E71" s="337">
        <f>IF(E$7=0,0,E$7/WWP_fec!E$7)</f>
        <v>0.12378917397573784</v>
      </c>
      <c r="F71" s="337">
        <f>IF(F$7=0,0,F$7/WWP_fec!F$7)</f>
        <v>0.12378917397573778</v>
      </c>
      <c r="G71" s="337">
        <f>IF(G$7=0,0,G$7/WWP_fec!G$7)</f>
        <v>0.12378917397573783</v>
      </c>
      <c r="H71" s="337">
        <f>IF(H$7=0,0,H$7/WWP_fec!H$7)</f>
        <v>0.12378917397573787</v>
      </c>
      <c r="I71" s="337">
        <f>IF(I$7=0,0,I$7/WWP_fec!I$7)</f>
        <v>0.1237891739757379</v>
      </c>
      <c r="J71" s="337">
        <f>IF(J$7=0,0,J$7/WWP_fec!J$7)</f>
        <v>0.12378917397573785</v>
      </c>
      <c r="K71" s="337">
        <f>IF(K$7=0,0,K$7/WWP_fec!K$7)</f>
        <v>0.12378917397573781</v>
      </c>
      <c r="L71" s="337">
        <f>IF(L$7=0,0,L$7/WWP_fec!L$7)</f>
        <v>0.12378917397573783</v>
      </c>
      <c r="M71" s="337">
        <f>IF(M$7=0,0,M$7/WWP_fec!M$7)</f>
        <v>0.12378917397573781</v>
      </c>
      <c r="N71" s="337">
        <f>IF(N$7=0,0,N$7/WWP_fec!N$7)</f>
        <v>0.1237891739757378</v>
      </c>
      <c r="O71" s="337">
        <f>IF(O$7=0,0,O$7/WWP_fec!O$7)</f>
        <v>0.12378917397573783</v>
      </c>
      <c r="P71" s="337">
        <f>IF(P$7=0,0,P$7/WWP_fec!P$7)</f>
        <v>0.12378917397573781</v>
      </c>
      <c r="Q71" s="337">
        <f>IF(Q$7=0,0,Q$7/WWP_fec!Q$7)</f>
        <v>0.1237891739757378</v>
      </c>
      <c r="R71" s="337">
        <f>IF(R$7=0,0,R$7/WWP_fec!R$7)</f>
        <v>0.12378917397573781</v>
      </c>
      <c r="S71" s="337">
        <f>IF(S$7=0,0,S$7/WWP_fec!S$7)</f>
        <v>0.12378917397573788</v>
      </c>
      <c r="T71" s="337">
        <f>IF(T$7=0,0,T$7/WWP_fec!T$7)</f>
        <v>0.12378917397573785</v>
      </c>
      <c r="U71" s="337">
        <f>IF(U$7=0,0,U$7/WWP_fec!U$7)</f>
        <v>0.1237891739757378</v>
      </c>
      <c r="V71" s="337">
        <f>IF(V$7=0,0,V$7/WWP_fec!V$7)</f>
        <v>0.12378917397573781</v>
      </c>
      <c r="W71" s="337">
        <f>IF(W$7=0,0,W$7/WWP_fec!W$7)</f>
        <v>0.12378917397573785</v>
      </c>
      <c r="DA71" s="174"/>
    </row>
    <row r="72" spans="1:105" ht="12" customHeight="1" x14ac:dyDescent="0.25">
      <c r="A72" s="202" t="s">
        <v>94</v>
      </c>
      <c r="B72" s="337">
        <f>IF(B$8=0,0,B$8/WWP_fec!B$8)</f>
        <v>0.67714645631084147</v>
      </c>
      <c r="C72" s="337">
        <f>IF(C$8=0,0,C$8/WWP_fec!C$8)</f>
        <v>0.67714645631084158</v>
      </c>
      <c r="D72" s="337">
        <f>IF(D$8=0,0,D$8/WWP_fec!D$8)</f>
        <v>0.6771464563108418</v>
      </c>
      <c r="E72" s="337">
        <f>IF(E$8=0,0,E$8/WWP_fec!E$8)</f>
        <v>0.67714645631084147</v>
      </c>
      <c r="F72" s="337">
        <f>IF(F$8=0,0,F$8/WWP_fec!F$8)</f>
        <v>0.67714645631084158</v>
      </c>
      <c r="G72" s="337">
        <f>IF(G$8=0,0,G$8/WWP_fec!G$8)</f>
        <v>0.67714645631084169</v>
      </c>
      <c r="H72" s="337">
        <f>IF(H$8=0,0,H$8/WWP_fec!H$8)</f>
        <v>0.67714645631084147</v>
      </c>
      <c r="I72" s="337">
        <f>IF(I$8=0,0,I$8/WWP_fec!I$8)</f>
        <v>0.67714645631084169</v>
      </c>
      <c r="J72" s="337">
        <f>IF(J$8=0,0,J$8/WWP_fec!J$8)</f>
        <v>0.67714645631084169</v>
      </c>
      <c r="K72" s="337">
        <f>IF(K$8=0,0,K$8/WWP_fec!K$8)</f>
        <v>0.6771464563108418</v>
      </c>
      <c r="L72" s="337">
        <f>IF(L$8=0,0,L$8/WWP_fec!L$8)</f>
        <v>0.67714645631084147</v>
      </c>
      <c r="M72" s="337">
        <f>IF(M$8=0,0,M$8/WWP_fec!M$8)</f>
        <v>0.67714645631084158</v>
      </c>
      <c r="N72" s="337">
        <f>IF(N$8=0,0,N$8/WWP_fec!N$8)</f>
        <v>0.67714645631084169</v>
      </c>
      <c r="O72" s="337">
        <f>IF(O$8=0,0,O$8/WWP_fec!O$8)</f>
        <v>0.67714645631084147</v>
      </c>
      <c r="P72" s="337">
        <f>IF(P$8=0,0,P$8/WWP_fec!P$8)</f>
        <v>0.67714645631084158</v>
      </c>
      <c r="Q72" s="337">
        <f>IF(Q$8=0,0,Q$8/WWP_fec!Q$8)</f>
        <v>0.67714645631084169</v>
      </c>
      <c r="R72" s="337">
        <f>IF(R$8=0,0,R$8/WWP_fec!R$8)</f>
        <v>0.67714645631084147</v>
      </c>
      <c r="S72" s="337">
        <f>IF(S$8=0,0,S$8/WWP_fec!S$8)</f>
        <v>0.67714645631084158</v>
      </c>
      <c r="T72" s="337">
        <f>IF(T$8=0,0,T$8/WWP_fec!T$8)</f>
        <v>0.6771464563108418</v>
      </c>
      <c r="U72" s="337">
        <f>IF(U$8=0,0,U$8/WWP_fec!U$8)</f>
        <v>0.67714645631084158</v>
      </c>
      <c r="V72" s="337">
        <f>IF(V$8=0,0,V$8/WWP_fec!V$8)</f>
        <v>0.67714645631084158</v>
      </c>
      <c r="W72" s="337">
        <f>IF(W$8=0,0,W$8/WWP_fec!W$8)</f>
        <v>0.67714645631084158</v>
      </c>
      <c r="DA72" s="174"/>
    </row>
    <row r="73" spans="1:105" ht="12" customHeight="1" x14ac:dyDescent="0.25">
      <c r="A73" s="202" t="s">
        <v>95</v>
      </c>
      <c r="B73" s="337">
        <f>IF(B$9=0,0,B$9/WWP_fec!B$9)</f>
        <v>0.50409123792950383</v>
      </c>
      <c r="C73" s="337">
        <f>IF(C$9=0,0,C$9/WWP_fec!C$9)</f>
        <v>0.50409123792950405</v>
      </c>
      <c r="D73" s="337">
        <f>IF(D$9=0,0,D$9/WWP_fec!D$9)</f>
        <v>0.50409123792950383</v>
      </c>
      <c r="E73" s="337">
        <f>IF(E$9=0,0,E$9/WWP_fec!E$9)</f>
        <v>0.50409123792950394</v>
      </c>
      <c r="F73" s="337">
        <f>IF(F$9=0,0,F$9/WWP_fec!F$9)</f>
        <v>0.50409123792950394</v>
      </c>
      <c r="G73" s="337">
        <f>IF(G$9=0,0,G$9/WWP_fec!G$9)</f>
        <v>0.50409123792950383</v>
      </c>
      <c r="H73" s="337">
        <f>IF(H$9=0,0,H$9/WWP_fec!H$9)</f>
        <v>0.50409123792950417</v>
      </c>
      <c r="I73" s="337">
        <f>IF(I$9=0,0,I$9/WWP_fec!I$9)</f>
        <v>0.50409123792950405</v>
      </c>
      <c r="J73" s="337">
        <f>IF(J$9=0,0,J$9/WWP_fec!J$9)</f>
        <v>0.50409123792950405</v>
      </c>
      <c r="K73" s="337">
        <f>IF(K$9=0,0,K$9/WWP_fec!K$9)</f>
        <v>0.50409123792950405</v>
      </c>
      <c r="L73" s="337">
        <f>IF(L$9=0,0,L$9/WWP_fec!L$9)</f>
        <v>0.50409123792950405</v>
      </c>
      <c r="M73" s="337">
        <f>IF(M$9=0,0,M$9/WWP_fec!M$9)</f>
        <v>0.50409123792950405</v>
      </c>
      <c r="N73" s="337">
        <f>IF(N$9=0,0,N$9/WWP_fec!N$9)</f>
        <v>0.50409123792950417</v>
      </c>
      <c r="O73" s="337">
        <f>IF(O$9=0,0,O$9/WWP_fec!O$9)</f>
        <v>0.50409123792950394</v>
      </c>
      <c r="P73" s="337">
        <f>IF(P$9=0,0,P$9/WWP_fec!P$9)</f>
        <v>0.50409123792950405</v>
      </c>
      <c r="Q73" s="337">
        <f>IF(Q$9=0,0,Q$9/WWP_fec!Q$9)</f>
        <v>0.50409123792950383</v>
      </c>
      <c r="R73" s="337">
        <f>IF(R$9=0,0,R$9/WWP_fec!R$9)</f>
        <v>0.50409123792950394</v>
      </c>
      <c r="S73" s="337">
        <f>IF(S$9=0,0,S$9/WWP_fec!S$9)</f>
        <v>0.50409123792950405</v>
      </c>
      <c r="T73" s="337">
        <f>IF(T$9=0,0,T$9/WWP_fec!T$9)</f>
        <v>0.50409123792950394</v>
      </c>
      <c r="U73" s="337">
        <f>IF(U$9=0,0,U$9/WWP_fec!U$9)</f>
        <v>0.50409123792950405</v>
      </c>
      <c r="V73" s="337">
        <f>IF(V$9=0,0,V$9/WWP_fec!V$9)</f>
        <v>0.50409123792950405</v>
      </c>
      <c r="W73" s="337">
        <f>IF(W$9=0,0,W$9/WWP_fec!W$9)</f>
        <v>0.50409123792950405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0.781526910191227</v>
      </c>
      <c r="C74" s="338">
        <f>IF(C$10=0,0,C$10/WWP_fec!C$10)</f>
        <v>0.76599895369305593</v>
      </c>
      <c r="D74" s="338">
        <f>IF(D$10=0,0,D$10/WWP_fec!D$10)</f>
        <v>0.77619271719489558</v>
      </c>
      <c r="E74" s="338">
        <f>IF(E$10=0,0,E$10/WWP_fec!E$10)</f>
        <v>0.75388574518001461</v>
      </c>
      <c r="F74" s="338">
        <f>IF(F$10=0,0,F$10/WWP_fec!F$10)</f>
        <v>0.77179081222844781</v>
      </c>
      <c r="G74" s="338">
        <f>IF(G$10=0,0,G$10/WWP_fec!G$10)</f>
        <v>0.78299019108158219</v>
      </c>
      <c r="H74" s="338">
        <f>IF(H$10=0,0,H$10/WWP_fec!H$10)</f>
        <v>0.7703602186912899</v>
      </c>
      <c r="I74" s="338">
        <f>IF(I$10=0,0,I$10/WWP_fec!I$10)</f>
        <v>0.78510249350746109</v>
      </c>
      <c r="J74" s="338">
        <f>IF(J$10=0,0,J$10/WWP_fec!J$10)</f>
        <v>0.77386225824233013</v>
      </c>
      <c r="K74" s="338">
        <f>IF(K$10=0,0,K$10/WWP_fec!K$10)</f>
        <v>0.75799495883696277</v>
      </c>
      <c r="L74" s="338">
        <f>IF(L$10=0,0,L$10/WWP_fec!L$10)</f>
        <v>0.74910288427203553</v>
      </c>
      <c r="M74" s="338">
        <f>IF(M$10=0,0,M$10/WWP_fec!M$10)</f>
        <v>0.7520316373040199</v>
      </c>
      <c r="N74" s="338">
        <f>IF(N$10=0,0,N$10/WWP_fec!N$10)</f>
        <v>0.76014816302100441</v>
      </c>
      <c r="O74" s="338">
        <f>IF(O$10=0,0,O$10/WWP_fec!O$10)</f>
        <v>0.76401497213079639</v>
      </c>
      <c r="P74" s="338">
        <f>IF(P$10=0,0,P$10/WWP_fec!P$10)</f>
        <v>0.7759250240416945</v>
      </c>
      <c r="Q74" s="338">
        <f>IF(Q$10=0,0,Q$10/WWP_fec!Q$10)</f>
        <v>0.779946706205635</v>
      </c>
      <c r="R74" s="338">
        <f>IF(R$10=0,0,R$10/WWP_fec!R$10)</f>
        <v>0.81708584004484874</v>
      </c>
      <c r="S74" s="338">
        <f>IF(S$10=0,0,S$10/WWP_fec!S$10)</f>
        <v>0.81956356373813932</v>
      </c>
      <c r="T74" s="338">
        <f>IF(T$10=0,0,T$10/WWP_fec!T$10)</f>
        <v>0.82496033885121123</v>
      </c>
      <c r="U74" s="338">
        <f>IF(U$10=0,0,U$10/WWP_fec!U$10)</f>
        <v>0.81800634134220984</v>
      </c>
      <c r="V74" s="338">
        <f>IF(V$10=0,0,V$10/WWP_fec!V$10)</f>
        <v>0.8342867164034764</v>
      </c>
      <c r="W74" s="338">
        <f>IF(W$10=0,0,W$10/WWP_fec!W$10)</f>
        <v>0.82333074944918416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0.46440213518862883</v>
      </c>
      <c r="C75" s="351">
        <f>IF(C$16=0,0,C$16/WWP_fec!C$16)</f>
        <v>0.44198111037724075</v>
      </c>
      <c r="D75" s="351">
        <f>IF(D$16=0,0,D$16/WWP_fec!D$16)</f>
        <v>0.43811010402263806</v>
      </c>
      <c r="E75" s="351">
        <f>IF(E$16=0,0,E$16/WWP_fec!E$16)</f>
        <v>0.42647485262338908</v>
      </c>
      <c r="F75" s="351">
        <f>IF(F$16=0,0,F$16/WWP_fec!F$16)</f>
        <v>0.42565866590912194</v>
      </c>
      <c r="G75" s="351">
        <f>IF(G$16=0,0,G$16/WWP_fec!G$16)</f>
        <v>0.42358049892870742</v>
      </c>
      <c r="H75" s="351">
        <f>IF(H$16=0,0,H$16/WWP_fec!H$16)</f>
        <v>0.42500790103271696</v>
      </c>
      <c r="I75" s="351">
        <f>IF(I$16=0,0,I$16/WWP_fec!I$16)</f>
        <v>0.42591926427379923</v>
      </c>
      <c r="J75" s="351">
        <f>IF(J$16=0,0,J$16/WWP_fec!J$16)</f>
        <v>0.42430838317553465</v>
      </c>
      <c r="K75" s="351">
        <f>IF(K$16=0,0,K$16/WWP_fec!K$16)</f>
        <v>0.42348029864221631</v>
      </c>
      <c r="L75" s="351">
        <f>IF(L$16=0,0,L$16/WWP_fec!L$16)</f>
        <v>0.42461995466022057</v>
      </c>
      <c r="M75" s="351">
        <f>IF(M$16=0,0,M$16/WWP_fec!M$16)</f>
        <v>0.42700980519056797</v>
      </c>
      <c r="N75" s="351">
        <f>IF(N$16=0,0,N$16/WWP_fec!N$16)</f>
        <v>0.4256096423970015</v>
      </c>
      <c r="O75" s="351">
        <f>IF(O$16=0,0,O$16/WWP_fec!O$16)</f>
        <v>0.42403967407530141</v>
      </c>
      <c r="P75" s="351">
        <f>IF(P$16=0,0,P$16/WWP_fec!P$16)</f>
        <v>0.42045592830733264</v>
      </c>
      <c r="Q75" s="351">
        <f>IF(Q$16=0,0,Q$16/WWP_fec!Q$16)</f>
        <v>0.4197124112995152</v>
      </c>
      <c r="R75" s="351">
        <f>IF(R$16=0,0,R$16/WWP_fec!R$16)</f>
        <v>0.41753135321290691</v>
      </c>
      <c r="S75" s="351">
        <f>IF(S$16=0,0,S$16/WWP_fec!S$16)</f>
        <v>0.41998724880250704</v>
      </c>
      <c r="T75" s="351">
        <f>IF(T$16=0,0,T$16/WWP_fec!T$16)</f>
        <v>0.42137499555413022</v>
      </c>
      <c r="U75" s="351">
        <f>IF(U$16=0,0,U$16/WWP_fec!U$16)</f>
        <v>0.42481658548200457</v>
      </c>
      <c r="V75" s="351">
        <f>IF(V$16=0,0,V$16/WWP_fec!V$16)</f>
        <v>0.42275235437863651</v>
      </c>
      <c r="W75" s="351">
        <f>IF(W$16=0,0,W$16/WWP_fec!W$16)</f>
        <v>0.42479433400946759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0.44142967173843889</v>
      </c>
      <c r="C76" s="351">
        <f>IF(C$27=0,0,C$27/WWP_fec!C$27)</f>
        <v>0.44142967173843889</v>
      </c>
      <c r="D76" s="351">
        <f>IF(D$27=0,0,D$27/WWP_fec!D$27)</f>
        <v>0.44142967173843889</v>
      </c>
      <c r="E76" s="351">
        <f>IF(E$27=0,0,E$27/WWP_fec!E$27)</f>
        <v>0.44142967173843894</v>
      </c>
      <c r="F76" s="351">
        <f>IF(F$27=0,0,F$27/WWP_fec!F$27)</f>
        <v>0.44142967173843878</v>
      </c>
      <c r="G76" s="351">
        <f>IF(G$27=0,0,G$27/WWP_fec!G$27)</f>
        <v>0.44142967173843889</v>
      </c>
      <c r="H76" s="351">
        <f>IF(H$27=0,0,H$27/WWP_fec!H$27)</f>
        <v>0.44142967173843889</v>
      </c>
      <c r="I76" s="351">
        <f>IF(I$27=0,0,I$27/WWP_fec!I$27)</f>
        <v>0.44142967173843872</v>
      </c>
      <c r="J76" s="351">
        <f>IF(J$27=0,0,J$27/WWP_fec!J$27)</f>
        <v>0.44142967173843872</v>
      </c>
      <c r="K76" s="351">
        <f>IF(K$27=0,0,K$27/WWP_fec!K$27)</f>
        <v>0.44142967173843894</v>
      </c>
      <c r="L76" s="351">
        <f>IF(L$27=0,0,L$27/WWP_fec!L$27)</f>
        <v>0.44142967173843883</v>
      </c>
      <c r="M76" s="351">
        <f>IF(M$27=0,0,M$27/WWP_fec!M$27)</f>
        <v>0.44142967173843883</v>
      </c>
      <c r="N76" s="351">
        <f>IF(N$27=0,0,N$27/WWP_fec!N$27)</f>
        <v>0.44142967173843894</v>
      </c>
      <c r="O76" s="351">
        <f>IF(O$27=0,0,O$27/WWP_fec!O$27)</f>
        <v>0.44142967173843889</v>
      </c>
      <c r="P76" s="351">
        <f>IF(P$27=0,0,P$27/WWP_fec!P$27)</f>
        <v>0.44142967173843889</v>
      </c>
      <c r="Q76" s="351">
        <f>IF(Q$27=0,0,Q$27/WWP_fec!Q$27)</f>
        <v>0.44142967173843889</v>
      </c>
      <c r="R76" s="351">
        <f>IF(R$27=0,0,R$27/WWP_fec!R$27)</f>
        <v>0.44142967173843894</v>
      </c>
      <c r="S76" s="351">
        <f>IF(S$27=0,0,S$27/WWP_fec!S$27)</f>
        <v>0.44142967173843878</v>
      </c>
      <c r="T76" s="351">
        <f>IF(T$27=0,0,T$27/WWP_fec!T$27)</f>
        <v>0.44142967173843878</v>
      </c>
      <c r="U76" s="351">
        <f>IF(U$27=0,0,U$27/WWP_fec!U$27)</f>
        <v>0.44142967173843878</v>
      </c>
      <c r="V76" s="351">
        <f>IF(V$27=0,0,V$27/WWP_fec!V$27)</f>
        <v>0.44142967173843906</v>
      </c>
      <c r="W76" s="351">
        <f>IF(W$27=0,0,W$27/WWP_fec!W$27)</f>
        <v>0.44142967173843917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0.31191472863870201</v>
      </c>
      <c r="C77" s="351">
        <f>IF(C$28=0,0,C$28/WWP_fec!C$28)</f>
        <v>0.30347974801655758</v>
      </c>
      <c r="D77" s="351">
        <f>IF(D$28=0,0,D$28/WWP_fec!D$28)</f>
        <v>0.30223968005325114</v>
      </c>
      <c r="E77" s="351">
        <f>IF(E$28=0,0,E$28/WWP_fec!E$28)</f>
        <v>0.2956774662767479</v>
      </c>
      <c r="F77" s="351">
        <f>IF(F$28=0,0,F$28/WWP_fec!F$28)</f>
        <v>0.30191805582248676</v>
      </c>
      <c r="G77" s="351">
        <f>IF(G$28=0,0,G$28/WWP_fec!G$28)</f>
        <v>0.30093528292805466</v>
      </c>
      <c r="H77" s="351">
        <f>IF(H$28=0,0,H$28/WWP_fec!H$28)</f>
        <v>0.30226778041553692</v>
      </c>
      <c r="I77" s="351">
        <f>IF(I$28=0,0,I$28/WWP_fec!I$28)</f>
        <v>0.30312427238793038</v>
      </c>
      <c r="J77" s="351">
        <f>IF(J$28=0,0,J$28/WWP_fec!J$28)</f>
        <v>0.30391325188690094</v>
      </c>
      <c r="K77" s="351">
        <f>IF(K$28=0,0,K$28/WWP_fec!K$28)</f>
        <v>0.3041164190438822</v>
      </c>
      <c r="L77" s="351">
        <f>IF(L$28=0,0,L$28/WWP_fec!L$28)</f>
        <v>0.30506417193863977</v>
      </c>
      <c r="M77" s="351">
        <f>IF(M$28=0,0,M$28/WWP_fec!M$28)</f>
        <v>0.30780845477627733</v>
      </c>
      <c r="N77" s="351">
        <f>IF(N$28=0,0,N$28/WWP_fec!N$28)</f>
        <v>0.30755900499788741</v>
      </c>
      <c r="O77" s="351">
        <f>IF(O$28=0,0,O$28/WWP_fec!O$28)</f>
        <v>0.30588954225785553</v>
      </c>
      <c r="P77" s="351">
        <f>IF(P$28=0,0,P$28/WWP_fec!P$28)</f>
        <v>0.30365015930126554</v>
      </c>
      <c r="Q77" s="351">
        <f>IF(Q$28=0,0,Q$28/WWP_fec!Q$28)</f>
        <v>0.3020320145359448</v>
      </c>
      <c r="R77" s="351">
        <f>IF(R$28=0,0,R$28/WWP_fec!R$28)</f>
        <v>0.29573432942704625</v>
      </c>
      <c r="S77" s="351">
        <f>IF(S$28=0,0,S$28/WWP_fec!S$28)</f>
        <v>0.29927365182983834</v>
      </c>
      <c r="T77" s="351">
        <f>IF(T$28=0,0,T$28/WWP_fec!T$28)</f>
        <v>0.30233634457858766</v>
      </c>
      <c r="U77" s="351">
        <f>IF(U$28=0,0,U$28/WWP_fec!U$28)</f>
        <v>0.30574853806103341</v>
      </c>
      <c r="V77" s="351">
        <f>IF(V$28=0,0,V$28/WWP_fec!V$28)</f>
        <v>0.30240911299302742</v>
      </c>
      <c r="W77" s="351">
        <f>IF(W$28=0,0,W$28/WWP_fec!W$28)</f>
        <v>0.30341875098642879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0.51500128369484521</v>
      </c>
      <c r="C78" s="339">
        <f>IF(C$48=0,0,C$48/WWP_fec!C$48)</f>
        <v>0.51500128369484532</v>
      </c>
      <c r="D78" s="339">
        <f>IF(D$48=0,0,D$48/WWP_fec!D$48)</f>
        <v>0.51500128369484555</v>
      </c>
      <c r="E78" s="339">
        <f>IF(E$48=0,0,E$48/WWP_fec!E$48)</f>
        <v>0.51500128369484521</v>
      </c>
      <c r="F78" s="339">
        <f>IF(F$48=0,0,F$48/WWP_fec!F$48)</f>
        <v>0.51500128369484544</v>
      </c>
      <c r="G78" s="339">
        <f>IF(G$48=0,0,G$48/WWP_fec!G$48)</f>
        <v>0.51500128369484532</v>
      </c>
      <c r="H78" s="339">
        <f>IF(H$48=0,0,H$48/WWP_fec!H$48)</f>
        <v>0.51500128369484521</v>
      </c>
      <c r="I78" s="339">
        <f>IF(I$48=0,0,I$48/WWP_fec!I$48)</f>
        <v>0.51500128369484532</v>
      </c>
      <c r="J78" s="339">
        <f>IF(J$48=0,0,J$48/WWP_fec!J$48)</f>
        <v>0.51500128369484544</v>
      </c>
      <c r="K78" s="339">
        <f>IF(K$48=0,0,K$48/WWP_fec!K$48)</f>
        <v>0.51500128369484532</v>
      </c>
      <c r="L78" s="339">
        <f>IF(L$48=0,0,L$48/WWP_fec!L$48)</f>
        <v>0.51500128369484532</v>
      </c>
      <c r="M78" s="339">
        <f>IF(M$48=0,0,M$48/WWP_fec!M$48)</f>
        <v>0.51500128369484544</v>
      </c>
      <c r="N78" s="339">
        <f>IF(N$48=0,0,N$48/WWP_fec!N$48)</f>
        <v>0.51500128369484532</v>
      </c>
      <c r="O78" s="339">
        <f>IF(O$48=0,0,O$48/WWP_fec!O$48)</f>
        <v>0.51500128369484532</v>
      </c>
      <c r="P78" s="339">
        <f>IF(P$48=0,0,P$48/WWP_fec!P$48)</f>
        <v>0.51500128369484532</v>
      </c>
      <c r="Q78" s="339">
        <f>IF(Q$48=0,0,Q$48/WWP_fec!Q$48)</f>
        <v>0.51500128369484532</v>
      </c>
      <c r="R78" s="339">
        <f>IF(R$48=0,0,R$48/WWP_fec!R$48)</f>
        <v>0.51500128369484532</v>
      </c>
      <c r="S78" s="339">
        <f>IF(S$48=0,0,S$48/WWP_fec!S$48)</f>
        <v>0.51500128369484532</v>
      </c>
      <c r="T78" s="339">
        <f>IF(T$48=0,0,T$48/WWP_fec!T$48)</f>
        <v>0.51500128369484532</v>
      </c>
      <c r="U78" s="339">
        <f>IF(U$48=0,0,U$48/WWP_fec!U$48)</f>
        <v>0.51500128369484532</v>
      </c>
      <c r="V78" s="339">
        <f>IF(V$48=0,0,V$48/WWP_fec!V$48)</f>
        <v>0.51500128369484532</v>
      </c>
      <c r="W78" s="339">
        <f>IF(W$48=0,0,W$48/WWP_fec!W$48)</f>
        <v>0.51500128369484532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CZ: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130.482900587746</v>
      </c>
      <c r="C5" s="225">
        <v>112.5483322301594</v>
      </c>
      <c r="D5" s="225">
        <v>102.6752122515766</v>
      </c>
      <c r="E5" s="225">
        <v>130.89201737727669</v>
      </c>
      <c r="F5" s="225">
        <v>82.519533101345829</v>
      </c>
      <c r="G5" s="225">
        <v>82.498970885610916</v>
      </c>
      <c r="H5" s="225">
        <v>89.629870506075562</v>
      </c>
      <c r="I5" s="225">
        <v>85.202362231725274</v>
      </c>
      <c r="J5" s="225">
        <v>80.31012531827875</v>
      </c>
      <c r="K5" s="225">
        <v>84.388117542691816</v>
      </c>
      <c r="L5" s="225">
        <v>101.1182539136298</v>
      </c>
      <c r="M5" s="225">
        <v>96.595169077805792</v>
      </c>
      <c r="N5" s="225">
        <v>97.964879815815735</v>
      </c>
      <c r="O5" s="225">
        <v>94.053874709848657</v>
      </c>
      <c r="P5" s="225">
        <v>72.254290023012857</v>
      </c>
      <c r="Q5" s="225">
        <v>62.501617169041658</v>
      </c>
      <c r="R5" s="225">
        <v>45.590093087737984</v>
      </c>
      <c r="S5" s="225">
        <v>44.864570379175142</v>
      </c>
      <c r="T5" s="225">
        <v>41.912082637517287</v>
      </c>
      <c r="U5" s="225">
        <v>51.289941865501113</v>
      </c>
      <c r="V5" s="225">
        <v>48.387114557568623</v>
      </c>
      <c r="W5" s="225">
        <v>65.805357069588212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1.681493360224267</v>
      </c>
      <c r="C10" s="262">
        <v>2.7129389772620551</v>
      </c>
      <c r="D10" s="262">
        <v>2.4934163182610471</v>
      </c>
      <c r="E10" s="262">
        <v>3.7947577279841882</v>
      </c>
      <c r="F10" s="262">
        <v>3.344325185946198</v>
      </c>
      <c r="G10" s="262">
        <v>2.9892558139683079</v>
      </c>
      <c r="H10" s="262">
        <v>3.6633312687820552</v>
      </c>
      <c r="I10" s="262">
        <v>2.8256584481879661</v>
      </c>
      <c r="J10" s="262">
        <v>3.5762546595893889</v>
      </c>
      <c r="K10" s="262">
        <v>4.153955690218095</v>
      </c>
      <c r="L10" s="262">
        <v>4.9338502261453776</v>
      </c>
      <c r="M10" s="262">
        <v>4.4839668267447168</v>
      </c>
      <c r="N10" s="262">
        <v>4.5911280570093078</v>
      </c>
      <c r="O10" s="262">
        <v>4.508528846257283</v>
      </c>
      <c r="P10" s="262">
        <v>3.6545851432283438</v>
      </c>
      <c r="Q10" s="262">
        <v>3.6209398669699309</v>
      </c>
      <c r="R10" s="262">
        <v>1.8180057975456281</v>
      </c>
      <c r="S10" s="262">
        <v>1.6959454853390341</v>
      </c>
      <c r="T10" s="262">
        <v>1.594307043439628</v>
      </c>
      <c r="U10" s="262">
        <v>2.1063387419132549</v>
      </c>
      <c r="V10" s="262">
        <v>1.4864930802347349</v>
      </c>
      <c r="W10" s="262">
        <v>2.3207377553139859</v>
      </c>
      <c r="DA10" s="68" t="s">
        <v>2988</v>
      </c>
    </row>
    <row r="11" spans="1:105" ht="12" customHeight="1" x14ac:dyDescent="0.25">
      <c r="A11" s="37" t="s">
        <v>160</v>
      </c>
      <c r="B11" s="228">
        <v>0.47615987623604938</v>
      </c>
      <c r="C11" s="228">
        <v>0.54749012672635344</v>
      </c>
      <c r="D11" s="228">
        <v>0</v>
      </c>
      <c r="E11" s="228">
        <v>0</v>
      </c>
      <c r="F11" s="228">
        <v>0</v>
      </c>
      <c r="G11" s="228">
        <v>0.1894949911188642</v>
      </c>
      <c r="H11" s="228">
        <v>0.20303501418679201</v>
      </c>
      <c r="I11" s="228">
        <v>0.16904429679276789</v>
      </c>
      <c r="J11" s="228">
        <v>0.19101551793226451</v>
      </c>
      <c r="K11" s="228">
        <v>0.20435997910147491</v>
      </c>
      <c r="L11" s="228">
        <v>0.20379663528601591</v>
      </c>
      <c r="M11" s="228">
        <v>0.17449240128344801</v>
      </c>
      <c r="N11" s="228">
        <v>0.17301199847021739</v>
      </c>
      <c r="O11" s="228">
        <v>0.1851880802331968</v>
      </c>
      <c r="P11" s="228">
        <v>0</v>
      </c>
      <c r="Q11" s="228">
        <v>0.2196414470552526</v>
      </c>
      <c r="R11" s="228">
        <v>0.19760457600257689</v>
      </c>
      <c r="S11" s="228">
        <v>0.16806962430470851</v>
      </c>
      <c r="T11" s="228">
        <v>0.143966778180114</v>
      </c>
      <c r="U11" s="228">
        <v>0.15853451197245921</v>
      </c>
      <c r="V11" s="228">
        <v>0.1562220279661144</v>
      </c>
      <c r="W11" s="228">
        <v>0.17829726311387969</v>
      </c>
      <c r="DA11" s="69" t="s">
        <v>2989</v>
      </c>
    </row>
    <row r="12" spans="1:105" ht="12" customHeight="1" x14ac:dyDescent="0.25">
      <c r="A12" s="37" t="s">
        <v>162</v>
      </c>
      <c r="B12" s="228">
        <v>1.205333483988217</v>
      </c>
      <c r="C12" s="228">
        <v>2.165448850535701</v>
      </c>
      <c r="D12" s="228">
        <v>2.4934163182610471</v>
      </c>
      <c r="E12" s="228">
        <v>3.7947577279841882</v>
      </c>
      <c r="F12" s="228">
        <v>3.344325185946198</v>
      </c>
      <c r="G12" s="228">
        <v>2.7997608228494442</v>
      </c>
      <c r="H12" s="228">
        <v>3.4602962545952631</v>
      </c>
      <c r="I12" s="228">
        <v>2.656614151395198</v>
      </c>
      <c r="J12" s="228">
        <v>3.385239141657125</v>
      </c>
      <c r="K12" s="228">
        <v>3.9495957111166198</v>
      </c>
      <c r="L12" s="228">
        <v>4.7300535908593613</v>
      </c>
      <c r="M12" s="228">
        <v>4.3094744254612687</v>
      </c>
      <c r="N12" s="228">
        <v>4.4181160585390904</v>
      </c>
      <c r="O12" s="228">
        <v>4.3233407660240859</v>
      </c>
      <c r="P12" s="228">
        <v>3.6545851432283438</v>
      </c>
      <c r="Q12" s="228">
        <v>3.4012984199146792</v>
      </c>
      <c r="R12" s="228">
        <v>1.620401221543051</v>
      </c>
      <c r="S12" s="228">
        <v>1.5278758610343259</v>
      </c>
      <c r="T12" s="228">
        <v>1.4503402652595141</v>
      </c>
      <c r="U12" s="228">
        <v>1.9478042299407961</v>
      </c>
      <c r="V12" s="228">
        <v>1.330271052268621</v>
      </c>
      <c r="W12" s="228">
        <v>2.142440492200107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104.70019956392601</v>
      </c>
      <c r="C16" s="263">
        <v>79.336368570231372</v>
      </c>
      <c r="D16" s="263">
        <v>68.806436443923232</v>
      </c>
      <c r="E16" s="263">
        <v>86.127402113351806</v>
      </c>
      <c r="F16" s="263">
        <v>46.561970994913352</v>
      </c>
      <c r="G16" s="263">
        <v>46.050121667682077</v>
      </c>
      <c r="H16" s="263">
        <v>51.556028307815801</v>
      </c>
      <c r="I16" s="263">
        <v>50.376118287717837</v>
      </c>
      <c r="J16" s="263">
        <v>43.692795546965101</v>
      </c>
      <c r="K16" s="263">
        <v>48.060885124547987</v>
      </c>
      <c r="L16" s="263">
        <v>61.107623259827548</v>
      </c>
      <c r="M16" s="263">
        <v>60.946936376139867</v>
      </c>
      <c r="N16" s="263">
        <v>60.053756199505671</v>
      </c>
      <c r="O16" s="263">
        <v>55.737622757445173</v>
      </c>
      <c r="P16" s="263">
        <v>38.099169963220902</v>
      </c>
      <c r="Q16" s="263">
        <v>28.183999592392372</v>
      </c>
      <c r="R16" s="263">
        <v>15.37611872432741</v>
      </c>
      <c r="S16" s="263">
        <v>16.827491966058389</v>
      </c>
      <c r="T16" s="263">
        <v>15.696263905860089</v>
      </c>
      <c r="U16" s="263">
        <v>22.907345746508661</v>
      </c>
      <c r="V16" s="263">
        <v>19.568816068760199</v>
      </c>
      <c r="W16" s="263">
        <v>31.48864573557525</v>
      </c>
      <c r="DA16" s="70" t="s">
        <v>2994</v>
      </c>
    </row>
    <row r="17" spans="1:105" ht="12" customHeight="1" x14ac:dyDescent="0.25">
      <c r="A17" s="46" t="s">
        <v>30</v>
      </c>
      <c r="B17" s="231">
        <v>40.396667168340443</v>
      </c>
      <c r="C17" s="231">
        <v>24.020802716608461</v>
      </c>
      <c r="D17" s="231">
        <v>25.559165128903359</v>
      </c>
      <c r="E17" s="231">
        <v>40.174858071832553</v>
      </c>
      <c r="F17" s="231">
        <v>2.8962343695342909</v>
      </c>
      <c r="G17" s="231">
        <v>3.4517668842837912</v>
      </c>
      <c r="H17" s="231">
        <v>2.897135208939106</v>
      </c>
      <c r="I17" s="231">
        <v>4.3514351599491814</v>
      </c>
      <c r="J17" s="231">
        <v>1.3642796440931579</v>
      </c>
      <c r="K17" s="231">
        <v>0.73112990229538422</v>
      </c>
      <c r="L17" s="231">
        <v>1.6284928583471041</v>
      </c>
      <c r="M17" s="231">
        <v>1.6693701263399079</v>
      </c>
      <c r="N17" s="231">
        <v>0.81083486974985841</v>
      </c>
      <c r="O17" s="231">
        <v>0.79198485173433708</v>
      </c>
      <c r="P17" s="231">
        <v>2.8714830040371719</v>
      </c>
      <c r="Q17" s="231">
        <v>1.8795759027723791</v>
      </c>
      <c r="R17" s="231">
        <v>1.43120181124811</v>
      </c>
      <c r="S17" s="231">
        <v>1.3952648146509521</v>
      </c>
      <c r="T17" s="231">
        <v>0.22058066230383361</v>
      </c>
      <c r="U17" s="231">
        <v>0.19170832146086511</v>
      </c>
      <c r="V17" s="231">
        <v>0.36379188634825987</v>
      </c>
      <c r="W17" s="231">
        <v>0.41536498810663952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2.359509038492245</v>
      </c>
      <c r="C19" s="231">
        <v>4.0401997143947614</v>
      </c>
      <c r="D19" s="231">
        <v>3.8431684444109981</v>
      </c>
      <c r="E19" s="231">
        <v>1.8970933885468659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2.5744350854444251</v>
      </c>
      <c r="V19" s="231">
        <v>4.6126700421775082</v>
      </c>
      <c r="W19" s="231">
        <v>5.4834248881601146</v>
      </c>
      <c r="DA19" s="73" t="s">
        <v>2997</v>
      </c>
    </row>
    <row r="20" spans="1:105" ht="12" customHeight="1" x14ac:dyDescent="0.25">
      <c r="A20" s="46" t="s">
        <v>160</v>
      </c>
      <c r="B20" s="231">
        <v>12.4702759715446</v>
      </c>
      <c r="C20" s="231">
        <v>6.3356452517443813</v>
      </c>
      <c r="D20" s="231">
        <v>0</v>
      </c>
      <c r="E20" s="231">
        <v>0</v>
      </c>
      <c r="F20" s="231">
        <v>0</v>
      </c>
      <c r="G20" s="231">
        <v>1.685396156325849</v>
      </c>
      <c r="H20" s="231">
        <v>1.7792997680198011</v>
      </c>
      <c r="I20" s="231">
        <v>1.8338244391781799</v>
      </c>
      <c r="J20" s="231">
        <v>1.699999928284464</v>
      </c>
      <c r="K20" s="231">
        <v>1.7851754297229661</v>
      </c>
      <c r="L20" s="231">
        <v>1.869555813317642</v>
      </c>
      <c r="M20" s="231">
        <v>1.9920290140960979</v>
      </c>
      <c r="N20" s="231">
        <v>1.936046482906745</v>
      </c>
      <c r="O20" s="231">
        <v>1.8663119617174631</v>
      </c>
      <c r="P20" s="231">
        <v>0</v>
      </c>
      <c r="Q20" s="231">
        <v>1.4180575075144679</v>
      </c>
      <c r="R20" s="231">
        <v>1.048786942816806</v>
      </c>
      <c r="S20" s="231">
        <v>1.1750294995790631</v>
      </c>
      <c r="T20" s="231">
        <v>1.182506600403664</v>
      </c>
      <c r="U20" s="231">
        <v>1.408764957811578</v>
      </c>
      <c r="V20" s="231">
        <v>1.2654446468158891</v>
      </c>
      <c r="W20" s="231">
        <v>1.4999947210399021</v>
      </c>
      <c r="DA20" s="73" t="s">
        <v>2998</v>
      </c>
    </row>
    <row r="21" spans="1:105" ht="12" customHeight="1" x14ac:dyDescent="0.25">
      <c r="A21" s="46" t="s">
        <v>70</v>
      </c>
      <c r="B21" s="231">
        <v>17.906952421864961</v>
      </c>
      <c r="C21" s="231">
        <v>19.8807927752529</v>
      </c>
      <c r="D21" s="231">
        <v>14.761851378112731</v>
      </c>
      <c r="E21" s="231">
        <v>16.860328679314211</v>
      </c>
      <c r="F21" s="231">
        <v>16.385330405334312</v>
      </c>
      <c r="G21" s="231">
        <v>16.011476526670879</v>
      </c>
      <c r="H21" s="231">
        <v>16.555245839656241</v>
      </c>
      <c r="I21" s="231">
        <v>15.37140693111753</v>
      </c>
      <c r="J21" s="231">
        <v>10.50056427548205</v>
      </c>
      <c r="K21" s="231">
        <v>11.04310229275187</v>
      </c>
      <c r="L21" s="231">
        <v>11.51775835959879</v>
      </c>
      <c r="M21" s="231">
        <v>8.0879903632815218</v>
      </c>
      <c r="N21" s="231">
        <v>7.8670780013091326</v>
      </c>
      <c r="O21" s="231">
        <v>9.5090131244477494</v>
      </c>
      <c r="P21" s="231">
        <v>5.0939769529292844</v>
      </c>
      <c r="Q21" s="231">
        <v>2.9267732895865608</v>
      </c>
      <c r="R21" s="231">
        <v>4.2958451101760966</v>
      </c>
      <c r="S21" s="231">
        <v>3.5753197346430881</v>
      </c>
      <c r="T21" s="231">
        <v>2.380449566945273</v>
      </c>
      <c r="U21" s="231">
        <v>1.4239137696306119</v>
      </c>
      <c r="V21" s="231">
        <v>2.5513203922925318</v>
      </c>
      <c r="W21" s="231">
        <v>6.0657514446177752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2.7000341430336818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31.566794963683741</v>
      </c>
      <c r="C23" s="231">
        <v>25.058928112230848</v>
      </c>
      <c r="D23" s="231">
        <v>24.64225149249614</v>
      </c>
      <c r="E23" s="231">
        <v>27.195121973658189</v>
      </c>
      <c r="F23" s="231">
        <v>27.280406220044739</v>
      </c>
      <c r="G23" s="231">
        <v>24.901482100401569</v>
      </c>
      <c r="H23" s="231">
        <v>30.324347491200651</v>
      </c>
      <c r="I23" s="231">
        <v>28.819451757472951</v>
      </c>
      <c r="J23" s="231">
        <v>30.127951699105431</v>
      </c>
      <c r="K23" s="231">
        <v>34.501477499777778</v>
      </c>
      <c r="L23" s="231">
        <v>43.39178208553033</v>
      </c>
      <c r="M23" s="231">
        <v>49.19754687242235</v>
      </c>
      <c r="N23" s="231">
        <v>49.439796845539938</v>
      </c>
      <c r="O23" s="231">
        <v>43.570312819545627</v>
      </c>
      <c r="P23" s="231">
        <v>30.133710006254439</v>
      </c>
      <c r="Q23" s="231">
        <v>21.959592892518959</v>
      </c>
      <c r="R23" s="231">
        <v>8.600284860086397</v>
      </c>
      <c r="S23" s="231">
        <v>10.68187791718529</v>
      </c>
      <c r="T23" s="231">
        <v>11.91272707620732</v>
      </c>
      <c r="U23" s="231">
        <v>17.308523612161181</v>
      </c>
      <c r="V23" s="231">
        <v>10.775589101126011</v>
      </c>
      <c r="W23" s="231">
        <v>18.024109693650821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24.101207663595691</v>
      </c>
      <c r="C28" s="263">
        <f t="shared" si="0"/>
        <v>30.499024682666004</v>
      </c>
      <c r="D28" s="263">
        <f t="shared" si="0"/>
        <v>31.375359489392373</v>
      </c>
      <c r="E28" s="263">
        <f t="shared" si="0"/>
        <v>40.96985753594069</v>
      </c>
      <c r="F28" s="263">
        <f t="shared" si="0"/>
        <v>32.613236920486294</v>
      </c>
      <c r="G28" s="263">
        <f t="shared" si="0"/>
        <v>33.459593403960511</v>
      </c>
      <c r="H28" s="263">
        <f t="shared" si="0"/>
        <v>34.410510929477702</v>
      </c>
      <c r="I28" s="263">
        <f t="shared" si="0"/>
        <v>32.000585495819465</v>
      </c>
      <c r="J28" s="263">
        <f t="shared" si="0"/>
        <v>33.041075111724247</v>
      </c>
      <c r="K28" s="263">
        <f t="shared" si="0"/>
        <v>32.173276727925739</v>
      </c>
      <c r="L28" s="263">
        <f t="shared" si="0"/>
        <v>35.076780427656814</v>
      </c>
      <c r="M28" s="263">
        <f t="shared" si="0"/>
        <v>31.164265874921199</v>
      </c>
      <c r="N28" s="263">
        <f t="shared" si="0"/>
        <v>33.319995559300743</v>
      </c>
      <c r="O28" s="263">
        <f t="shared" si="0"/>
        <v>33.807723106146199</v>
      </c>
      <c r="P28" s="263">
        <f t="shared" si="0"/>
        <v>30.500534916563609</v>
      </c>
      <c r="Q28" s="263">
        <f t="shared" si="0"/>
        <v>30.696677709679346</v>
      </c>
      <c r="R28" s="263">
        <f t="shared" si="0"/>
        <v>28.395968565864933</v>
      </c>
      <c r="S28" s="263">
        <f t="shared" si="0"/>
        <v>26.341132927777721</v>
      </c>
      <c r="T28" s="263">
        <f t="shared" si="0"/>
        <v>24.621511688217556</v>
      </c>
      <c r="U28" s="263">
        <f t="shared" si="0"/>
        <v>26.276257377079183</v>
      </c>
      <c r="V28" s="263">
        <f t="shared" si="0"/>
        <v>27.331805408573686</v>
      </c>
      <c r="W28" s="263">
        <f t="shared" si="0"/>
        <v>31.995973578698983</v>
      </c>
      <c r="DA28" s="70"/>
    </row>
    <row r="29" spans="1:105" ht="12" customHeight="1" x14ac:dyDescent="0.25">
      <c r="A29" s="60" t="s">
        <v>2915</v>
      </c>
      <c r="B29" s="331">
        <v>15.61894927011887</v>
      </c>
      <c r="C29" s="331">
        <v>24.071610207663628</v>
      </c>
      <c r="D29" s="331">
        <v>25.80102462200416</v>
      </c>
      <c r="E29" s="331">
        <v>33.992269312354907</v>
      </c>
      <c r="F29" s="331">
        <v>28.84103141435174</v>
      </c>
      <c r="G29" s="331">
        <v>29.728855232847149</v>
      </c>
      <c r="H29" s="331">
        <v>30.233713218779041</v>
      </c>
      <c r="I29" s="331">
        <v>27.919377876765399</v>
      </c>
      <c r="J29" s="331">
        <v>29.501315079686979</v>
      </c>
      <c r="K29" s="331">
        <v>28.279637098359249</v>
      </c>
      <c r="L29" s="331">
        <v>30.126162831320539</v>
      </c>
      <c r="M29" s="331">
        <v>26.226666283073531</v>
      </c>
      <c r="N29" s="331">
        <v>28.45475671826059</v>
      </c>
      <c r="O29" s="331">
        <v>29.292154650346632</v>
      </c>
      <c r="P29" s="331">
        <v>27.41394095063982</v>
      </c>
      <c r="Q29" s="331">
        <v>28.413358593765398</v>
      </c>
      <c r="R29" s="331">
        <v>27.150276459720569</v>
      </c>
      <c r="S29" s="331">
        <v>24.977858210396558</v>
      </c>
      <c r="T29" s="331">
        <v>23.349883106646239</v>
      </c>
      <c r="U29" s="331">
        <v>24.420424947533881</v>
      </c>
      <c r="V29" s="331">
        <v>25.746443059304241</v>
      </c>
      <c r="W29" s="331">
        <v>29.44492944791179</v>
      </c>
      <c r="DA29" s="72" t="s">
        <v>3006</v>
      </c>
    </row>
    <row r="30" spans="1:105" ht="12" customHeight="1" x14ac:dyDescent="0.25">
      <c r="A30" s="59" t="s">
        <v>30</v>
      </c>
      <c r="B30" s="232">
        <v>6.0262874169494722</v>
      </c>
      <c r="C30" s="232">
        <v>7.2882009889011519</v>
      </c>
      <c r="D30" s="232">
        <v>9.5841709422948398</v>
      </c>
      <c r="E30" s="232">
        <v>15.855982668164801</v>
      </c>
      <c r="F30" s="232">
        <v>1.7939615667083539</v>
      </c>
      <c r="G30" s="232">
        <v>2.2283779995401241</v>
      </c>
      <c r="H30" s="232">
        <v>1.6989507907810231</v>
      </c>
      <c r="I30" s="232">
        <v>2.4116459676982389</v>
      </c>
      <c r="J30" s="232">
        <v>0.9211597274414064</v>
      </c>
      <c r="K30" s="232">
        <v>0.43020614903556192</v>
      </c>
      <c r="L30" s="232">
        <v>0.83996346642736586</v>
      </c>
      <c r="M30" s="232">
        <v>0.7183628219840974</v>
      </c>
      <c r="N30" s="232">
        <v>0.38419093854456782</v>
      </c>
      <c r="O30" s="232">
        <v>0.4162169394753249</v>
      </c>
      <c r="P30" s="232">
        <v>2.0661517190382912</v>
      </c>
      <c r="Q30" s="232">
        <v>1.8948717322607189</v>
      </c>
      <c r="R30" s="232">
        <v>2.5271348083154681</v>
      </c>
      <c r="S30" s="232">
        <v>2.0710588824883569</v>
      </c>
      <c r="T30" s="232">
        <v>0.32813749254421037</v>
      </c>
      <c r="U30" s="232">
        <v>0.20437106628847579</v>
      </c>
      <c r="V30" s="232">
        <v>0.47863636994651171</v>
      </c>
      <c r="W30" s="232">
        <v>0.38840643934442248</v>
      </c>
      <c r="DA30" s="71" t="s">
        <v>3007</v>
      </c>
    </row>
    <row r="31" spans="1:105" ht="12" customHeight="1" x14ac:dyDescent="0.25">
      <c r="A31" s="59" t="s">
        <v>33</v>
      </c>
      <c r="B31" s="297">
        <v>0.35198645397133388</v>
      </c>
      <c r="C31" s="297">
        <v>1.225845276746337</v>
      </c>
      <c r="D31" s="297">
        <v>1.441110581879508</v>
      </c>
      <c r="E31" s="297">
        <v>0.74873394287804773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2.744482031314146</v>
      </c>
      <c r="V31" s="297">
        <v>6.0688314599609718</v>
      </c>
      <c r="W31" s="297">
        <v>5.1275326452793424</v>
      </c>
      <c r="DA31" s="122" t="s">
        <v>3008</v>
      </c>
    </row>
    <row r="32" spans="1:105" ht="12" customHeight="1" x14ac:dyDescent="0.25">
      <c r="A32" s="59" t="s">
        <v>160</v>
      </c>
      <c r="B32" s="297">
        <v>1.860288792143292</v>
      </c>
      <c r="C32" s="297">
        <v>1.922311112324472</v>
      </c>
      <c r="D32" s="297">
        <v>0</v>
      </c>
      <c r="E32" s="297">
        <v>0</v>
      </c>
      <c r="F32" s="297">
        <v>0</v>
      </c>
      <c r="G32" s="297">
        <v>1.088051378082932</v>
      </c>
      <c r="H32" s="297">
        <v>1.0434248075776531</v>
      </c>
      <c r="I32" s="297">
        <v>1.016339472300029</v>
      </c>
      <c r="J32" s="297">
        <v>1.1478375986690279</v>
      </c>
      <c r="K32" s="297">
        <v>1.0504199658130571</v>
      </c>
      <c r="L32" s="297">
        <v>0.96430179204323341</v>
      </c>
      <c r="M32" s="297">
        <v>0.85720929197273765</v>
      </c>
      <c r="N32" s="297">
        <v>0.91734031562223872</v>
      </c>
      <c r="O32" s="297">
        <v>0.98081503845833462</v>
      </c>
      <c r="P32" s="297">
        <v>0</v>
      </c>
      <c r="Q32" s="297">
        <v>1.4295975393948559</v>
      </c>
      <c r="R32" s="297">
        <v>1.851888370227643</v>
      </c>
      <c r="S32" s="297">
        <v>1.7441529785138761</v>
      </c>
      <c r="T32" s="297">
        <v>1.759105928510458</v>
      </c>
      <c r="U32" s="297">
        <v>1.5018168975860819</v>
      </c>
      <c r="V32" s="297">
        <v>1.664929468878739</v>
      </c>
      <c r="W32" s="297">
        <v>1.402640148584122</v>
      </c>
      <c r="DA32" s="122" t="s">
        <v>3009</v>
      </c>
    </row>
    <row r="33" spans="1:105" ht="12" customHeight="1" x14ac:dyDescent="0.25">
      <c r="A33" s="59" t="s">
        <v>70</v>
      </c>
      <c r="B33" s="297">
        <v>2.6713204236900658</v>
      </c>
      <c r="C33" s="297">
        <v>6.0320720866065658</v>
      </c>
      <c r="D33" s="297">
        <v>5.5353962587999979</v>
      </c>
      <c r="E33" s="297">
        <v>6.6543378657559948</v>
      </c>
      <c r="F33" s="297">
        <v>10.14926599663071</v>
      </c>
      <c r="G33" s="297">
        <v>10.33662562632462</v>
      </c>
      <c r="H33" s="297">
        <v>9.7084001892882945</v>
      </c>
      <c r="I33" s="297">
        <v>8.5191184472828709</v>
      </c>
      <c r="J33" s="297">
        <v>7.0899664653528456</v>
      </c>
      <c r="K33" s="297">
        <v>6.4979020771211564</v>
      </c>
      <c r="L33" s="297">
        <v>5.9407667571971086</v>
      </c>
      <c r="M33" s="297">
        <v>3.4804214415204382</v>
      </c>
      <c r="N33" s="297">
        <v>3.7275901588429501</v>
      </c>
      <c r="O33" s="297">
        <v>4.9973333851288686</v>
      </c>
      <c r="P33" s="297">
        <v>3.665328759821568</v>
      </c>
      <c r="Q33" s="297">
        <v>2.950591122706526</v>
      </c>
      <c r="R33" s="297">
        <v>7.585359118285659</v>
      </c>
      <c r="S33" s="297">
        <v>5.3070195825305673</v>
      </c>
      <c r="T33" s="297">
        <v>3.541175114205819</v>
      </c>
      <c r="U33" s="297">
        <v>1.5179663208394261</v>
      </c>
      <c r="V33" s="297">
        <v>3.3567398750844881</v>
      </c>
      <c r="W33" s="297">
        <v>5.6720643001027584</v>
      </c>
      <c r="DA33" s="122" t="s">
        <v>3010</v>
      </c>
    </row>
    <row r="34" spans="1:105" ht="12" customHeight="1" x14ac:dyDescent="0.25">
      <c r="A34" s="59" t="s">
        <v>162</v>
      </c>
      <c r="B34" s="297">
        <v>4.7090661833647074</v>
      </c>
      <c r="C34" s="297">
        <v>7.6031807430851019</v>
      </c>
      <c r="D34" s="297">
        <v>9.2403468390298134</v>
      </c>
      <c r="E34" s="297">
        <v>10.733214835556049</v>
      </c>
      <c r="F34" s="297">
        <v>16.897803851012672</v>
      </c>
      <c r="G34" s="297">
        <v>16.075800228899482</v>
      </c>
      <c r="H34" s="297">
        <v>17.782937431132069</v>
      </c>
      <c r="I34" s="297">
        <v>15.972273989484259</v>
      </c>
      <c r="J34" s="297">
        <v>20.3423512882237</v>
      </c>
      <c r="K34" s="297">
        <v>20.301108906389469</v>
      </c>
      <c r="L34" s="297">
        <v>22.381130815652831</v>
      </c>
      <c r="M34" s="297">
        <v>21.170672727596259</v>
      </c>
      <c r="N34" s="297">
        <v>23.425635305250839</v>
      </c>
      <c r="O34" s="297">
        <v>22.897789287284098</v>
      </c>
      <c r="P34" s="297">
        <v>21.682460471779962</v>
      </c>
      <c r="Q34" s="297">
        <v>22.138298199403302</v>
      </c>
      <c r="R34" s="297">
        <v>15.185894162891801</v>
      </c>
      <c r="S34" s="297">
        <v>15.855626766863759</v>
      </c>
      <c r="T34" s="297">
        <v>17.721464571385759</v>
      </c>
      <c r="U34" s="297">
        <v>18.45178863150576</v>
      </c>
      <c r="V34" s="297">
        <v>14.17730588543353</v>
      </c>
      <c r="W34" s="297">
        <v>16.854285914601139</v>
      </c>
      <c r="DA34" s="122" t="s">
        <v>3011</v>
      </c>
    </row>
    <row r="35" spans="1:105" ht="12" customHeight="1" x14ac:dyDescent="0.25">
      <c r="A35" s="60" t="s">
        <v>2922</v>
      </c>
      <c r="B35" s="331">
        <v>8.4822583934768208</v>
      </c>
      <c r="C35" s="331">
        <v>6.4274144750023758</v>
      </c>
      <c r="D35" s="331">
        <v>5.5743348673882149</v>
      </c>
      <c r="E35" s="331">
        <v>6.9775882235857853</v>
      </c>
      <c r="F35" s="331">
        <v>3.7722055061345521</v>
      </c>
      <c r="G35" s="331">
        <v>3.73073817111336</v>
      </c>
      <c r="H35" s="331">
        <v>4.1767977106986613</v>
      </c>
      <c r="I35" s="331">
        <v>4.081207619054064</v>
      </c>
      <c r="J35" s="331">
        <v>3.5397600320372709</v>
      </c>
      <c r="K35" s="331">
        <v>3.8936396295664908</v>
      </c>
      <c r="L35" s="331">
        <v>4.950617596336274</v>
      </c>
      <c r="M35" s="331">
        <v>4.9375995918476674</v>
      </c>
      <c r="N35" s="331">
        <v>4.8652388410401501</v>
      </c>
      <c r="O35" s="331">
        <v>4.5155684557995697</v>
      </c>
      <c r="P35" s="331">
        <v>3.08659396592379</v>
      </c>
      <c r="Q35" s="331">
        <v>2.2833191159139479</v>
      </c>
      <c r="R35" s="331">
        <v>1.2456921061443651</v>
      </c>
      <c r="S35" s="331">
        <v>1.3632747173811619</v>
      </c>
      <c r="T35" s="331">
        <v>1.2716285815713171</v>
      </c>
      <c r="U35" s="331">
        <v>1.855832429545301</v>
      </c>
      <c r="V35" s="331">
        <v>1.585362349269444</v>
      </c>
      <c r="W35" s="331">
        <v>2.5510441307871941</v>
      </c>
      <c r="DA35" s="72" t="s">
        <v>3012</v>
      </c>
    </row>
    <row r="36" spans="1:105" ht="12" customHeight="1" x14ac:dyDescent="0.25">
      <c r="A36" s="64" t="s">
        <v>30</v>
      </c>
      <c r="B36" s="231">
        <v>3.272725081559495</v>
      </c>
      <c r="C36" s="231">
        <v>1.9460388452898829</v>
      </c>
      <c r="D36" s="231">
        <v>2.0706688606885701</v>
      </c>
      <c r="E36" s="231">
        <v>3.254755277505256</v>
      </c>
      <c r="F36" s="231">
        <v>0.23463764532233619</v>
      </c>
      <c r="G36" s="231">
        <v>0.27964396198371139</v>
      </c>
      <c r="H36" s="231">
        <v>0.23471062658344641</v>
      </c>
      <c r="I36" s="231">
        <v>0.3525303443821351</v>
      </c>
      <c r="J36" s="231">
        <v>0.1105267469437174</v>
      </c>
      <c r="K36" s="231">
        <v>5.9232291593488591E-2</v>
      </c>
      <c r="L36" s="231">
        <v>0.13193190914596009</v>
      </c>
      <c r="M36" s="231">
        <v>0.13524356997352771</v>
      </c>
      <c r="N36" s="231">
        <v>6.5689568007558097E-2</v>
      </c>
      <c r="O36" s="231">
        <v>6.4162438888461029E-2</v>
      </c>
      <c r="P36" s="231">
        <v>0.2326324201306712</v>
      </c>
      <c r="Q36" s="231">
        <v>0.15227333418532371</v>
      </c>
      <c r="R36" s="231">
        <v>0.1159484282435049</v>
      </c>
      <c r="S36" s="231">
        <v>0.1130370021689396</v>
      </c>
      <c r="T36" s="231">
        <v>1.7870282788935779E-2</v>
      </c>
      <c r="U36" s="231">
        <v>1.5531197892492341E-2</v>
      </c>
      <c r="V36" s="231">
        <v>2.947250143083284E-2</v>
      </c>
      <c r="W36" s="231">
        <v>3.3650682342518258E-2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0.19115498757015731</v>
      </c>
      <c r="C38" s="231">
        <v>0.32731568880939549</v>
      </c>
      <c r="D38" s="231">
        <v>0.31135325367977812</v>
      </c>
      <c r="E38" s="231">
        <v>0.15369250856476249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0.20856716322340271</v>
      </c>
      <c r="V38" s="231">
        <v>0.3736942178196182</v>
      </c>
      <c r="W38" s="231">
        <v>0.44423818652033692</v>
      </c>
      <c r="DA38" s="73" t="s">
        <v>3015</v>
      </c>
    </row>
    <row r="39" spans="1:105" ht="12" customHeight="1" x14ac:dyDescent="0.25">
      <c r="A39" s="64" t="s">
        <v>160</v>
      </c>
      <c r="B39" s="231">
        <v>1.010276040247885</v>
      </c>
      <c r="C39" s="231">
        <v>0.51328058913477392</v>
      </c>
      <c r="D39" s="231">
        <v>0</v>
      </c>
      <c r="E39" s="231">
        <v>0</v>
      </c>
      <c r="F39" s="231">
        <v>0</v>
      </c>
      <c r="G39" s="231">
        <v>0.13654191446502381</v>
      </c>
      <c r="H39" s="231">
        <v>0.14414949020782339</v>
      </c>
      <c r="I39" s="231">
        <v>0.1485667917173813</v>
      </c>
      <c r="J39" s="231">
        <v>0.1377250351065154</v>
      </c>
      <c r="K39" s="231">
        <v>0.14462550535398819</v>
      </c>
      <c r="L39" s="231">
        <v>0.15146155934406419</v>
      </c>
      <c r="M39" s="231">
        <v>0.16138369263135341</v>
      </c>
      <c r="N39" s="231">
        <v>0.15684828298508011</v>
      </c>
      <c r="O39" s="231">
        <v>0.15119875958267501</v>
      </c>
      <c r="P39" s="231">
        <v>0</v>
      </c>
      <c r="Q39" s="231">
        <v>0.1148835460261312</v>
      </c>
      <c r="R39" s="231">
        <v>8.4967190948333729E-2</v>
      </c>
      <c r="S39" s="231">
        <v>9.5194697592739144E-2</v>
      </c>
      <c r="T39" s="231">
        <v>9.5800452896859858E-2</v>
      </c>
      <c r="U39" s="231">
        <v>0.11413071262139619</v>
      </c>
      <c r="V39" s="231">
        <v>0.1025196563296015</v>
      </c>
      <c r="W39" s="231">
        <v>0.1215216672528235</v>
      </c>
      <c r="DA39" s="73" t="s">
        <v>3016</v>
      </c>
    </row>
    <row r="40" spans="1:105" ht="12" customHeight="1" x14ac:dyDescent="0.25">
      <c r="A40" s="64" t="s">
        <v>70</v>
      </c>
      <c r="B40" s="231">
        <v>1.450726914701008</v>
      </c>
      <c r="C40" s="231">
        <v>1.61063705789692</v>
      </c>
      <c r="D40" s="231">
        <v>1.1959274029731259</v>
      </c>
      <c r="E40" s="231">
        <v>1.365934974838058</v>
      </c>
      <c r="F40" s="231">
        <v>1.3274531179444331</v>
      </c>
      <c r="G40" s="231">
        <v>1.297165446923418</v>
      </c>
      <c r="H40" s="231">
        <v>1.341218770970513</v>
      </c>
      <c r="I40" s="231">
        <v>1.245310381489882</v>
      </c>
      <c r="J40" s="231">
        <v>0.85070037911024754</v>
      </c>
      <c r="K40" s="231">
        <v>0.89465395006745907</v>
      </c>
      <c r="L40" s="231">
        <v>0.93310808314261873</v>
      </c>
      <c r="M40" s="231">
        <v>0.65524635512673535</v>
      </c>
      <c r="N40" s="231">
        <v>0.63734919977872684</v>
      </c>
      <c r="O40" s="231">
        <v>0.77037013037669999</v>
      </c>
      <c r="P40" s="231">
        <v>0.41268716721767551</v>
      </c>
      <c r="Q40" s="231">
        <v>0.23711174768336291</v>
      </c>
      <c r="R40" s="231">
        <v>0.34802673151181152</v>
      </c>
      <c r="S40" s="231">
        <v>0.2896535627902338</v>
      </c>
      <c r="T40" s="231">
        <v>0.19285147882780851</v>
      </c>
      <c r="U40" s="231">
        <v>0.11535798951999229</v>
      </c>
      <c r="V40" s="231">
        <v>0.20669453259980419</v>
      </c>
      <c r="W40" s="231">
        <v>0.49141521523499149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0.21874253695608381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2.557375369398275</v>
      </c>
      <c r="C42" s="231">
        <v>2.0301422938714029</v>
      </c>
      <c r="D42" s="231">
        <v>1.996385350046741</v>
      </c>
      <c r="E42" s="231">
        <v>2.2032054626777091</v>
      </c>
      <c r="F42" s="231">
        <v>2.2101147428677819</v>
      </c>
      <c r="G42" s="231">
        <v>2.0173868477412071</v>
      </c>
      <c r="H42" s="231">
        <v>2.4567188229368782</v>
      </c>
      <c r="I42" s="231">
        <v>2.334800101464666</v>
      </c>
      <c r="J42" s="231">
        <v>2.4408078708767911</v>
      </c>
      <c r="K42" s="231">
        <v>2.7951278825515562</v>
      </c>
      <c r="L42" s="231">
        <v>3.5153735077475479</v>
      </c>
      <c r="M42" s="231">
        <v>3.98572597411605</v>
      </c>
      <c r="N42" s="231">
        <v>4.0053517902687847</v>
      </c>
      <c r="O42" s="231">
        <v>3.5298371269517328</v>
      </c>
      <c r="P42" s="231">
        <v>2.4412743785754429</v>
      </c>
      <c r="Q42" s="231">
        <v>1.77905048801913</v>
      </c>
      <c r="R42" s="231">
        <v>0.69674975544071505</v>
      </c>
      <c r="S42" s="231">
        <v>0.86538945482925</v>
      </c>
      <c r="T42" s="231">
        <v>0.96510636705771291</v>
      </c>
      <c r="U42" s="231">
        <v>1.402245366288017</v>
      </c>
      <c r="V42" s="231">
        <v>0.87298144108958708</v>
      </c>
      <c r="W42" s="231">
        <v>1.460218379436524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1.0000000000000002</v>
      </c>
      <c r="D52" s="234">
        <f t="shared" si="1"/>
        <v>1.0000000000000007</v>
      </c>
      <c r="E52" s="234">
        <f t="shared" si="1"/>
        <v>0.99999999999999989</v>
      </c>
      <c r="F52" s="234">
        <f t="shared" si="1"/>
        <v>1.0000000000000002</v>
      </c>
      <c r="G52" s="234">
        <f t="shared" si="1"/>
        <v>0.99999999999999978</v>
      </c>
      <c r="H52" s="234">
        <f t="shared" si="1"/>
        <v>0.99999999999999989</v>
      </c>
      <c r="I52" s="234">
        <f t="shared" si="1"/>
        <v>0.99999999999999989</v>
      </c>
      <c r="J52" s="234">
        <f t="shared" si="1"/>
        <v>0.99999999999999978</v>
      </c>
      <c r="K52" s="234">
        <f t="shared" si="1"/>
        <v>1.0000000000000002</v>
      </c>
      <c r="L52" s="234">
        <f t="shared" si="1"/>
        <v>0.99999999999999944</v>
      </c>
      <c r="M52" s="234">
        <f t="shared" si="1"/>
        <v>0.99999999999999989</v>
      </c>
      <c r="N52" s="234">
        <f t="shared" si="1"/>
        <v>0.99999999999999989</v>
      </c>
      <c r="O52" s="234">
        <f t="shared" si="1"/>
        <v>1</v>
      </c>
      <c r="P52" s="234">
        <f t="shared" si="1"/>
        <v>1</v>
      </c>
      <c r="Q52" s="234">
        <f t="shared" si="1"/>
        <v>0.99999999999999978</v>
      </c>
      <c r="R52" s="234">
        <f t="shared" si="1"/>
        <v>0.99999999999999978</v>
      </c>
      <c r="S52" s="234">
        <f t="shared" si="1"/>
        <v>1</v>
      </c>
      <c r="T52" s="234">
        <f t="shared" si="1"/>
        <v>0.99999999999999967</v>
      </c>
      <c r="U52" s="234">
        <f t="shared" si="1"/>
        <v>0.99999999999999978</v>
      </c>
      <c r="V52" s="234">
        <f t="shared" si="1"/>
        <v>0.99999999999999989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1.288669513514923E-2</v>
      </c>
      <c r="C57" s="302">
        <f t="shared" si="6"/>
        <v>2.4104657292603339E-2</v>
      </c>
      <c r="D57" s="302">
        <f t="shared" si="6"/>
        <v>2.4284501230458964E-2</v>
      </c>
      <c r="E57" s="302">
        <f t="shared" si="6"/>
        <v>2.8991513799091092E-2</v>
      </c>
      <c r="F57" s="302">
        <f t="shared" si="6"/>
        <v>4.0527679450620337E-2</v>
      </c>
      <c r="G57" s="302">
        <f t="shared" si="6"/>
        <v>3.6233855790917265E-2</v>
      </c>
      <c r="H57" s="302">
        <f t="shared" si="6"/>
        <v>4.0871767950771902E-2</v>
      </c>
      <c r="I57" s="302">
        <f t="shared" si="6"/>
        <v>3.316408576211783E-2</v>
      </c>
      <c r="J57" s="302">
        <f t="shared" si="6"/>
        <v>4.4530557578091913E-2</v>
      </c>
      <c r="K57" s="302">
        <f t="shared" si="6"/>
        <v>4.9224414659049781E-2</v>
      </c>
      <c r="L57" s="302">
        <f t="shared" si="6"/>
        <v>4.8792874037951919E-2</v>
      </c>
      <c r="M57" s="302">
        <f t="shared" si="6"/>
        <v>4.6420197506284774E-2</v>
      </c>
      <c r="N57" s="302">
        <f t="shared" si="6"/>
        <v>4.6865040467983128E-2</v>
      </c>
      <c r="O57" s="302">
        <f t="shared" si="6"/>
        <v>4.7935599252724691E-2</v>
      </c>
      <c r="P57" s="302">
        <f t="shared" si="6"/>
        <v>5.0579490049163379E-2</v>
      </c>
      <c r="Q57" s="302">
        <f t="shared" si="6"/>
        <v>5.7933538858310644E-2</v>
      </c>
      <c r="R57" s="302">
        <f t="shared" si="6"/>
        <v>3.9877211789124491E-2</v>
      </c>
      <c r="S57" s="302">
        <f t="shared" si="6"/>
        <v>3.7801442675270636E-2</v>
      </c>
      <c r="T57" s="302">
        <f t="shared" si="6"/>
        <v>3.8039318094216963E-2</v>
      </c>
      <c r="U57" s="302">
        <f t="shared" si="6"/>
        <v>4.1067286592696074E-2</v>
      </c>
      <c r="V57" s="302">
        <f t="shared" si="6"/>
        <v>3.0720845700897875E-2</v>
      </c>
      <c r="W57" s="302">
        <f t="shared" si="6"/>
        <v>3.526669953116187E-2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0.80240551897846668</v>
      </c>
      <c r="C58" s="303">
        <f t="shared" si="7"/>
        <v>0.70490932205010259</v>
      </c>
      <c r="D58" s="303">
        <f t="shared" si="7"/>
        <v>0.67013678311501812</v>
      </c>
      <c r="E58" s="303">
        <f t="shared" si="7"/>
        <v>0.65800347369620282</v>
      </c>
      <c r="F58" s="303">
        <f t="shared" si="7"/>
        <v>0.56425393170521909</v>
      </c>
      <c r="G58" s="303">
        <f t="shared" si="7"/>
        <v>0.55819025587037863</v>
      </c>
      <c r="H58" s="303">
        <f t="shared" si="7"/>
        <v>0.57521034022157913</v>
      </c>
      <c r="I58" s="303">
        <f t="shared" si="7"/>
        <v>0.59125260108058586</v>
      </c>
      <c r="J58" s="303">
        <f t="shared" si="7"/>
        <v>0.54405089487540037</v>
      </c>
      <c r="K58" s="303">
        <f t="shared" si="7"/>
        <v>0.56952194839793724</v>
      </c>
      <c r="L58" s="303">
        <f t="shared" si="7"/>
        <v>0.60431841823557053</v>
      </c>
      <c r="M58" s="303">
        <f t="shared" si="7"/>
        <v>0.63095222005407048</v>
      </c>
      <c r="N58" s="303">
        <f t="shared" si="7"/>
        <v>0.61301311564320848</v>
      </c>
      <c r="O58" s="303">
        <f t="shared" si="7"/>
        <v>0.59261378576260526</v>
      </c>
      <c r="P58" s="303">
        <f t="shared" si="7"/>
        <v>0.5272928424192721</v>
      </c>
      <c r="Q58" s="303">
        <f t="shared" si="7"/>
        <v>0.4509323257375249</v>
      </c>
      <c r="R58" s="303">
        <f t="shared" si="7"/>
        <v>0.33726886002921996</v>
      </c>
      <c r="S58" s="303">
        <f t="shared" si="7"/>
        <v>0.37507306598146389</v>
      </c>
      <c r="T58" s="303">
        <f t="shared" si="7"/>
        <v>0.37450450844000044</v>
      </c>
      <c r="U58" s="303">
        <f t="shared" si="7"/>
        <v>0.44662452155978577</v>
      </c>
      <c r="V58" s="303">
        <f t="shared" si="7"/>
        <v>0.40442205011993798</v>
      </c>
      <c r="W58" s="303">
        <f t="shared" si="7"/>
        <v>0.47851188927181815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0.18470778588638379</v>
      </c>
      <c r="C60" s="303">
        <f t="shared" si="9"/>
        <v>0.27098602065729438</v>
      </c>
      <c r="D60" s="303">
        <f t="shared" si="9"/>
        <v>0.30557871565452349</v>
      </c>
      <c r="E60" s="303">
        <f t="shared" si="9"/>
        <v>0.31300501250470603</v>
      </c>
      <c r="F60" s="303">
        <f t="shared" si="9"/>
        <v>0.39521838884416077</v>
      </c>
      <c r="G60" s="303">
        <f t="shared" si="9"/>
        <v>0.40557588833870384</v>
      </c>
      <c r="H60" s="303">
        <f t="shared" si="9"/>
        <v>0.38391789182764896</v>
      </c>
      <c r="I60" s="303">
        <f t="shared" si="9"/>
        <v>0.37558331315729626</v>
      </c>
      <c r="J60" s="303">
        <f t="shared" si="9"/>
        <v>0.41141854754650758</v>
      </c>
      <c r="K60" s="303">
        <f t="shared" si="9"/>
        <v>0.38125363694301306</v>
      </c>
      <c r="L60" s="303">
        <f t="shared" si="9"/>
        <v>0.34688870772647695</v>
      </c>
      <c r="M60" s="303">
        <f t="shared" si="9"/>
        <v>0.32262758243964462</v>
      </c>
      <c r="N60" s="303">
        <f t="shared" si="9"/>
        <v>0.34012184388880828</v>
      </c>
      <c r="O60" s="303">
        <f t="shared" si="9"/>
        <v>0.35945061498466996</v>
      </c>
      <c r="P60" s="303">
        <f t="shared" si="9"/>
        <v>0.4221276675315645</v>
      </c>
      <c r="Q60" s="303">
        <f t="shared" si="9"/>
        <v>0.49113413540416428</v>
      </c>
      <c r="R60" s="303">
        <f t="shared" si="9"/>
        <v>0.6228539281816553</v>
      </c>
      <c r="S60" s="303">
        <f t="shared" si="9"/>
        <v>0.58712549134326553</v>
      </c>
      <c r="T60" s="303">
        <f t="shared" si="9"/>
        <v>0.58745617346578227</v>
      </c>
      <c r="U60" s="303">
        <f t="shared" si="9"/>
        <v>0.51230819184751786</v>
      </c>
      <c r="V60" s="303">
        <f t="shared" si="9"/>
        <v>0.56485710417916413</v>
      </c>
      <c r="W60" s="303">
        <f t="shared" si="9"/>
        <v>0.48622141119702011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0.11970111945523142</v>
      </c>
      <c r="C61" s="304">
        <f t="shared" si="10"/>
        <v>0.21387798229153321</v>
      </c>
      <c r="D61" s="304">
        <f t="shared" si="10"/>
        <v>0.25128776514029538</v>
      </c>
      <c r="E61" s="304">
        <f t="shared" si="10"/>
        <v>0.25969703877645395</v>
      </c>
      <c r="F61" s="304">
        <f t="shared" si="10"/>
        <v>0.34950550894332877</v>
      </c>
      <c r="G61" s="304">
        <f t="shared" si="10"/>
        <v>0.36035425549814121</v>
      </c>
      <c r="H61" s="304">
        <f t="shared" si="10"/>
        <v>0.33731738144963236</v>
      </c>
      <c r="I61" s="304">
        <f t="shared" si="10"/>
        <v>0.32768314334798526</v>
      </c>
      <c r="J61" s="304">
        <f t="shared" si="10"/>
        <v>0.36734241121863148</v>
      </c>
      <c r="K61" s="304">
        <f t="shared" si="10"/>
        <v>0.3351139700924437</v>
      </c>
      <c r="L61" s="304">
        <f t="shared" si="10"/>
        <v>0.29793001426876708</v>
      </c>
      <c r="M61" s="304">
        <f t="shared" si="10"/>
        <v>0.27151115872004311</v>
      </c>
      <c r="N61" s="304">
        <f t="shared" si="10"/>
        <v>0.29045875186861375</v>
      </c>
      <c r="O61" s="304">
        <f t="shared" si="10"/>
        <v>0.31144016916593192</v>
      </c>
      <c r="P61" s="304">
        <f t="shared" si="10"/>
        <v>0.37940918029792459</v>
      </c>
      <c r="Q61" s="304">
        <f t="shared" si="10"/>
        <v>0.45460197480840736</v>
      </c>
      <c r="R61" s="304">
        <f t="shared" si="10"/>
        <v>0.59553018256554013</v>
      </c>
      <c r="S61" s="304">
        <f t="shared" si="10"/>
        <v>0.55673904819092102</v>
      </c>
      <c r="T61" s="304">
        <f t="shared" si="10"/>
        <v>0.55711579184912097</v>
      </c>
      <c r="U61" s="304">
        <f t="shared" si="10"/>
        <v>0.47612502684390184</v>
      </c>
      <c r="V61" s="304">
        <f t="shared" si="10"/>
        <v>0.5320929610025078</v>
      </c>
      <c r="W61" s="304">
        <f t="shared" si="10"/>
        <v>0.44745489970936869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6.5006666431152382E-2</v>
      </c>
      <c r="C62" s="304">
        <f t="shared" si="11"/>
        <v>5.7108038365761157E-2</v>
      </c>
      <c r="D62" s="304">
        <f t="shared" si="11"/>
        <v>5.429095051422813E-2</v>
      </c>
      <c r="E62" s="304">
        <f t="shared" si="11"/>
        <v>5.330797372825212E-2</v>
      </c>
      <c r="F62" s="304">
        <f t="shared" si="11"/>
        <v>4.571287990083199E-2</v>
      </c>
      <c r="G62" s="304">
        <f t="shared" si="11"/>
        <v>4.5221632840562596E-2</v>
      </c>
      <c r="H62" s="304">
        <f t="shared" si="11"/>
        <v>4.6600510378016637E-2</v>
      </c>
      <c r="I62" s="304">
        <f t="shared" si="11"/>
        <v>4.7900169809310965E-2</v>
      </c>
      <c r="J62" s="304">
        <f t="shared" si="11"/>
        <v>4.4076136327876131E-2</v>
      </c>
      <c r="K62" s="304">
        <f t="shared" si="11"/>
        <v>4.6139666850569389E-2</v>
      </c>
      <c r="L62" s="304">
        <f t="shared" si="11"/>
        <v>4.8958693457709881E-2</v>
      </c>
      <c r="M62" s="304">
        <f t="shared" si="11"/>
        <v>5.1116423719601477E-2</v>
      </c>
      <c r="N62" s="304">
        <f t="shared" si="11"/>
        <v>4.9663092020194484E-2</v>
      </c>
      <c r="O62" s="304">
        <f t="shared" si="11"/>
        <v>4.801044581873809E-2</v>
      </c>
      <c r="P62" s="304">
        <f t="shared" si="11"/>
        <v>4.2718487233639905E-2</v>
      </c>
      <c r="Q62" s="304">
        <f t="shared" si="11"/>
        <v>3.6532160595756917E-2</v>
      </c>
      <c r="R62" s="304">
        <f t="shared" si="11"/>
        <v>2.7323745616115211E-2</v>
      </c>
      <c r="S62" s="304">
        <f t="shared" si="11"/>
        <v>3.0386443152344445E-2</v>
      </c>
      <c r="T62" s="304">
        <f t="shared" si="11"/>
        <v>3.034038161666126E-2</v>
      </c>
      <c r="U62" s="304">
        <f t="shared" si="11"/>
        <v>3.6183165003616041E-2</v>
      </c>
      <c r="V62" s="304">
        <f t="shared" si="11"/>
        <v>3.2764143176656199E-2</v>
      </c>
      <c r="W62" s="304">
        <f t="shared" si="11"/>
        <v>3.8766511487651409E-2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1.3991554349877813</v>
      </c>
      <c r="C69" s="324">
        <f>IF(C$5=0,0,C$5/WWP_fec!C$5)</f>
        <v>0.80295179824529972</v>
      </c>
      <c r="D69" s="324">
        <f>IF(D$5=0,0,D$5/WWP_fec!D$5)</f>
        <v>0.67423758118330723</v>
      </c>
      <c r="E69" s="324">
        <f>IF(E$5=0,0,E$5/WWP_fec!E$5)</f>
        <v>0.70654740709723818</v>
      </c>
      <c r="F69" s="324">
        <f>IF(F$5=0,0,F$5/WWP_fec!F$5)</f>
        <v>0.4058129268257451</v>
      </c>
      <c r="G69" s="324">
        <f>IF(G$5=0,0,G$5/WWP_fec!G$5)</f>
        <v>0.39065207326303214</v>
      </c>
      <c r="H69" s="324">
        <f>IF(H$5=0,0,H$5/WWP_fec!H$5)</f>
        <v>0.42091330383254472</v>
      </c>
      <c r="I69" s="324">
        <f>IF(I$5=0,0,I$5/WWP_fec!I$5)</f>
        <v>0.42788219849252557</v>
      </c>
      <c r="J69" s="324">
        <f>IF(J$5=0,0,J$5/WWP_fec!J$5)</f>
        <v>0.36165935158515272</v>
      </c>
      <c r="K69" s="324">
        <f>IF(K$5=0,0,K$5/WWP_fec!K$5)</f>
        <v>0.40738857394810957</v>
      </c>
      <c r="L69" s="324">
        <f>IF(L$5=0,0,L$5/WWP_fec!L$5)</f>
        <v>0.46814916477429863</v>
      </c>
      <c r="M69" s="324">
        <f>IF(M$5=0,0,M$5/WWP_fec!M$5)</f>
        <v>0.50894576715627915</v>
      </c>
      <c r="N69" s="324">
        <f>IF(N$5=0,0,N$5/WWP_fec!N$5)</f>
        <v>0.46417821169691076</v>
      </c>
      <c r="O69" s="324">
        <f>IF(O$5=0,0,O$5/WWP_fec!O$5)</f>
        <v>0.43504974757802156</v>
      </c>
      <c r="P69" s="324">
        <f>IF(P$5=0,0,P$5/WWP_fec!P$5)</f>
        <v>0.34394045433266079</v>
      </c>
      <c r="Q69" s="324">
        <f>IF(Q$5=0,0,Q$5/WWP_fec!Q$5)</f>
        <v>0.2718490805635741</v>
      </c>
      <c r="R69" s="324">
        <f>IF(R$5=0,0,R$5/WWP_fec!R$5)</f>
        <v>0.19235616395284233</v>
      </c>
      <c r="S69" s="324">
        <f>IF(S$5=0,0,S$5/WWP_fec!S$5)</f>
        <v>0.20563494274380553</v>
      </c>
      <c r="T69" s="324">
        <f>IF(T$5=0,0,T$5/WWP_fec!T$5)</f>
        <v>0.19235639624088879</v>
      </c>
      <c r="U69" s="324">
        <f>IF(U$5=0,0,U$5/WWP_fec!U$5)</f>
        <v>0.24079419740235128</v>
      </c>
      <c r="V69" s="324">
        <f>IF(V$5=0,0,V$5/WWP_fec!V$5)</f>
        <v>0.21373926768543872</v>
      </c>
      <c r="W69" s="324">
        <f>IF(W$5=0,0,W$5/WWP_fec!W$5)</f>
        <v>0.27893008752003634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0.81231488379553063</v>
      </c>
      <c r="C74" s="338">
        <f>IF(C$10=0,0,C$10/WWP_fec!C$10)</f>
        <v>1.0349008686045458</v>
      </c>
      <c r="D74" s="338">
        <f>IF(D$10=0,0,D$10/WWP_fec!D$10)</f>
        <v>0.906102739596929</v>
      </c>
      <c r="E74" s="338">
        <f>IF(E$10=0,0,E$10/WWP_fec!E$10)</f>
        <v>1.2255530742452554</v>
      </c>
      <c r="F74" s="338">
        <f>IF(F$10=0,0,F$10/WWP_fec!F$10)</f>
        <v>0.97478874252249081</v>
      </c>
      <c r="G74" s="338">
        <f>IF(G$10=0,0,G$10/WWP_fec!G$10)</f>
        <v>0.81580124697104939</v>
      </c>
      <c r="H74" s="338">
        <f>IF(H$10=0,0,H$10/WWP_fec!H$10)</f>
        <v>1.0002180590056544</v>
      </c>
      <c r="I74" s="338">
        <f>IF(I$10=0,0,I$10/WWP_fec!I$10)</f>
        <v>0.77614677012461797</v>
      </c>
      <c r="J74" s="338">
        <f>IF(J$10=0,0,J$10/WWP_fec!J$10)</f>
        <v>0.94040977296898953</v>
      </c>
      <c r="K74" s="338">
        <f>IF(K$10=0,0,K$10/WWP_fec!K$10)</f>
        <v>1.1758107677614063</v>
      </c>
      <c r="L74" s="338">
        <f>IF(L$10=0,0,L$10/WWP_fec!L$10)</f>
        <v>1.3159915891034828</v>
      </c>
      <c r="M74" s="338">
        <f>IF(M$10=0,0,M$10/WWP_fec!M$10)</f>
        <v>1.2928397537874357</v>
      </c>
      <c r="N74" s="338">
        <f>IF(N$10=0,0,N$10/WWP_fec!N$10)</f>
        <v>1.1935162917798356</v>
      </c>
      <c r="O74" s="338">
        <f>IF(O$10=0,0,O$10/WWP_fec!O$10)</f>
        <v>1.1640883762626506</v>
      </c>
      <c r="P74" s="338">
        <f>IF(P$10=0,0,P$10/WWP_fec!P$10)</f>
        <v>1.0200364950210381</v>
      </c>
      <c r="Q74" s="338">
        <f>IF(Q$10=0,0,Q$10/WWP_fec!Q$10)</f>
        <v>0.98981127839702399</v>
      </c>
      <c r="R74" s="338">
        <f>IF(R$10=0,0,R$10/WWP_fec!R$10)</f>
        <v>0.50530982093138799</v>
      </c>
      <c r="S74" s="338">
        <f>IF(S$10=0,0,S$10/WWP_fec!S$10)</f>
        <v>0.46726976771071377</v>
      </c>
      <c r="T74" s="338">
        <f>IF(T$10=0,0,T$10/WWP_fec!T$10)</f>
        <v>0.41643704501371198</v>
      </c>
      <c r="U74" s="338">
        <f>IF(U$10=0,0,U$10/WWP_fec!U$10)</f>
        <v>0.54803564405716576</v>
      </c>
      <c r="V74" s="338">
        <f>IF(V$10=0,0,V$10/WWP_fec!V$10)</f>
        <v>0.36289498879102527</v>
      </c>
      <c r="W74" s="338">
        <f>IF(W$10=0,0,W$10/WWP_fec!W$10)</f>
        <v>0.5397209018670911</v>
      </c>
      <c r="DA74" s="68"/>
    </row>
    <row r="75" spans="1:105" ht="12" customHeight="1" x14ac:dyDescent="0.25">
      <c r="A75" s="203" t="s">
        <v>2900</v>
      </c>
      <c r="B75" s="351">
        <f>IF(B$16=0,0,B$16/WWP_fec!B$16)</f>
        <v>1.9439070062921624</v>
      </c>
      <c r="C75" s="351">
        <f>IF(C$16=0,0,C$16/WWP_fec!C$16)</f>
        <v>0.86991838403495381</v>
      </c>
      <c r="D75" s="351">
        <f>IF(D$16=0,0,D$16/WWP_fec!D$16)</f>
        <v>0.68480202955766523</v>
      </c>
      <c r="E75" s="351">
        <f>IF(E$16=0,0,E$16/WWP_fec!E$16)</f>
        <v>0.67172866120067831</v>
      </c>
      <c r="F75" s="351">
        <f>IF(F$16=0,0,F$16/WWP_fec!F$16)</f>
        <v>0.33665718578354359</v>
      </c>
      <c r="G75" s="351">
        <f>IF(G$16=0,0,G$16/WWP_fec!G$16)</f>
        <v>0.32599360548134215</v>
      </c>
      <c r="H75" s="351">
        <f>IF(H$16=0,0,H$16/WWP_fec!H$16)</f>
        <v>0.35822384088998654</v>
      </c>
      <c r="I75" s="351">
        <f>IF(I$16=0,0,I$16/WWP_fec!I$16)</f>
        <v>0.3879644157950447</v>
      </c>
      <c r="J75" s="351">
        <f>IF(J$16=0,0,J$16/WWP_fec!J$16)</f>
        <v>0.29192227844334784</v>
      </c>
      <c r="K75" s="351">
        <f>IF(K$16=0,0,K$16/WWP_fec!K$16)</f>
        <v>0.33960203304175107</v>
      </c>
      <c r="L75" s="351">
        <f>IF(L$16=0,0,L$16/WWP_fec!L$16)</f>
        <v>0.41265288789593985</v>
      </c>
      <c r="M75" s="351">
        <f>IF(M$16=0,0,M$16/WWP_fec!M$16)</f>
        <v>0.47876722180253772</v>
      </c>
      <c r="N75" s="351">
        <f>IF(N$16=0,0,N$16/WWP_fec!N$16)</f>
        <v>0.4253030432579063</v>
      </c>
      <c r="O75" s="351">
        <f>IF(O$16=0,0,O$16/WWP_fec!O$16)</f>
        <v>0.38116066579074293</v>
      </c>
      <c r="P75" s="351">
        <f>IF(P$16=0,0,P$16/WWP_fec!P$16)</f>
        <v>0.2637961630518007</v>
      </c>
      <c r="Q75" s="351">
        <f>IF(Q$16=0,0,Q$16/WWP_fec!Q$16)</f>
        <v>0.1736548993038679</v>
      </c>
      <c r="R75" s="351">
        <f>IF(R$16=0,0,R$16/WWP_fec!R$16)</f>
        <v>9.138847748353067E-2</v>
      </c>
      <c r="S75" s="351">
        <f>IF(S$16=0,0,S$16/WWP_fec!S$16)</f>
        <v>0.11202642182997247</v>
      </c>
      <c r="T75" s="351">
        <f>IF(T$16=0,0,T$16/WWP_fec!T$16)</f>
        <v>0.10647754316317461</v>
      </c>
      <c r="U75" s="351">
        <f>IF(U$16=0,0,U$16/WWP_fec!U$16)</f>
        <v>0.15977180385622244</v>
      </c>
      <c r="V75" s="351">
        <f>IF(V$16=0,0,V$16/WWP_fec!V$16)</f>
        <v>0.12789070354618759</v>
      </c>
      <c r="W75" s="351">
        <f>IF(W$16=0,0,W$16/WWP_fec!W$16)</f>
        <v>0.19715999738333109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2.4231526287471969</v>
      </c>
      <c r="C77" s="351">
        <f>IF(C$28=0,0,C$28/WWP_fec!C$28)</f>
        <v>1.9109274813985322</v>
      </c>
      <c r="D77" s="351">
        <f>IF(D$28=0,0,D$28/WWP_fec!D$28)</f>
        <v>1.812602106876392</v>
      </c>
      <c r="E77" s="351">
        <f>IF(E$28=0,0,E$28/WWP_fec!E$28)</f>
        <v>1.8780908158240028</v>
      </c>
      <c r="F77" s="351">
        <f>IF(F$28=0,0,F$28/WWP_fec!F$28)</f>
        <v>1.4344951174069109</v>
      </c>
      <c r="G77" s="351">
        <f>IF(G$28=0,0,G$28/WWP_fec!G$28)</f>
        <v>1.4408979489284677</v>
      </c>
      <c r="H77" s="351">
        <f>IF(H$28=0,0,H$28/WWP_fec!H$28)</f>
        <v>1.4459462241481653</v>
      </c>
      <c r="I77" s="351">
        <f>IF(I$28=0,0,I$28/WWP_fec!I$28)</f>
        <v>1.4720324369182491</v>
      </c>
      <c r="J77" s="351">
        <f>IF(J$28=0,0,J$28/WWP_fec!J$28)</f>
        <v>1.3520936562001489</v>
      </c>
      <c r="K77" s="351">
        <f>IF(K$28=0,0,K$28/WWP_fec!K$28)</f>
        <v>1.3797050915645503</v>
      </c>
      <c r="L77" s="351">
        <f>IF(L$28=0,0,L$28/WWP_fec!L$28)</f>
        <v>1.4228282837086972</v>
      </c>
      <c r="M77" s="351">
        <f>IF(M$28=0,0,M$28/WWP_fec!M$28)</f>
        <v>1.4435946779721696</v>
      </c>
      <c r="N77" s="351">
        <f>IF(N$28=0,0,N$28/WWP_fec!N$28)</f>
        <v>1.4010720423981171</v>
      </c>
      <c r="O77" s="351">
        <f>IF(O$28=0,0,O$28/WWP_fec!O$28)</f>
        <v>1.3869978486529873</v>
      </c>
      <c r="P77" s="351">
        <f>IF(P$28=0,0,P$28/WWP_fec!P$28)</f>
        <v>1.3073024136232594</v>
      </c>
      <c r="Q77" s="351">
        <f>IF(Q$28=0,0,Q$28/WWP_fec!Q$28)</f>
        <v>1.2194533980466737</v>
      </c>
      <c r="R77" s="351">
        <f>IF(R$28=0,0,R$28/WWP_fec!R$28)</f>
        <v>1.1611290806075476</v>
      </c>
      <c r="S77" s="351">
        <f>IF(S$28=0,0,S$28/WWP_fec!S$28)</f>
        <v>1.1732718012146688</v>
      </c>
      <c r="T77" s="351">
        <f>IF(T$28=0,0,T$28/WWP_fec!T$28)</f>
        <v>1.114022242269556</v>
      </c>
      <c r="U77" s="351">
        <f>IF(U$28=0,0,U$28/WWP_fec!U$28)</f>
        <v>1.1749066581269665</v>
      </c>
      <c r="V77" s="351">
        <f>IF(V$28=0,0,V$28/WWP_fec!V$28)</f>
        <v>1.1720022785557587</v>
      </c>
      <c r="W77" s="351">
        <f>IF(W$28=0,0,W$28/WWP_fec!W$28)</f>
        <v>1.2662146150161437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CZ: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9982.0586085454179</v>
      </c>
      <c r="C3" s="205">
        <v>10083.078599316001</v>
      </c>
      <c r="D3" s="205">
        <v>10638.303554736531</v>
      </c>
      <c r="E3" s="205">
        <v>11069.98617623939</v>
      </c>
      <c r="F3" s="205">
        <v>11694.575829040459</v>
      </c>
      <c r="G3" s="205">
        <v>12838.777271046471</v>
      </c>
      <c r="H3" s="205">
        <v>13753.233436647941</v>
      </c>
      <c r="I3" s="205">
        <v>14343.095495575029</v>
      </c>
      <c r="J3" s="205">
        <v>14844.12305765392</v>
      </c>
      <c r="K3" s="205">
        <v>14680.67539947039</v>
      </c>
      <c r="L3" s="205">
        <v>15257.972950409079</v>
      </c>
      <c r="M3" s="205">
        <v>14781.534808914759</v>
      </c>
      <c r="N3" s="205">
        <v>13739.73266175901</v>
      </c>
      <c r="O3" s="205">
        <v>13237.74512232583</v>
      </c>
      <c r="P3" s="205">
        <v>13802.171561524179</v>
      </c>
      <c r="Q3" s="205">
        <v>14501.3</v>
      </c>
      <c r="R3" s="205">
        <v>14432.002039595611</v>
      </c>
      <c r="S3" s="205">
        <v>14932.99231771079</v>
      </c>
      <c r="T3" s="205">
        <v>15264.571822585989</v>
      </c>
      <c r="U3" s="205">
        <v>15593.21742272387</v>
      </c>
      <c r="V3" s="205">
        <v>14525.46903283653</v>
      </c>
      <c r="W3" s="205">
        <v>14955.672844160479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36952.815106393457</v>
      </c>
      <c r="C5" s="205">
        <v>36466.757145464027</v>
      </c>
      <c r="D5" s="205">
        <v>32877.129514178218</v>
      </c>
      <c r="E5" s="205">
        <v>27932.492979520721</v>
      </c>
      <c r="F5" s="205">
        <v>28757.122056740031</v>
      </c>
      <c r="G5" s="205">
        <v>22202.800265280901</v>
      </c>
      <c r="H5" s="205">
        <v>23526.70328881044</v>
      </c>
      <c r="I5" s="205">
        <v>24888.838235970281</v>
      </c>
      <c r="J5" s="205">
        <v>27082.747066259839</v>
      </c>
      <c r="K5" s="205">
        <v>25717.799097859119</v>
      </c>
      <c r="L5" s="205">
        <v>24939.995318105612</v>
      </c>
      <c r="M5" s="205">
        <v>24345.939603662719</v>
      </c>
      <c r="N5" s="205">
        <v>23084.357270542281</v>
      </c>
      <c r="O5" s="205">
        <v>21659.124926295361</v>
      </c>
      <c r="P5" s="205">
        <v>22748.9296743552</v>
      </c>
      <c r="Q5" s="205">
        <v>25307.124366276759</v>
      </c>
      <c r="R5" s="205">
        <v>23972.80035268272</v>
      </c>
      <c r="S5" s="205">
        <v>23447.570063598811</v>
      </c>
      <c r="T5" s="205">
        <v>23505.72306947174</v>
      </c>
      <c r="U5" s="205">
        <v>21349.52310656285</v>
      </c>
      <c r="V5" s="205">
        <v>20066.344018181171</v>
      </c>
      <c r="W5" s="205">
        <v>20786.58463218539</v>
      </c>
      <c r="DA5" s="112" t="s">
        <v>3027</v>
      </c>
    </row>
    <row r="6" spans="1:105" ht="12" customHeight="1" x14ac:dyDescent="0.25">
      <c r="A6" s="154" t="s">
        <v>2114</v>
      </c>
      <c r="B6" s="340">
        <v>46191.018882991812</v>
      </c>
      <c r="C6" s="340">
        <v>43881.46793884223</v>
      </c>
      <c r="D6" s="340">
        <v>43881.46793884223</v>
      </c>
      <c r="E6" s="340">
        <v>43420.784534225771</v>
      </c>
      <c r="F6" s="340">
        <v>41111.233590076183</v>
      </c>
      <c r="G6" s="340">
        <v>41049.673775548203</v>
      </c>
      <c r="H6" s="340">
        <v>38924.80227498254</v>
      </c>
      <c r="I6" s="340">
        <v>36615.251330832958</v>
      </c>
      <c r="J6" s="340">
        <v>35537.587711807522</v>
      </c>
      <c r="K6" s="340">
        <v>34859.738717435161</v>
      </c>
      <c r="L6" s="340">
        <v>33227.345733093323</v>
      </c>
      <c r="M6" s="340">
        <v>34459.924092782079</v>
      </c>
      <c r="N6" s="340">
        <v>32150.37314863248</v>
      </c>
      <c r="O6" s="340">
        <v>29840.822204482902</v>
      </c>
      <c r="P6" s="340">
        <v>29441.698614394409</v>
      </c>
      <c r="Q6" s="340">
        <v>30612.717159555192</v>
      </c>
      <c r="R6" s="340">
        <v>28303.166215405599</v>
      </c>
      <c r="S6" s="340">
        <v>28303.166215405599</v>
      </c>
      <c r="T6" s="340">
        <v>27625.317221033249</v>
      </c>
      <c r="U6" s="340">
        <v>25315.766276883649</v>
      </c>
      <c r="V6" s="340">
        <v>23684.064327106418</v>
      </c>
      <c r="W6" s="340">
        <v>24637.917282511298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1848.867539533132</v>
      </c>
      <c r="F7" s="342">
        <v>0</v>
      </c>
      <c r="G7" s="342">
        <v>0</v>
      </c>
      <c r="H7" s="342">
        <v>123.1196290559546</v>
      </c>
      <c r="I7" s="342">
        <v>0</v>
      </c>
      <c r="J7" s="342">
        <v>554.03833075179568</v>
      </c>
      <c r="K7" s="342">
        <v>0</v>
      </c>
      <c r="L7" s="342">
        <v>677.15795980775033</v>
      </c>
      <c r="M7" s="342">
        <v>1232.578359688755</v>
      </c>
      <c r="N7" s="342">
        <v>0</v>
      </c>
      <c r="O7" s="342">
        <v>0</v>
      </c>
      <c r="P7" s="342">
        <v>1232.578359688755</v>
      </c>
      <c r="Q7" s="342">
        <v>1848.867539533132</v>
      </c>
      <c r="R7" s="342">
        <v>0</v>
      </c>
      <c r="S7" s="342">
        <v>0</v>
      </c>
      <c r="T7" s="342">
        <v>1631.701949777236</v>
      </c>
      <c r="U7" s="342">
        <v>0</v>
      </c>
      <c r="V7" s="342">
        <v>0</v>
      </c>
      <c r="W7" s="342">
        <v>1631.701949777236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2309.5509441495815</v>
      </c>
      <c r="D8" s="344">
        <f t="shared" si="0"/>
        <v>0</v>
      </c>
      <c r="E8" s="344">
        <f t="shared" si="0"/>
        <v>2309.5509441495888</v>
      </c>
      <c r="F8" s="344">
        <f t="shared" si="0"/>
        <v>2309.5509441495888</v>
      </c>
      <c r="G8" s="344">
        <f t="shared" si="0"/>
        <v>61.559814527980052</v>
      </c>
      <c r="H8" s="344">
        <f t="shared" si="0"/>
        <v>2247.991129621616</v>
      </c>
      <c r="I8" s="344">
        <f t="shared" si="0"/>
        <v>2309.5509441495815</v>
      </c>
      <c r="J8" s="344">
        <f t="shared" si="0"/>
        <v>1631.7019497772344</v>
      </c>
      <c r="K8" s="344">
        <f t="shared" si="0"/>
        <v>677.84899437236163</v>
      </c>
      <c r="L8" s="344">
        <f t="shared" si="0"/>
        <v>2309.5509441495888</v>
      </c>
      <c r="M8" s="344">
        <f t="shared" si="0"/>
        <v>0</v>
      </c>
      <c r="N8" s="344">
        <f t="shared" si="0"/>
        <v>2309.5509441495997</v>
      </c>
      <c r="O8" s="344">
        <f t="shared" si="0"/>
        <v>2309.5509441495778</v>
      </c>
      <c r="P8" s="344">
        <f t="shared" si="0"/>
        <v>1631.701949777249</v>
      </c>
      <c r="Q8" s="344">
        <f t="shared" si="0"/>
        <v>677.84899437234708</v>
      </c>
      <c r="R8" s="344">
        <f t="shared" si="0"/>
        <v>2309.5509441495924</v>
      </c>
      <c r="S8" s="344">
        <f t="shared" si="0"/>
        <v>0</v>
      </c>
      <c r="T8" s="344">
        <f t="shared" si="0"/>
        <v>2309.5509441495851</v>
      </c>
      <c r="U8" s="344">
        <f t="shared" si="0"/>
        <v>2309.5509441495997</v>
      </c>
      <c r="V8" s="344">
        <f t="shared" si="0"/>
        <v>1631.7019497772308</v>
      </c>
      <c r="W8" s="344">
        <f t="shared" si="0"/>
        <v>677.84899437235435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9238.203776598355</v>
      </c>
      <c r="C9" s="345">
        <f t="shared" si="1"/>
        <v>7414.7107933782027</v>
      </c>
      <c r="D9" s="345">
        <f t="shared" si="1"/>
        <v>11004.338424664013</v>
      </c>
      <c r="E9" s="345">
        <f t="shared" si="1"/>
        <v>15488.291554705051</v>
      </c>
      <c r="F9" s="345">
        <f t="shared" si="1"/>
        <v>12354.111533336152</v>
      </c>
      <c r="G9" s="345">
        <f t="shared" si="1"/>
        <v>18846.873510267302</v>
      </c>
      <c r="H9" s="345">
        <f t="shared" si="1"/>
        <v>15398.098986172099</v>
      </c>
      <c r="I9" s="345">
        <f t="shared" si="1"/>
        <v>11726.413094862677</v>
      </c>
      <c r="J9" s="345">
        <f t="shared" si="1"/>
        <v>8454.8406455476834</v>
      </c>
      <c r="K9" s="345">
        <f t="shared" si="1"/>
        <v>9141.9396195760419</v>
      </c>
      <c r="L9" s="345">
        <f t="shared" si="1"/>
        <v>8287.3504149877117</v>
      </c>
      <c r="M9" s="345">
        <f t="shared" si="1"/>
        <v>10113.984489119361</v>
      </c>
      <c r="N9" s="345">
        <f t="shared" si="1"/>
        <v>9066.0158780901984</v>
      </c>
      <c r="O9" s="345">
        <f t="shared" si="1"/>
        <v>8181.6972781875411</v>
      </c>
      <c r="P9" s="345">
        <f t="shared" si="1"/>
        <v>6692.7689400392082</v>
      </c>
      <c r="Q9" s="345">
        <f t="shared" si="1"/>
        <v>5305.5927932784325</v>
      </c>
      <c r="R9" s="345">
        <f t="shared" si="1"/>
        <v>4330.3658627228797</v>
      </c>
      <c r="S9" s="345">
        <f t="shared" si="1"/>
        <v>4855.5961518067888</v>
      </c>
      <c r="T9" s="345">
        <f t="shared" si="1"/>
        <v>4119.5941515615086</v>
      </c>
      <c r="U9" s="345">
        <f t="shared" si="1"/>
        <v>3966.2431703207985</v>
      </c>
      <c r="V9" s="345">
        <f t="shared" si="1"/>
        <v>3617.7203089252471</v>
      </c>
      <c r="W9" s="345">
        <f t="shared" si="1"/>
        <v>3851.3326503259086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1589.569937074278</v>
      </c>
      <c r="C12" s="212">
        <v>1281.0429099168639</v>
      </c>
      <c r="D12" s="212">
        <v>1228.235827893064</v>
      </c>
      <c r="E12" s="212">
        <v>1033.990151844979</v>
      </c>
      <c r="F12" s="212">
        <v>992.82730799084152</v>
      </c>
      <c r="G12" s="212">
        <v>663.86904046577729</v>
      </c>
      <c r="H12" s="212">
        <v>753.68251326409938</v>
      </c>
      <c r="I12" s="212">
        <v>760.85213285334032</v>
      </c>
      <c r="J12" s="212">
        <v>740.42208748508665</v>
      </c>
      <c r="K12" s="212">
        <v>732.44274469652419</v>
      </c>
      <c r="L12" s="212">
        <v>781.16249330952155</v>
      </c>
      <c r="M12" s="212">
        <v>727.63155432147096</v>
      </c>
      <c r="N12" s="212">
        <v>731.25273203999996</v>
      </c>
      <c r="O12" s="212">
        <v>669.35128613850497</v>
      </c>
      <c r="P12" s="212">
        <v>703.83989861492148</v>
      </c>
      <c r="Q12" s="212">
        <v>738.27922962759328</v>
      </c>
      <c r="R12" s="212">
        <v>670.28096245335496</v>
      </c>
      <c r="S12" s="212">
        <v>660.16322218666562</v>
      </c>
      <c r="T12" s="212">
        <v>660.55748646622328</v>
      </c>
      <c r="U12" s="212">
        <v>619.03346406557398</v>
      </c>
      <c r="V12" s="212">
        <v>576.6585617059186</v>
      </c>
      <c r="W12" s="212">
        <v>626.184457784796</v>
      </c>
      <c r="DA12" s="109" t="s">
        <v>3031</v>
      </c>
    </row>
    <row r="13" spans="1:105" ht="12" customHeight="1" x14ac:dyDescent="0.25">
      <c r="A13" s="24" t="s">
        <v>30</v>
      </c>
      <c r="B13" s="215">
        <v>287.58417884780738</v>
      </c>
      <c r="C13" s="215">
        <v>17.390283748925189</v>
      </c>
      <c r="D13" s="215">
        <v>17.22493551160791</v>
      </c>
      <c r="E13" s="215">
        <v>20.49019776440241</v>
      </c>
      <c r="F13" s="215">
        <v>13.148925193465169</v>
      </c>
      <c r="G13" s="215">
        <v>13.749097162510751</v>
      </c>
      <c r="H13" s="215">
        <v>14.1938950988822</v>
      </c>
      <c r="I13" s="215">
        <v>10.666809974204639</v>
      </c>
      <c r="J13" s="215">
        <v>17.87687016337059</v>
      </c>
      <c r="K13" s="215">
        <v>16.878245915735171</v>
      </c>
      <c r="L13" s="215">
        <v>5.9576956147893378</v>
      </c>
      <c r="M13" s="215">
        <v>6.3209802235597596</v>
      </c>
      <c r="N13" s="215">
        <v>10.85004299226139</v>
      </c>
      <c r="O13" s="215">
        <v>10.902407566638001</v>
      </c>
      <c r="P13" s="215">
        <v>10.51728288907997</v>
      </c>
      <c r="Q13" s="215">
        <v>9.3351676698194339</v>
      </c>
      <c r="R13" s="215">
        <v>10.098624247635421</v>
      </c>
      <c r="S13" s="215">
        <v>11.39905417024935</v>
      </c>
      <c r="T13" s="215">
        <v>10.605159071367151</v>
      </c>
      <c r="U13" s="215">
        <v>10.51212381771281</v>
      </c>
      <c r="V13" s="215">
        <v>10.81883061049011</v>
      </c>
      <c r="W13" s="215">
        <v>11.14282029234738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274.004815133276</v>
      </c>
      <c r="C14" s="206">
        <f t="shared" si="2"/>
        <v>282.74118658641441</v>
      </c>
      <c r="D14" s="206">
        <f t="shared" si="2"/>
        <v>268.09845227858989</v>
      </c>
      <c r="E14" s="206">
        <f t="shared" si="2"/>
        <v>238.01263972484946</v>
      </c>
      <c r="F14" s="206">
        <f t="shared" si="2"/>
        <v>276.83576956147886</v>
      </c>
      <c r="G14" s="206">
        <f t="shared" si="2"/>
        <v>143.52115219260531</v>
      </c>
      <c r="H14" s="206">
        <f t="shared" si="2"/>
        <v>188.02889079965607</v>
      </c>
      <c r="I14" s="206">
        <f t="shared" si="2"/>
        <v>206.89724849527084</v>
      </c>
      <c r="J14" s="206">
        <f t="shared" si="2"/>
        <v>192.5687876182287</v>
      </c>
      <c r="K14" s="206">
        <f t="shared" si="2"/>
        <v>229.80816852966461</v>
      </c>
      <c r="L14" s="206">
        <f t="shared" si="2"/>
        <v>204.37773000859841</v>
      </c>
      <c r="M14" s="206">
        <f t="shared" si="2"/>
        <v>200.63508168529663</v>
      </c>
      <c r="N14" s="206">
        <f t="shared" si="2"/>
        <v>186.45872742906275</v>
      </c>
      <c r="O14" s="206">
        <f t="shared" si="2"/>
        <v>117.19630266552019</v>
      </c>
      <c r="P14" s="206">
        <f t="shared" si="2"/>
        <v>214.90103181427338</v>
      </c>
      <c r="Q14" s="206">
        <f t="shared" si="2"/>
        <v>229.42012037833197</v>
      </c>
      <c r="R14" s="206">
        <f t="shared" si="2"/>
        <v>94.790541702493556</v>
      </c>
      <c r="S14" s="206">
        <f t="shared" si="2"/>
        <v>66.017110920034398</v>
      </c>
      <c r="T14" s="206">
        <f t="shared" si="2"/>
        <v>78.351246775580378</v>
      </c>
      <c r="U14" s="206">
        <f t="shared" si="2"/>
        <v>52.159329320722264</v>
      </c>
      <c r="V14" s="206">
        <f t="shared" si="2"/>
        <v>55.547119518486667</v>
      </c>
      <c r="W14" s="206">
        <f t="shared" si="2"/>
        <v>60.906276870163381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23.072484952708511</v>
      </c>
      <c r="C16" s="206">
        <v>25.4061049011178</v>
      </c>
      <c r="D16" s="206">
        <v>19.062768701633701</v>
      </c>
      <c r="E16" s="206">
        <v>31.791315563198619</v>
      </c>
      <c r="F16" s="206">
        <v>34.946087704213227</v>
      </c>
      <c r="G16" s="206">
        <v>39.181943250214957</v>
      </c>
      <c r="H16" s="206">
        <v>14.221840068787611</v>
      </c>
      <c r="I16" s="206">
        <v>2.187962166809974</v>
      </c>
      <c r="J16" s="206">
        <v>2.093551160791058</v>
      </c>
      <c r="K16" s="206">
        <v>1.046517626827171</v>
      </c>
      <c r="L16" s="206">
        <v>2.0933791917454858</v>
      </c>
      <c r="M16" s="206">
        <v>2.0929492691315561</v>
      </c>
      <c r="N16" s="206">
        <v>4.1845227858985377</v>
      </c>
      <c r="O16" s="206">
        <v>3.1384350816852962</v>
      </c>
      <c r="P16" s="206">
        <v>20.922871883061049</v>
      </c>
      <c r="Q16" s="206">
        <v>10.46147893379192</v>
      </c>
      <c r="R16" s="206">
        <v>18.830610490111781</v>
      </c>
      <c r="S16" s="206">
        <v>8.3691315563198625</v>
      </c>
      <c r="T16" s="206">
        <v>29.2920894239037</v>
      </c>
      <c r="U16" s="206">
        <v>4.184608770421324</v>
      </c>
      <c r="V16" s="206">
        <v>6.2768701633705941</v>
      </c>
      <c r="W16" s="206">
        <v>9.4153052450558903</v>
      </c>
      <c r="DA16" s="71" t="s">
        <v>3034</v>
      </c>
    </row>
    <row r="17" spans="1:105" ht="12" customHeight="1" x14ac:dyDescent="0.25">
      <c r="A17" s="18" t="s">
        <v>69</v>
      </c>
      <c r="B17" s="206">
        <v>157.02725709372311</v>
      </c>
      <c r="C17" s="206">
        <v>193.23963886500431</v>
      </c>
      <c r="D17" s="206">
        <v>177.3043852106621</v>
      </c>
      <c r="E17" s="206">
        <v>79.115133276010312</v>
      </c>
      <c r="F17" s="206">
        <v>90.010748065348238</v>
      </c>
      <c r="G17" s="206">
        <v>93.912467755803945</v>
      </c>
      <c r="H17" s="206">
        <v>92.980051590713671</v>
      </c>
      <c r="I17" s="206">
        <v>77.599226139294927</v>
      </c>
      <c r="J17" s="206">
        <v>92.153912295786739</v>
      </c>
      <c r="K17" s="206">
        <v>88.27592433361994</v>
      </c>
      <c r="L17" s="206">
        <v>88.401203783319005</v>
      </c>
      <c r="M17" s="206">
        <v>95.481169389509873</v>
      </c>
      <c r="N17" s="206">
        <v>58.484006878761818</v>
      </c>
      <c r="O17" s="206">
        <v>48.228116938950997</v>
      </c>
      <c r="P17" s="206">
        <v>48.260705073086839</v>
      </c>
      <c r="Q17" s="206">
        <v>51.283748925193457</v>
      </c>
      <c r="R17" s="206">
        <v>64.638693035253652</v>
      </c>
      <c r="S17" s="206">
        <v>48.213585554600179</v>
      </c>
      <c r="T17" s="206">
        <v>47.172312983662927</v>
      </c>
      <c r="U17" s="206">
        <v>45.144453998280312</v>
      </c>
      <c r="V17" s="206">
        <v>37.005159071367153</v>
      </c>
      <c r="W17" s="206">
        <v>39.226225279449707</v>
      </c>
      <c r="DA17" s="71" t="s">
        <v>3035</v>
      </c>
    </row>
    <row r="18" spans="1:105" ht="12" customHeight="1" x14ac:dyDescent="0.25">
      <c r="A18" s="18" t="s">
        <v>70</v>
      </c>
      <c r="B18" s="206">
        <v>54.382889079965587</v>
      </c>
      <c r="C18" s="206">
        <v>4.718486672398968</v>
      </c>
      <c r="D18" s="206">
        <v>8.5275150472914873</v>
      </c>
      <c r="E18" s="206">
        <v>9.5973344797936377</v>
      </c>
      <c r="F18" s="206">
        <v>10.50842648323302</v>
      </c>
      <c r="G18" s="206">
        <v>10.426741186586421</v>
      </c>
      <c r="H18" s="206">
        <v>12.30447119518487</v>
      </c>
      <c r="I18" s="206">
        <v>41.691573516766979</v>
      </c>
      <c r="J18" s="206">
        <v>11.381427343078251</v>
      </c>
      <c r="K18" s="206">
        <v>22.75614789337919</v>
      </c>
      <c r="L18" s="206">
        <v>45.403353396388631</v>
      </c>
      <c r="M18" s="206">
        <v>33.948409286328463</v>
      </c>
      <c r="N18" s="206">
        <v>25.478675838349091</v>
      </c>
      <c r="O18" s="206">
        <v>21.685382631126402</v>
      </c>
      <c r="P18" s="206">
        <v>12.26474634565778</v>
      </c>
      <c r="Q18" s="206">
        <v>3.7737747205503012</v>
      </c>
      <c r="R18" s="206">
        <v>11.321238177128119</v>
      </c>
      <c r="S18" s="206">
        <v>9.4343938091143578</v>
      </c>
      <c r="T18" s="206">
        <v>1.886844368013757</v>
      </c>
      <c r="U18" s="206">
        <v>2.8302665520206349</v>
      </c>
      <c r="V18" s="206">
        <v>12.26509028374892</v>
      </c>
      <c r="W18" s="206">
        <v>12.26474634565778</v>
      </c>
      <c r="DA18" s="71" t="s">
        <v>3036</v>
      </c>
    </row>
    <row r="19" spans="1:105" ht="12" customHeight="1" x14ac:dyDescent="0.25">
      <c r="A19" s="18" t="s">
        <v>34</v>
      </c>
      <c r="B19" s="206">
        <v>39.52218400687876</v>
      </c>
      <c r="C19" s="206">
        <v>59.376956147893367</v>
      </c>
      <c r="D19" s="206">
        <v>63.203783319002568</v>
      </c>
      <c r="E19" s="206">
        <v>117.5088564058469</v>
      </c>
      <c r="F19" s="206">
        <v>141.37050730868441</v>
      </c>
      <c r="G19" s="206">
        <v>0</v>
      </c>
      <c r="H19" s="206">
        <v>68.522527944969909</v>
      </c>
      <c r="I19" s="206">
        <v>85.41848667239897</v>
      </c>
      <c r="J19" s="206">
        <v>86.939896818572663</v>
      </c>
      <c r="K19" s="206">
        <v>117.7295786758383</v>
      </c>
      <c r="L19" s="206">
        <v>68.479793637145306</v>
      </c>
      <c r="M19" s="206">
        <v>69.112553740326746</v>
      </c>
      <c r="N19" s="206">
        <v>98.311521926053302</v>
      </c>
      <c r="O19" s="206">
        <v>44.144368013757507</v>
      </c>
      <c r="P19" s="206">
        <v>133.45270851246769</v>
      </c>
      <c r="Q19" s="206">
        <v>163.90111779879629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773.06534823731727</v>
      </c>
      <c r="C20" s="206">
        <f t="shared" si="3"/>
        <v>742.54084264832318</v>
      </c>
      <c r="D20" s="206">
        <f t="shared" si="3"/>
        <v>691.96044711951845</v>
      </c>
      <c r="E20" s="206">
        <f t="shared" si="3"/>
        <v>504.51418744625971</v>
      </c>
      <c r="F20" s="206">
        <f t="shared" si="3"/>
        <v>413.2846087704213</v>
      </c>
      <c r="G20" s="206">
        <f t="shared" si="3"/>
        <v>210.87704213241611</v>
      </c>
      <c r="H20" s="206">
        <f t="shared" si="3"/>
        <v>230.99742046431641</v>
      </c>
      <c r="I20" s="206">
        <f t="shared" si="3"/>
        <v>205.41702493551159</v>
      </c>
      <c r="J20" s="206">
        <f t="shared" si="3"/>
        <v>207.58813413585551</v>
      </c>
      <c r="K20" s="206">
        <f t="shared" si="3"/>
        <v>177.64402407566641</v>
      </c>
      <c r="L20" s="206">
        <f t="shared" si="3"/>
        <v>243.83061049011181</v>
      </c>
      <c r="M20" s="206">
        <f t="shared" si="3"/>
        <v>203.7833190025795</v>
      </c>
      <c r="N20" s="206">
        <f t="shared" si="3"/>
        <v>214.48839208942391</v>
      </c>
      <c r="O20" s="206">
        <f t="shared" si="3"/>
        <v>231.90025795356831</v>
      </c>
      <c r="P20" s="206">
        <f t="shared" si="3"/>
        <v>172.57093723129839</v>
      </c>
      <c r="Q20" s="206">
        <f t="shared" si="3"/>
        <v>184.73774720550301</v>
      </c>
      <c r="R20" s="206">
        <f t="shared" si="3"/>
        <v>227.47274290627689</v>
      </c>
      <c r="S20" s="206">
        <f t="shared" si="3"/>
        <v>230.61049011177991</v>
      </c>
      <c r="T20" s="206">
        <f t="shared" si="3"/>
        <v>208.42330180567501</v>
      </c>
      <c r="U20" s="206">
        <f t="shared" si="3"/>
        <v>191.68400687876181</v>
      </c>
      <c r="V20" s="206">
        <f t="shared" si="3"/>
        <v>178.1919174548581</v>
      </c>
      <c r="W20" s="206">
        <f t="shared" si="3"/>
        <v>214.6541702493551</v>
      </c>
      <c r="DA20" s="71"/>
    </row>
    <row r="21" spans="1:105" ht="12" customHeight="1" x14ac:dyDescent="0.25">
      <c r="A21" s="18" t="s">
        <v>72</v>
      </c>
      <c r="B21" s="206">
        <v>773.06534823731727</v>
      </c>
      <c r="C21" s="206">
        <v>742.54084264832318</v>
      </c>
      <c r="D21" s="206">
        <v>691.96044711951845</v>
      </c>
      <c r="E21" s="206">
        <v>504.51418744625971</v>
      </c>
      <c r="F21" s="206">
        <v>413.2846087704213</v>
      </c>
      <c r="G21" s="206">
        <v>210.87704213241611</v>
      </c>
      <c r="H21" s="206">
        <v>230.99742046431641</v>
      </c>
      <c r="I21" s="206">
        <v>205.41702493551159</v>
      </c>
      <c r="J21" s="206">
        <v>207.58813413585551</v>
      </c>
      <c r="K21" s="206">
        <v>177.64402407566641</v>
      </c>
      <c r="L21" s="206">
        <v>243.83061049011181</v>
      </c>
      <c r="M21" s="206">
        <v>203.7833190025795</v>
      </c>
      <c r="N21" s="206">
        <v>214.48839208942391</v>
      </c>
      <c r="O21" s="206">
        <v>231.90025795356831</v>
      </c>
      <c r="P21" s="206">
        <v>172.57093723129839</v>
      </c>
      <c r="Q21" s="206">
        <v>184.73774720550301</v>
      </c>
      <c r="R21" s="206">
        <v>227.47274290627689</v>
      </c>
      <c r="S21" s="206">
        <v>230.61049011177991</v>
      </c>
      <c r="T21" s="206">
        <v>208.42330180567501</v>
      </c>
      <c r="U21" s="206">
        <v>191.68400687876181</v>
      </c>
      <c r="V21" s="206">
        <v>178.1919174548581</v>
      </c>
      <c r="W21" s="206">
        <v>214.6541702493551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1.5526541851995632</v>
      </c>
      <c r="C23" s="206">
        <f t="shared" si="4"/>
        <v>1.1344834336318443</v>
      </c>
      <c r="D23" s="206">
        <f t="shared" si="4"/>
        <v>12.970737609315323</v>
      </c>
      <c r="E23" s="206">
        <f t="shared" si="4"/>
        <v>20.347417537153579</v>
      </c>
      <c r="F23" s="206">
        <f t="shared" si="4"/>
        <v>25.365743072527867</v>
      </c>
      <c r="G23" s="206">
        <f t="shared" si="4"/>
        <v>24.488300998883052</v>
      </c>
      <c r="H23" s="206">
        <f t="shared" si="4"/>
        <v>18.766434158339077</v>
      </c>
      <c r="I23" s="206">
        <f t="shared" si="4"/>
        <v>19.671049448352385</v>
      </c>
      <c r="J23" s="206">
        <f t="shared" si="4"/>
        <v>9.1275904945456698</v>
      </c>
      <c r="K23" s="206">
        <f t="shared" si="4"/>
        <v>9.6887464162151549</v>
      </c>
      <c r="L23" s="206">
        <f t="shared" si="4"/>
        <v>12.23102297418329</v>
      </c>
      <c r="M23" s="206">
        <f t="shared" si="4"/>
        <v>10.34307624752301</v>
      </c>
      <c r="N23" s="206">
        <f t="shared" si="4"/>
        <v>10.876205814720413</v>
      </c>
      <c r="O23" s="206">
        <f t="shared" si="4"/>
        <v>10.484390179777641</v>
      </c>
      <c r="P23" s="206">
        <f t="shared" si="4"/>
        <v>8.7359433268738567</v>
      </c>
      <c r="Q23" s="206">
        <f t="shared" si="4"/>
        <v>9.8229097651683546</v>
      </c>
      <c r="R23" s="206">
        <f t="shared" si="4"/>
        <v>9.3721920320307159</v>
      </c>
      <c r="S23" s="206">
        <f t="shared" si="4"/>
        <v>9.9459392975860439</v>
      </c>
      <c r="T23" s="206">
        <f t="shared" si="4"/>
        <v>10.487753018243145</v>
      </c>
      <c r="U23" s="206">
        <f t="shared" si="4"/>
        <v>8.3688037044382515</v>
      </c>
      <c r="V23" s="206">
        <f t="shared" si="4"/>
        <v>8.8645806225126567</v>
      </c>
      <c r="W23" s="206">
        <f t="shared" si="4"/>
        <v>9.2445609662214121</v>
      </c>
      <c r="DA23" s="71"/>
    </row>
    <row r="24" spans="1:105" ht="12" customHeight="1" x14ac:dyDescent="0.25">
      <c r="A24" s="18" t="s">
        <v>73</v>
      </c>
      <c r="B24" s="206">
        <v>1.5286328460877039</v>
      </c>
      <c r="C24" s="206">
        <v>0.97927773000859819</v>
      </c>
      <c r="D24" s="206">
        <v>12.89767841788478</v>
      </c>
      <c r="E24" s="206">
        <v>20.25417024935512</v>
      </c>
      <c r="F24" s="206">
        <v>25.245915735167671</v>
      </c>
      <c r="G24" s="206">
        <v>24.386156491831461</v>
      </c>
      <c r="H24" s="206">
        <v>18.606104901117799</v>
      </c>
      <c r="I24" s="206">
        <v>19.633104041272571</v>
      </c>
      <c r="J24" s="206">
        <v>9.0522785898538238</v>
      </c>
      <c r="K24" s="206">
        <v>9.5299226139294912</v>
      </c>
      <c r="L24" s="206">
        <v>11.942390369733451</v>
      </c>
      <c r="M24" s="206">
        <v>9.9120378331900252</v>
      </c>
      <c r="N24" s="206">
        <v>10.31814273430782</v>
      </c>
      <c r="O24" s="206">
        <v>9.7926053310404129</v>
      </c>
      <c r="P24" s="206">
        <v>7.8818572656921759</v>
      </c>
      <c r="Q24" s="206">
        <v>8.7656061908856415</v>
      </c>
      <c r="R24" s="206">
        <v>8.1923473774720552</v>
      </c>
      <c r="S24" s="206">
        <v>8.693035253654342</v>
      </c>
      <c r="T24" s="206">
        <v>8.9773860705073076</v>
      </c>
      <c r="U24" s="206">
        <v>6.6738607050730856</v>
      </c>
      <c r="V24" s="206">
        <v>6.9711092003439372</v>
      </c>
      <c r="W24" s="206">
        <v>5.2435941530524497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0.1194325021496131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1.7674978503869301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2.402133911185934E-2</v>
      </c>
      <c r="C29" s="206">
        <v>3.5773201473632922E-2</v>
      </c>
      <c r="D29" s="206">
        <v>7.3059191430542694E-2</v>
      </c>
      <c r="E29" s="206">
        <v>9.3247287798460199E-2</v>
      </c>
      <c r="F29" s="206">
        <v>0.1198273373601966</v>
      </c>
      <c r="G29" s="206">
        <v>0.10214450705158951</v>
      </c>
      <c r="H29" s="206">
        <v>0.16032925722127631</v>
      </c>
      <c r="I29" s="206">
        <v>3.7945407079814593E-2</v>
      </c>
      <c r="J29" s="206">
        <v>7.5311904691846829E-2</v>
      </c>
      <c r="K29" s="206">
        <v>0.15882380228566401</v>
      </c>
      <c r="L29" s="206">
        <v>0.28863260444983879</v>
      </c>
      <c r="M29" s="206">
        <v>0.43103841433298412</v>
      </c>
      <c r="N29" s="206">
        <v>0.55806308041259256</v>
      </c>
      <c r="O29" s="206">
        <v>0.6917848487372279</v>
      </c>
      <c r="P29" s="206">
        <v>0.85408606118168096</v>
      </c>
      <c r="Q29" s="206">
        <v>1.057303574282713</v>
      </c>
      <c r="R29" s="206">
        <v>1.1798446545586609</v>
      </c>
      <c r="S29" s="206">
        <v>1.252904043931701</v>
      </c>
      <c r="T29" s="206">
        <v>1.510366947735837</v>
      </c>
      <c r="U29" s="206">
        <v>1.6949429993651659</v>
      </c>
      <c r="V29" s="206">
        <v>1.893471422168719</v>
      </c>
      <c r="W29" s="206">
        <v>2.2334689627820321</v>
      </c>
      <c r="DA29" s="71" t="s">
        <v>3045</v>
      </c>
    </row>
    <row r="30" spans="1:105" ht="12" customHeight="1" x14ac:dyDescent="0.25">
      <c r="A30" s="14" t="s">
        <v>79</v>
      </c>
      <c r="B30" s="206">
        <v>25.675924333619939</v>
      </c>
      <c r="C30" s="206">
        <v>28.63766122098022</v>
      </c>
      <c r="D30" s="206">
        <v>27.491143594153051</v>
      </c>
      <c r="E30" s="206">
        <v>34.202665520206359</v>
      </c>
      <c r="F30" s="206">
        <v>32.721926053310398</v>
      </c>
      <c r="G30" s="206">
        <v>30.046861564918309</v>
      </c>
      <c r="H30" s="206">
        <v>32.220378331900257</v>
      </c>
      <c r="I30" s="206">
        <v>31.957523645743759</v>
      </c>
      <c r="J30" s="206">
        <v>31.575408426483239</v>
      </c>
      <c r="K30" s="206">
        <v>25.078761822871879</v>
      </c>
      <c r="L30" s="206">
        <v>70.483404987102318</v>
      </c>
      <c r="M30" s="206">
        <v>66.136371453138423</v>
      </c>
      <c r="N30" s="206">
        <v>66.446947549441106</v>
      </c>
      <c r="O30" s="206">
        <v>66.279793637145303</v>
      </c>
      <c r="P30" s="206">
        <v>58.421668099742043</v>
      </c>
      <c r="Q30" s="206">
        <v>59.305503009458313</v>
      </c>
      <c r="R30" s="206">
        <v>63.628546861564907</v>
      </c>
      <c r="S30" s="206">
        <v>65.448925193465158</v>
      </c>
      <c r="T30" s="206">
        <v>63.495270851246772</v>
      </c>
      <c r="U30" s="206">
        <v>63.758555460017178</v>
      </c>
      <c r="V30" s="206">
        <v>54.309544282029229</v>
      </c>
      <c r="W30" s="206">
        <v>54.838779019776439</v>
      </c>
      <c r="DA30" s="71" t="s">
        <v>3046</v>
      </c>
    </row>
    <row r="31" spans="1:105" ht="12" customHeight="1" x14ac:dyDescent="0.25">
      <c r="A31" s="21" t="s">
        <v>38</v>
      </c>
      <c r="B31" s="209">
        <v>227.6870163370593</v>
      </c>
      <c r="C31" s="209">
        <v>208.59845227858989</v>
      </c>
      <c r="D31" s="209">
        <v>210.49011177987961</v>
      </c>
      <c r="E31" s="209">
        <v>216.4230438521067</v>
      </c>
      <c r="F31" s="209">
        <v>231.47033533963889</v>
      </c>
      <c r="G31" s="209">
        <v>241.1865864144454</v>
      </c>
      <c r="H31" s="209">
        <v>269.47549441100603</v>
      </c>
      <c r="I31" s="209">
        <v>286.24247635425621</v>
      </c>
      <c r="J31" s="209">
        <v>281.6852966466036</v>
      </c>
      <c r="K31" s="209">
        <v>273.34479793637138</v>
      </c>
      <c r="L31" s="209">
        <v>244.28202923473779</v>
      </c>
      <c r="M31" s="209">
        <v>240.4127257093723</v>
      </c>
      <c r="N31" s="209">
        <v>242.13241616509029</v>
      </c>
      <c r="O31" s="209">
        <v>232.58813413585551</v>
      </c>
      <c r="P31" s="209">
        <v>238.6930352536543</v>
      </c>
      <c r="Q31" s="209">
        <v>245.6577815993121</v>
      </c>
      <c r="R31" s="209">
        <v>264.9183147033533</v>
      </c>
      <c r="S31" s="209">
        <v>276.74170249355109</v>
      </c>
      <c r="T31" s="209">
        <v>289.19475494411012</v>
      </c>
      <c r="U31" s="209">
        <v>292.55064488392088</v>
      </c>
      <c r="V31" s="209">
        <v>268.92656921754082</v>
      </c>
      <c r="W31" s="209">
        <v>275.39785038693032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3835.0779935772639</v>
      </c>
      <c r="C33" s="205">
        <f>OIS_emi!C5</f>
        <v>2682.3644009021368</v>
      </c>
      <c r="D33" s="205">
        <f>OIS_emi!D5</f>
        <v>2537.5669568419912</v>
      </c>
      <c r="E33" s="205">
        <f>OIS_emi!E5</f>
        <v>2024.226239102185</v>
      </c>
      <c r="F33" s="205">
        <f>OIS_emi!F5</f>
        <v>1907.207050454831</v>
      </c>
      <c r="G33" s="205">
        <f>OIS_emi!G5</f>
        <v>1013.873666911002</v>
      </c>
      <c r="H33" s="205">
        <f>OIS_emi!H5</f>
        <v>1204.2486036137941</v>
      </c>
      <c r="I33" s="205">
        <f>OIS_emi!I5</f>
        <v>1213.6599355832029</v>
      </c>
      <c r="J33" s="205">
        <f>OIS_emi!J5</f>
        <v>1157.3091981759981</v>
      </c>
      <c r="K33" s="205">
        <f>OIS_emi!K5</f>
        <v>1198.6584652597651</v>
      </c>
      <c r="L33" s="205">
        <f>OIS_emi!L5</f>
        <v>1234.731847429066</v>
      </c>
      <c r="M33" s="205">
        <f>OIS_emi!M5</f>
        <v>1129.1747169610719</v>
      </c>
      <c r="N33" s="205">
        <f>OIS_emi!N5</f>
        <v>1125.467780687394</v>
      </c>
      <c r="O33" s="205">
        <f>OIS_emi!O5</f>
        <v>953.59569783441361</v>
      </c>
      <c r="P33" s="205">
        <f>OIS_emi!P5</f>
        <v>1103.255649048818</v>
      </c>
      <c r="Q33" s="205">
        <f>OIS_emi!Q5</f>
        <v>1175.962668311673</v>
      </c>
      <c r="R33" s="205">
        <f>OIS_emi!R5</f>
        <v>864.30996329178811</v>
      </c>
      <c r="S33" s="205">
        <f>OIS_emi!S5</f>
        <v>792.39844034947942</v>
      </c>
      <c r="T33" s="205">
        <f>OIS_emi!T5</f>
        <v>764.57835469688803</v>
      </c>
      <c r="U33" s="205">
        <f>OIS_emi!U5</f>
        <v>655.36727066624496</v>
      </c>
      <c r="V33" s="205">
        <f>OIS_emi!V5</f>
        <v>640.4563751796212</v>
      </c>
      <c r="W33" s="205">
        <f>OIS_emi!W5</f>
        <v>735.6047978923516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159.2426972642179</v>
      </c>
      <c r="C35" s="286">
        <f t="shared" si="5"/>
        <v>127.04878746098095</v>
      </c>
      <c r="D35" s="286">
        <f t="shared" si="5"/>
        <v>115.45410615268747</v>
      </c>
      <c r="E35" s="286">
        <f t="shared" si="5"/>
        <v>93.40482773721385</v>
      </c>
      <c r="F35" s="286">
        <f t="shared" si="5"/>
        <v>84.896393208671256</v>
      </c>
      <c r="G35" s="286">
        <f t="shared" si="5"/>
        <v>51.708120364616796</v>
      </c>
      <c r="H35" s="286">
        <f t="shared" si="5"/>
        <v>54.800386886168752</v>
      </c>
      <c r="I35" s="286">
        <f t="shared" si="5"/>
        <v>53.046577922322967</v>
      </c>
      <c r="J35" s="286">
        <f t="shared" si="5"/>
        <v>49.879813351675942</v>
      </c>
      <c r="K35" s="286">
        <f t="shared" si="5"/>
        <v>49.891624517694005</v>
      </c>
      <c r="L35" s="286">
        <f t="shared" si="5"/>
        <v>51.197003419027425</v>
      </c>
      <c r="M35" s="286">
        <f t="shared" si="5"/>
        <v>49.225710572533757</v>
      </c>
      <c r="N35" s="286">
        <f t="shared" si="5"/>
        <v>53.221758388010905</v>
      </c>
      <c r="O35" s="286">
        <f t="shared" si="5"/>
        <v>50.563844518325489</v>
      </c>
      <c r="P35" s="286">
        <f t="shared" si="5"/>
        <v>50.994866675689707</v>
      </c>
      <c r="Q35" s="286">
        <f t="shared" si="5"/>
        <v>50.911244483432057</v>
      </c>
      <c r="R35" s="286">
        <f t="shared" si="5"/>
        <v>46.444073428923687</v>
      </c>
      <c r="S35" s="286">
        <f t="shared" si="5"/>
        <v>44.208368165012743</v>
      </c>
      <c r="T35" s="286">
        <f t="shared" si="5"/>
        <v>43.273895536908512</v>
      </c>
      <c r="U35" s="286">
        <f t="shared" si="5"/>
        <v>39.698892620035011</v>
      </c>
      <c r="V35" s="286">
        <f t="shared" si="5"/>
        <v>39.699823833730541</v>
      </c>
      <c r="W35" s="286">
        <f t="shared" si="5"/>
        <v>41.869360496829337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43.016206816656187</v>
      </c>
      <c r="C36" s="346">
        <f t="shared" si="6"/>
        <v>35.12906027829262</v>
      </c>
      <c r="D36" s="346">
        <f t="shared" si="6"/>
        <v>37.35836571022385</v>
      </c>
      <c r="E36" s="346">
        <f t="shared" si="6"/>
        <v>37.017467527981481</v>
      </c>
      <c r="F36" s="346">
        <f t="shared" si="6"/>
        <v>34.524571201245948</v>
      </c>
      <c r="G36" s="346">
        <f t="shared" si="6"/>
        <v>29.900239273146401</v>
      </c>
      <c r="H36" s="346">
        <f t="shared" si="6"/>
        <v>32.03519439217645</v>
      </c>
      <c r="I36" s="346">
        <f t="shared" si="6"/>
        <v>30.570013981356848</v>
      </c>
      <c r="J36" s="346">
        <f t="shared" si="6"/>
        <v>27.339253498679145</v>
      </c>
      <c r="K36" s="346">
        <f t="shared" si="6"/>
        <v>28.479993249402764</v>
      </c>
      <c r="L36" s="346">
        <f t="shared" si="6"/>
        <v>31.321677624471057</v>
      </c>
      <c r="M36" s="346">
        <f t="shared" si="6"/>
        <v>29.887183085429267</v>
      </c>
      <c r="N36" s="346">
        <f t="shared" si="6"/>
        <v>31.677413560616838</v>
      </c>
      <c r="O36" s="346">
        <f t="shared" si="6"/>
        <v>30.903893320541123</v>
      </c>
      <c r="P36" s="346">
        <f t="shared" si="6"/>
        <v>30.939473139624589</v>
      </c>
      <c r="Q36" s="346">
        <f t="shared" si="6"/>
        <v>29.172782294119283</v>
      </c>
      <c r="R36" s="346">
        <f t="shared" si="6"/>
        <v>27.960061093919968</v>
      </c>
      <c r="S36" s="346">
        <f t="shared" si="6"/>
        <v>28.154867237673226</v>
      </c>
      <c r="T36" s="346">
        <f t="shared" si="6"/>
        <v>28.101985397936044</v>
      </c>
      <c r="U36" s="346">
        <f t="shared" si="6"/>
        <v>28.995189305904585</v>
      </c>
      <c r="V36" s="346">
        <f t="shared" si="6"/>
        <v>28.737599693468596</v>
      </c>
      <c r="W36" s="346">
        <f t="shared" si="6"/>
        <v>30.124451364426111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14.439497826171703</v>
      </c>
      <c r="C37" s="346">
        <f>IF(OIS_ued!C$5=0,"",OIS_ued!C$5/C$5*1000)</f>
        <v>12.164412133867858</v>
      </c>
      <c r="D37" s="346">
        <f>IF(OIS_ued!D$5=0,"",OIS_ued!D$5/D$5*1000)</f>
        <v>12.977877324154171</v>
      </c>
      <c r="E37" s="346">
        <f>IF(OIS_ued!E$5=0,"",OIS_ued!E$5/E$5*1000)</f>
        <v>13.08455591770352</v>
      </c>
      <c r="F37" s="346">
        <f>IF(OIS_ued!F$5=0,"",OIS_ued!F$5/F$5*1000)</f>
        <v>12.275177091257529</v>
      </c>
      <c r="G37" s="346">
        <f>IF(OIS_ued!G$5=0,"",OIS_ued!G$5/G$5*1000)</f>
        <v>11.261730873846375</v>
      </c>
      <c r="H37" s="346">
        <f>IF(OIS_ued!H$5=0,"",OIS_ued!H$5/H$5*1000)</f>
        <v>12.01189046066464</v>
      </c>
      <c r="I37" s="346">
        <f>IF(OIS_ued!I$5=0,"",OIS_ued!I$5/I$5*1000)</f>
        <v>11.511086403078851</v>
      </c>
      <c r="J37" s="346">
        <f>IF(OIS_ued!J$5=0,"",OIS_ued!J$5/J$5*1000)</f>
        <v>10.325788201377723</v>
      </c>
      <c r="K37" s="346">
        <f>IF(OIS_ued!K$5=0,"",OIS_ued!K$5/K$5*1000)</f>
        <v>10.681148582270922</v>
      </c>
      <c r="L37" s="346">
        <f>IF(OIS_ued!L$5=0,"",OIS_ued!L$5/L$5*1000)</f>
        <v>11.598158007147035</v>
      </c>
      <c r="M37" s="346">
        <f>IF(OIS_ued!M$5=0,"",OIS_ued!M$5/M$5*1000)</f>
        <v>11.178078484821295</v>
      </c>
      <c r="N37" s="346">
        <f>IF(OIS_ued!N$5=0,"",OIS_ued!N$5/N$5*1000)</f>
        <v>11.851139385151924</v>
      </c>
      <c r="O37" s="346">
        <f>IF(OIS_ued!O$5=0,"",OIS_ued!O$5/O$5*1000)</f>
        <v>11.672413968345138</v>
      </c>
      <c r="P37" s="346">
        <f>IF(OIS_ued!P$5=0,"",OIS_ued!P$5/P$5*1000)</f>
        <v>11.633898807166217</v>
      </c>
      <c r="Q37" s="346">
        <f>IF(OIS_ued!Q$5=0,"",OIS_ued!Q$5/Q$5*1000)</f>
        <v>10.965989067487277</v>
      </c>
      <c r="R37" s="346">
        <f>IF(OIS_ued!R$5=0,"",OIS_ued!R$5/R$5*1000)</f>
        <v>10.803173753214757</v>
      </c>
      <c r="S37" s="346">
        <f>IF(OIS_ued!S$5=0,"",OIS_ued!S$5/S$5*1000)</f>
        <v>11.023832588740154</v>
      </c>
      <c r="T37" s="346">
        <f>IF(OIS_ued!T$5=0,"",OIS_ued!T$5/T$5*1000)</f>
        <v>11.110211598619369</v>
      </c>
      <c r="U37" s="346">
        <f>IF(OIS_ued!U$5=0,"",OIS_ued!U$5/U$5*1000)</f>
        <v>11.679006349496516</v>
      </c>
      <c r="V37" s="346">
        <f>IF(OIS_ued!V$5=0,"",OIS_ued!V$5/V$5*1000)</f>
        <v>11.530363015058887</v>
      </c>
      <c r="W37" s="346">
        <f>IF(OIS_ued!W$5=0,"",OIS_ued!W$5/W$5*1000)</f>
        <v>11.899980920376612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2.4126513116094852</v>
      </c>
      <c r="C38" s="347">
        <f t="shared" si="7"/>
        <v>2.0938911414577164</v>
      </c>
      <c r="D38" s="347">
        <f t="shared" si="7"/>
        <v>2.0660258390239075</v>
      </c>
      <c r="E38" s="347">
        <f t="shared" si="7"/>
        <v>1.9576842540427475</v>
      </c>
      <c r="F38" s="347">
        <f t="shared" si="7"/>
        <v>1.9209856891571564</v>
      </c>
      <c r="G38" s="347">
        <f t="shared" si="7"/>
        <v>1.5272193838104846</v>
      </c>
      <c r="H38" s="347">
        <f t="shared" si="7"/>
        <v>1.5978194828991752</v>
      </c>
      <c r="I38" s="347">
        <f t="shared" si="7"/>
        <v>1.5951324615884919</v>
      </c>
      <c r="J38" s="347">
        <f t="shared" si="7"/>
        <v>1.5630398089647861</v>
      </c>
      <c r="K38" s="347">
        <f t="shared" si="7"/>
        <v>1.6365217267001666</v>
      </c>
      <c r="L38" s="347">
        <f t="shared" si="7"/>
        <v>1.58063380923209</v>
      </c>
      <c r="M38" s="347">
        <f t="shared" si="7"/>
        <v>1.5518495731181516</v>
      </c>
      <c r="N38" s="347">
        <f t="shared" si="7"/>
        <v>1.5390954882966923</v>
      </c>
      <c r="O38" s="347">
        <f t="shared" si="7"/>
        <v>1.4246565556566235</v>
      </c>
      <c r="P38" s="347">
        <f t="shared" si="7"/>
        <v>1.5674809729029318</v>
      </c>
      <c r="Q38" s="347">
        <f t="shared" si="7"/>
        <v>1.5928426821717012</v>
      </c>
      <c r="R38" s="347">
        <f t="shared" si="7"/>
        <v>1.2894741335458049</v>
      </c>
      <c r="S38" s="347">
        <f t="shared" si="7"/>
        <v>1.2003068540001511</v>
      </c>
      <c r="T38" s="347">
        <f t="shared" si="7"/>
        <v>1.1574743612204654</v>
      </c>
      <c r="U38" s="347">
        <f t="shared" si="7"/>
        <v>1.0586944142923138</v>
      </c>
      <c r="V38" s="347">
        <f t="shared" si="7"/>
        <v>1.1106336014243345</v>
      </c>
      <c r="W38" s="347">
        <f t="shared" si="7"/>
        <v>1.1747413860999416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CZ: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1589.569937074278</v>
      </c>
      <c r="C5" s="225">
        <v>1281.0429099168639</v>
      </c>
      <c r="D5" s="225">
        <v>1228.235827893064</v>
      </c>
      <c r="E5" s="225">
        <v>1033.990151844979</v>
      </c>
      <c r="F5" s="225">
        <v>992.82730799084152</v>
      </c>
      <c r="G5" s="225">
        <v>663.86904046577729</v>
      </c>
      <c r="H5" s="225">
        <v>753.68251326409938</v>
      </c>
      <c r="I5" s="225">
        <v>760.85213285334032</v>
      </c>
      <c r="J5" s="225">
        <v>740.42208748508665</v>
      </c>
      <c r="K5" s="225">
        <v>732.44274469652419</v>
      </c>
      <c r="L5" s="225">
        <v>781.16249330952155</v>
      </c>
      <c r="M5" s="225">
        <v>727.63155432147096</v>
      </c>
      <c r="N5" s="225">
        <v>731.25273203999996</v>
      </c>
      <c r="O5" s="225">
        <v>669.35128613850497</v>
      </c>
      <c r="P5" s="225">
        <v>703.83989861492148</v>
      </c>
      <c r="Q5" s="225">
        <v>738.27922962759328</v>
      </c>
      <c r="R5" s="225">
        <v>670.28096245335496</v>
      </c>
      <c r="S5" s="225">
        <v>660.16322218666562</v>
      </c>
      <c r="T5" s="225">
        <v>660.55748646622328</v>
      </c>
      <c r="U5" s="225">
        <v>619.03346406557398</v>
      </c>
      <c r="V5" s="225">
        <v>576.6585617059186</v>
      </c>
      <c r="W5" s="225">
        <v>626.184457784796</v>
      </c>
      <c r="DA5" s="89" t="s">
        <v>3031</v>
      </c>
    </row>
    <row r="6" spans="1:105" ht="12" customHeight="1" x14ac:dyDescent="0.25">
      <c r="A6" s="55" t="s">
        <v>92</v>
      </c>
      <c r="B6" s="261">
        <v>10.65700350570159</v>
      </c>
      <c r="C6" s="261">
        <v>9.9627763899370922</v>
      </c>
      <c r="D6" s="261">
        <v>10.203369803268441</v>
      </c>
      <c r="E6" s="261">
        <v>10.316703946255871</v>
      </c>
      <c r="F6" s="261">
        <v>11.52056451642814</v>
      </c>
      <c r="G6" s="261">
        <v>11.663021043691449</v>
      </c>
      <c r="H6" s="261">
        <v>13.054468741968151</v>
      </c>
      <c r="I6" s="261">
        <v>13.489989006996151</v>
      </c>
      <c r="J6" s="261">
        <v>14.26641606239569</v>
      </c>
      <c r="K6" s="261">
        <v>13.58023590498648</v>
      </c>
      <c r="L6" s="261">
        <v>13.9090473261915</v>
      </c>
      <c r="M6" s="261">
        <v>13.46937204118805</v>
      </c>
      <c r="N6" s="261">
        <v>13.11862673737502</v>
      </c>
      <c r="O6" s="261">
        <v>12.636642974505021</v>
      </c>
      <c r="P6" s="261">
        <v>12.89033559224179</v>
      </c>
      <c r="Q6" s="261">
        <v>13.274798133497219</v>
      </c>
      <c r="R6" s="261">
        <v>14.15020341243723</v>
      </c>
      <c r="S6" s="261">
        <v>14.870704583972699</v>
      </c>
      <c r="T6" s="261">
        <v>15.681325229000301</v>
      </c>
      <c r="U6" s="261">
        <v>15.57033866825758</v>
      </c>
      <c r="V6" s="261">
        <v>14.441139364115349</v>
      </c>
      <c r="W6" s="261">
        <v>14.40718246450071</v>
      </c>
      <c r="DA6" s="67" t="s">
        <v>3049</v>
      </c>
    </row>
    <row r="7" spans="1:105" ht="12" customHeight="1" x14ac:dyDescent="0.25">
      <c r="A7" s="202" t="s">
        <v>93</v>
      </c>
      <c r="B7" s="226">
        <v>5.9305714038087469</v>
      </c>
      <c r="C7" s="226">
        <v>5.4968104157460314</v>
      </c>
      <c r="D7" s="226">
        <v>5.5932741110193893</v>
      </c>
      <c r="E7" s="226">
        <v>5.6865693369327204</v>
      </c>
      <c r="F7" s="226">
        <v>6.2328554418393356</v>
      </c>
      <c r="G7" s="226">
        <v>6.3600155714975486</v>
      </c>
      <c r="H7" s="226">
        <v>7.1137107468218943</v>
      </c>
      <c r="I7" s="226">
        <v>7.4263606763803924</v>
      </c>
      <c r="J7" s="226">
        <v>7.6217892496425206</v>
      </c>
      <c r="K7" s="226">
        <v>7.3113010643896947</v>
      </c>
      <c r="L7" s="226">
        <v>7.1152771002413866</v>
      </c>
      <c r="M7" s="226">
        <v>6.9262645869720867</v>
      </c>
      <c r="N7" s="226">
        <v>6.8316627011018642</v>
      </c>
      <c r="O7" s="226">
        <v>6.5755886813745548</v>
      </c>
      <c r="P7" s="226">
        <v>6.7102938515182888</v>
      </c>
      <c r="Q7" s="226">
        <v>6.9089901512300154</v>
      </c>
      <c r="R7" s="226">
        <v>7.4054725819544167</v>
      </c>
      <c r="S7" s="226">
        <v>7.759251353929419</v>
      </c>
      <c r="T7" s="226">
        <v>8.1471821589651636</v>
      </c>
      <c r="U7" s="226">
        <v>8.1438778981162709</v>
      </c>
      <c r="V7" s="226">
        <v>7.5284874963455053</v>
      </c>
      <c r="W7" s="226">
        <v>7.5980258088138886</v>
      </c>
      <c r="DA7" s="174" t="s">
        <v>3050</v>
      </c>
    </row>
    <row r="8" spans="1:105" ht="12" customHeight="1" x14ac:dyDescent="0.25">
      <c r="A8" s="202" t="s">
        <v>94</v>
      </c>
      <c r="B8" s="226">
        <v>10.828545289236461</v>
      </c>
      <c r="C8" s="226">
        <v>9.9865784953295229</v>
      </c>
      <c r="D8" s="226">
        <v>10.123278928812519</v>
      </c>
      <c r="E8" s="226">
        <v>10.32547062386114</v>
      </c>
      <c r="F8" s="226">
        <v>11.192642535970361</v>
      </c>
      <c r="G8" s="226">
        <v>11.475272534303469</v>
      </c>
      <c r="H8" s="226">
        <v>12.829688783130891</v>
      </c>
      <c r="I8" s="226">
        <v>13.474603801557651</v>
      </c>
      <c r="J8" s="226">
        <v>13.582101165524429</v>
      </c>
      <c r="K8" s="226">
        <v>13.090378066261019</v>
      </c>
      <c r="L8" s="226">
        <v>12.33314150518521</v>
      </c>
      <c r="M8" s="226">
        <v>12.046674358202701</v>
      </c>
      <c r="N8" s="226">
        <v>11.979919362683759</v>
      </c>
      <c r="O8" s="226">
        <v>11.525156184307001</v>
      </c>
      <c r="P8" s="226">
        <v>11.764291908638819</v>
      </c>
      <c r="Q8" s="226">
        <v>12.11101574649841</v>
      </c>
      <c r="R8" s="226">
        <v>13.027359192610421</v>
      </c>
      <c r="S8" s="226">
        <v>13.623613611094241</v>
      </c>
      <c r="T8" s="226">
        <v>14.265369228313411</v>
      </c>
      <c r="U8" s="226">
        <v>14.32092844569077</v>
      </c>
      <c r="V8" s="226">
        <v>13.210996480531019</v>
      </c>
      <c r="W8" s="226">
        <v>13.431140439566651</v>
      </c>
      <c r="DA8" s="174" t="s">
        <v>3051</v>
      </c>
    </row>
    <row r="9" spans="1:105" ht="12" customHeight="1" x14ac:dyDescent="0.25">
      <c r="A9" s="202" t="s">
        <v>95</v>
      </c>
      <c r="B9" s="226">
        <v>3.7168294681448351</v>
      </c>
      <c r="C9" s="226">
        <v>3.4813494350388932</v>
      </c>
      <c r="D9" s="226">
        <v>3.5705043125334792</v>
      </c>
      <c r="E9" s="226">
        <v>3.605797049189988</v>
      </c>
      <c r="F9" s="226">
        <v>4.042990649540978</v>
      </c>
      <c r="G9" s="226">
        <v>4.0859663573934721</v>
      </c>
      <c r="H9" s="226">
        <v>4.5741513544271708</v>
      </c>
      <c r="I9" s="226">
        <v>4.7162000397842272</v>
      </c>
      <c r="J9" s="226">
        <v>5.020148870265654</v>
      </c>
      <c r="K9" s="226">
        <v>4.7708318319472962</v>
      </c>
      <c r="L9" s="226">
        <v>4.9386109597504788</v>
      </c>
      <c r="M9" s="226">
        <v>4.7774671677686076</v>
      </c>
      <c r="N9" s="226">
        <v>4.6410457177482831</v>
      </c>
      <c r="O9" s="226">
        <v>4.4712429338517294</v>
      </c>
      <c r="P9" s="226">
        <v>4.5606299500468284</v>
      </c>
      <c r="Q9" s="226">
        <v>4.6968557712301937</v>
      </c>
      <c r="R9" s="226">
        <v>5.0008634842178861</v>
      </c>
      <c r="S9" s="226">
        <v>5.2587613644329778</v>
      </c>
      <c r="T9" s="226">
        <v>5.5503316140956152</v>
      </c>
      <c r="U9" s="226">
        <v>5.5034326416717443</v>
      </c>
      <c r="V9" s="226">
        <v>5.107781398353076</v>
      </c>
      <c r="W9" s="226">
        <v>5.0835482342221594</v>
      </c>
      <c r="DA9" s="174" t="s">
        <v>3052</v>
      </c>
    </row>
    <row r="10" spans="1:105" ht="12" customHeight="1" x14ac:dyDescent="0.25">
      <c r="A10" s="56" t="s">
        <v>96</v>
      </c>
      <c r="B10" s="262">
        <v>36.825858640451123</v>
      </c>
      <c r="C10" s="262">
        <v>27.85550760756519</v>
      </c>
      <c r="D10" s="262">
        <v>26.392081486600219</v>
      </c>
      <c r="E10" s="262">
        <v>20.98604025435316</v>
      </c>
      <c r="F10" s="262">
        <v>18.612963145058458</v>
      </c>
      <c r="G10" s="262">
        <v>10.90557953813761</v>
      </c>
      <c r="H10" s="262">
        <v>12.989252760479429</v>
      </c>
      <c r="I10" s="262">
        <v>12.573727960380561</v>
      </c>
      <c r="J10" s="262">
        <v>12.78956016912986</v>
      </c>
      <c r="K10" s="262">
        <v>12.205659092000809</v>
      </c>
      <c r="L10" s="262">
        <v>13.941612466473909</v>
      </c>
      <c r="M10" s="262">
        <v>13.52336857460509</v>
      </c>
      <c r="N10" s="262">
        <v>12.19721727434665</v>
      </c>
      <c r="O10" s="262">
        <v>11.685843505221129</v>
      </c>
      <c r="P10" s="262">
        <v>11.292428873213231</v>
      </c>
      <c r="Q10" s="262">
        <v>11.51595326492658</v>
      </c>
      <c r="R10" s="262">
        <v>12.614413103763789</v>
      </c>
      <c r="S10" s="262">
        <v>12.85868857836868</v>
      </c>
      <c r="T10" s="262">
        <v>13.58673183063082</v>
      </c>
      <c r="U10" s="262">
        <v>13.37355299289651</v>
      </c>
      <c r="V10" s="262">
        <v>12.730667343139601</v>
      </c>
      <c r="W10" s="262">
        <v>12.966347676879669</v>
      </c>
      <c r="DA10" s="68" t="s">
        <v>3053</v>
      </c>
    </row>
    <row r="11" spans="1:105" ht="12" customHeight="1" x14ac:dyDescent="0.25">
      <c r="A11" s="37" t="s">
        <v>160</v>
      </c>
      <c r="B11" s="228">
        <v>1.530272720011957</v>
      </c>
      <c r="C11" s="228">
        <v>2.1077099239442538</v>
      </c>
      <c r="D11" s="228">
        <v>1.85625221354013</v>
      </c>
      <c r="E11" s="228">
        <v>0.645010217710139</v>
      </c>
      <c r="F11" s="228">
        <v>0.66965324852378083</v>
      </c>
      <c r="G11" s="228">
        <v>0.81722581055143284</v>
      </c>
      <c r="H11" s="228">
        <v>1.432555172974515</v>
      </c>
      <c r="I11" s="228">
        <v>0.90420798246223588</v>
      </c>
      <c r="J11" s="228">
        <v>1.0293321662134349</v>
      </c>
      <c r="K11" s="228">
        <v>1.1319079853731631</v>
      </c>
      <c r="L11" s="228">
        <v>1.708585650685277</v>
      </c>
      <c r="M11" s="228">
        <v>1.83790476495001</v>
      </c>
      <c r="N11" s="228">
        <v>0.54996436615623678</v>
      </c>
      <c r="O11" s="228">
        <v>0.27245808173783143</v>
      </c>
      <c r="P11" s="228">
        <v>0.23561797306620591</v>
      </c>
      <c r="Q11" s="228">
        <v>0.22297974431218301</v>
      </c>
      <c r="R11" s="228">
        <v>0.40788352923743493</v>
      </c>
      <c r="S11" s="228">
        <v>0.16320859276942529</v>
      </c>
      <c r="T11" s="228">
        <v>0.14068966189637189</v>
      </c>
      <c r="U11" s="228">
        <v>0.1232004654386612</v>
      </c>
      <c r="V11" s="228">
        <v>9.5294886164906306E-2</v>
      </c>
      <c r="W11" s="228">
        <v>0.1126429445257338</v>
      </c>
      <c r="DA11" s="69" t="s">
        <v>3054</v>
      </c>
    </row>
    <row r="12" spans="1:105" ht="12" customHeight="1" x14ac:dyDescent="0.25">
      <c r="A12" s="37" t="s">
        <v>162</v>
      </c>
      <c r="B12" s="228">
        <v>33.87324726985711</v>
      </c>
      <c r="C12" s="228">
        <v>24.310786927835849</v>
      </c>
      <c r="D12" s="228">
        <v>22.845609011968261</v>
      </c>
      <c r="E12" s="228">
        <v>17.876729240895351</v>
      </c>
      <c r="F12" s="228">
        <v>14.624838193693281</v>
      </c>
      <c r="G12" s="228">
        <v>4.4885152889527626</v>
      </c>
      <c r="H12" s="228">
        <v>5.2623231394909702</v>
      </c>
      <c r="I12" s="228">
        <v>4.4254391367172463</v>
      </c>
      <c r="J12" s="228">
        <v>3.8149530996685099</v>
      </c>
      <c r="K12" s="228">
        <v>3.3617138324111391</v>
      </c>
      <c r="L12" s="228">
        <v>5.6701963675557678</v>
      </c>
      <c r="M12" s="228">
        <v>4.619593914588318</v>
      </c>
      <c r="N12" s="228">
        <v>4.5136385519448963</v>
      </c>
      <c r="O12" s="228">
        <v>4.5702688126613884</v>
      </c>
      <c r="P12" s="228">
        <v>2.7395406836960539</v>
      </c>
      <c r="Q12" s="228">
        <v>2.5719975020212842</v>
      </c>
      <c r="R12" s="228">
        <v>3.545900597043</v>
      </c>
      <c r="S12" s="228">
        <v>3.1099340087283771</v>
      </c>
      <c r="T12" s="228">
        <v>2.5675227717300682</v>
      </c>
      <c r="U12" s="228">
        <v>1.837081377418688</v>
      </c>
      <c r="V12" s="228">
        <v>1.863256157875169</v>
      </c>
      <c r="W12" s="228">
        <v>2.6613059429138728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2.402133911180834E-2</v>
      </c>
      <c r="C14" s="228">
        <v>3.5773201473566663E-2</v>
      </c>
      <c r="D14" s="228">
        <v>7.3059191430391968E-2</v>
      </c>
      <c r="E14" s="228">
        <v>9.3247287798156206E-2</v>
      </c>
      <c r="F14" s="228">
        <v>0.1198273373598035</v>
      </c>
      <c r="G14" s="228">
        <v>0.1021445070511043</v>
      </c>
      <c r="H14" s="228">
        <v>0.1603292572204629</v>
      </c>
      <c r="I14" s="228">
        <v>3.7945407079656122E-2</v>
      </c>
      <c r="J14" s="228">
        <v>7.5311904691615444E-2</v>
      </c>
      <c r="K14" s="228">
        <v>0.15882380228487911</v>
      </c>
      <c r="L14" s="228">
        <v>0.28863260444857242</v>
      </c>
      <c r="M14" s="228">
        <v>0.43103841433114432</v>
      </c>
      <c r="N14" s="228">
        <v>0.55806308041068076</v>
      </c>
      <c r="O14" s="228">
        <v>0.69178484873426405</v>
      </c>
      <c r="P14" s="228">
        <v>0.85408606117830588</v>
      </c>
      <c r="Q14" s="228">
        <v>1.057303574280108</v>
      </c>
      <c r="R14" s="228">
        <v>1.17984465455268</v>
      </c>
      <c r="S14" s="228">
        <v>1.2529040439264409</v>
      </c>
      <c r="T14" s="228">
        <v>1.510366947729753</v>
      </c>
      <c r="U14" s="228">
        <v>1.694942999357212</v>
      </c>
      <c r="V14" s="228">
        <v>1.8934714221563591</v>
      </c>
      <c r="W14" s="228">
        <v>2.2334689627672679</v>
      </c>
      <c r="DA14" s="69" t="s">
        <v>3057</v>
      </c>
    </row>
    <row r="15" spans="1:105" ht="12" customHeight="1" x14ac:dyDescent="0.25">
      <c r="A15" s="37" t="s">
        <v>38</v>
      </c>
      <c r="B15" s="228">
        <v>1.3983173114702461</v>
      </c>
      <c r="C15" s="228">
        <v>1.4012375543115141</v>
      </c>
      <c r="D15" s="228">
        <v>1.617161069661436</v>
      </c>
      <c r="E15" s="228">
        <v>2.3710535079495112</v>
      </c>
      <c r="F15" s="228">
        <v>3.1986443654815928</v>
      </c>
      <c r="G15" s="228">
        <v>5.4976939315823099</v>
      </c>
      <c r="H15" s="228">
        <v>6.1340451907934774</v>
      </c>
      <c r="I15" s="228">
        <v>7.2061354341214203</v>
      </c>
      <c r="J15" s="228">
        <v>7.8699629985562964</v>
      </c>
      <c r="K15" s="228">
        <v>7.5532134719316284</v>
      </c>
      <c r="L15" s="228">
        <v>6.2741978437842896</v>
      </c>
      <c r="M15" s="228">
        <v>6.6348314807356168</v>
      </c>
      <c r="N15" s="228">
        <v>6.5755512758348331</v>
      </c>
      <c r="O15" s="228">
        <v>6.1513317620876489</v>
      </c>
      <c r="P15" s="228">
        <v>7.4631841552726623</v>
      </c>
      <c r="Q15" s="228">
        <v>7.6636724443130078</v>
      </c>
      <c r="R15" s="228">
        <v>7.4807843229306794</v>
      </c>
      <c r="S15" s="228">
        <v>8.332641932944437</v>
      </c>
      <c r="T15" s="228">
        <v>9.3681524492746284</v>
      </c>
      <c r="U15" s="228">
        <v>9.7183281506819448</v>
      </c>
      <c r="V15" s="228">
        <v>8.8786448769431665</v>
      </c>
      <c r="W15" s="228">
        <v>7.9589298266727946</v>
      </c>
      <c r="DA15" s="69" t="s">
        <v>3058</v>
      </c>
    </row>
    <row r="16" spans="1:105" ht="12" customHeight="1" x14ac:dyDescent="0.25">
      <c r="A16" s="57" t="s">
        <v>3059</v>
      </c>
      <c r="B16" s="263">
        <v>489.18297337609329</v>
      </c>
      <c r="C16" s="263">
        <v>363.92916357332638</v>
      </c>
      <c r="D16" s="263">
        <v>350.87596873086682</v>
      </c>
      <c r="E16" s="263">
        <v>317.6102044684709</v>
      </c>
      <c r="F16" s="263">
        <v>297.57499093260992</v>
      </c>
      <c r="G16" s="263">
        <v>136.09695216837031</v>
      </c>
      <c r="H16" s="263">
        <v>183.35582652421161</v>
      </c>
      <c r="I16" s="263">
        <v>182.97811851878009</v>
      </c>
      <c r="J16" s="263">
        <v>164.57876551646771</v>
      </c>
      <c r="K16" s="263">
        <v>177.05395874172751</v>
      </c>
      <c r="L16" s="263">
        <v>199.56519296402291</v>
      </c>
      <c r="M16" s="263">
        <v>185.82465762745261</v>
      </c>
      <c r="N16" s="263">
        <v>193.52131159794851</v>
      </c>
      <c r="O16" s="263">
        <v>155.0625669320026</v>
      </c>
      <c r="P16" s="263">
        <v>199.05237783337779</v>
      </c>
      <c r="Q16" s="263">
        <v>222.97407612101</v>
      </c>
      <c r="R16" s="263">
        <v>126.0982715877492</v>
      </c>
      <c r="S16" s="263">
        <v>120.6546430808781</v>
      </c>
      <c r="T16" s="263">
        <v>118.94232329749759</v>
      </c>
      <c r="U16" s="263">
        <v>104.25569851288741</v>
      </c>
      <c r="V16" s="263">
        <v>99.920359772961817</v>
      </c>
      <c r="W16" s="263">
        <v>107.93982733237679</v>
      </c>
      <c r="DA16" s="70" t="s">
        <v>3060</v>
      </c>
    </row>
    <row r="17" spans="1:105" ht="12" customHeight="1" x14ac:dyDescent="0.25">
      <c r="A17" s="46" t="s">
        <v>30</v>
      </c>
      <c r="B17" s="231">
        <v>117.3052383818289</v>
      </c>
      <c r="C17" s="231">
        <v>2.6105276448390642</v>
      </c>
      <c r="D17" s="231">
        <v>2.5420492157380972</v>
      </c>
      <c r="E17" s="231">
        <v>2.3223881853260839</v>
      </c>
      <c r="F17" s="231">
        <v>2.4966645093598312</v>
      </c>
      <c r="G17" s="231">
        <v>3.598048830668044</v>
      </c>
      <c r="H17" s="231">
        <v>2.9679577013973519</v>
      </c>
      <c r="I17" s="231">
        <v>1.979406885235055</v>
      </c>
      <c r="J17" s="231">
        <v>2.584893360895661</v>
      </c>
      <c r="K17" s="231">
        <v>2.1746719066501998</v>
      </c>
      <c r="L17" s="231">
        <v>1.135844069475819</v>
      </c>
      <c r="M17" s="231">
        <v>1.14357837087779</v>
      </c>
      <c r="N17" s="231">
        <v>1.802559670005788</v>
      </c>
      <c r="O17" s="231">
        <v>1.9659766728435339</v>
      </c>
      <c r="P17" s="231">
        <v>1.6575441210964159</v>
      </c>
      <c r="Q17" s="231">
        <v>1.4388002100748301</v>
      </c>
      <c r="R17" s="231">
        <v>1.976870135454085</v>
      </c>
      <c r="S17" s="231">
        <v>2.1887873712948269</v>
      </c>
      <c r="T17" s="231">
        <v>1.9229559329779049</v>
      </c>
      <c r="U17" s="231">
        <v>1.960660298677507</v>
      </c>
      <c r="V17" s="231">
        <v>2.0393181387797878</v>
      </c>
      <c r="W17" s="231">
        <v>2.1025572186879482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6.1453571068985759</v>
      </c>
      <c r="C19" s="231">
        <v>7.6194052851693774</v>
      </c>
      <c r="D19" s="231">
        <v>6.0381217806974892</v>
      </c>
      <c r="E19" s="231">
        <v>10.563763777250401</v>
      </c>
      <c r="F19" s="231">
        <v>10.78164461962476</v>
      </c>
      <c r="G19" s="231">
        <v>15.333483905913949</v>
      </c>
      <c r="H19" s="231">
        <v>4.1603564461530107</v>
      </c>
      <c r="I19" s="231">
        <v>0.16633185772384459</v>
      </c>
      <c r="J19" s="231">
        <v>0.194710368021006</v>
      </c>
      <c r="K19" s="231">
        <v>0.10289976782531041</v>
      </c>
      <c r="L19" s="231">
        <v>0.4060077314544065</v>
      </c>
      <c r="M19" s="231">
        <v>0.25236411114777763</v>
      </c>
      <c r="N19" s="231">
        <v>0.66217873885701095</v>
      </c>
      <c r="O19" s="231">
        <v>0.65391073933133403</v>
      </c>
      <c r="P19" s="231">
        <v>2.2588824575731081</v>
      </c>
      <c r="Q19" s="231">
        <v>0.84248023595381438</v>
      </c>
      <c r="R19" s="231">
        <v>5.4452872678181956</v>
      </c>
      <c r="S19" s="231">
        <v>2.1810191761514282</v>
      </c>
      <c r="T19" s="231">
        <v>8.5058541791013269</v>
      </c>
      <c r="U19" s="231">
        <v>0.72173288907723787</v>
      </c>
      <c r="V19" s="231">
        <v>1.3840715096633529</v>
      </c>
      <c r="W19" s="231">
        <v>2.0504788803399681</v>
      </c>
      <c r="DA19" s="73" t="s">
        <v>3063</v>
      </c>
    </row>
    <row r="20" spans="1:105" ht="12" customHeight="1" x14ac:dyDescent="0.25">
      <c r="A20" s="46" t="s">
        <v>160</v>
      </c>
      <c r="B20" s="231">
        <v>7.8177194308928701</v>
      </c>
      <c r="C20" s="231">
        <v>10.831363317902101</v>
      </c>
      <c r="D20" s="231">
        <v>9.7422376147519856</v>
      </c>
      <c r="E20" s="231">
        <v>2.2892247540205131</v>
      </c>
      <c r="F20" s="231">
        <v>2.9781143168442199</v>
      </c>
      <c r="G20" s="231">
        <v>5.7185396393319659</v>
      </c>
      <c r="H20" s="231">
        <v>14.79092165815962</v>
      </c>
      <c r="I20" s="231">
        <v>8.1381067374505278</v>
      </c>
      <c r="J20" s="231">
        <v>10.964977101084941</v>
      </c>
      <c r="K20" s="231">
        <v>9.5809980845591323</v>
      </c>
      <c r="L20" s="231">
        <v>11.603139223292271</v>
      </c>
      <c r="M20" s="231">
        <v>13.327254446877159</v>
      </c>
      <c r="N20" s="231">
        <v>3.5737816804787439</v>
      </c>
      <c r="O20" s="231">
        <v>2.2669680822957852</v>
      </c>
      <c r="P20" s="231">
        <v>1.7863519742435421</v>
      </c>
      <c r="Q20" s="231">
        <v>1.572389510664524</v>
      </c>
      <c r="R20" s="231">
        <v>5.0806942736570146</v>
      </c>
      <c r="S20" s="231">
        <v>2.0130000838646862</v>
      </c>
      <c r="T20" s="231">
        <v>1.98868199494426</v>
      </c>
      <c r="U20" s="231">
        <v>2.0307261372084091</v>
      </c>
      <c r="V20" s="231">
        <v>1.7184391770046969</v>
      </c>
      <c r="W20" s="231">
        <v>1.7495960282209071</v>
      </c>
      <c r="DA20" s="73" t="s">
        <v>3064</v>
      </c>
    </row>
    <row r="21" spans="1:105" ht="12" customHeight="1" x14ac:dyDescent="0.25">
      <c r="A21" s="46" t="s">
        <v>70</v>
      </c>
      <c r="B21" s="231">
        <v>19.517028543000759</v>
      </c>
      <c r="C21" s="231">
        <v>0.63257573362819763</v>
      </c>
      <c r="D21" s="231">
        <v>2.1484867284069451</v>
      </c>
      <c r="E21" s="231">
        <v>2.7046210366822541</v>
      </c>
      <c r="F21" s="231">
        <v>1.2064371188915</v>
      </c>
      <c r="G21" s="231">
        <v>1.9599812218919901</v>
      </c>
      <c r="H21" s="231">
        <v>2.5295398593941072</v>
      </c>
      <c r="I21" s="231">
        <v>10.45033285760562</v>
      </c>
      <c r="J21" s="231">
        <v>1.6353015647429681</v>
      </c>
      <c r="K21" s="231">
        <v>4.4516888344482641</v>
      </c>
      <c r="L21" s="231">
        <v>11.988052123924399</v>
      </c>
      <c r="M21" s="231">
        <v>8.4856650264195661</v>
      </c>
      <c r="N21" s="231">
        <v>4.756268942242694</v>
      </c>
      <c r="O21" s="231">
        <v>5.2193519927677032</v>
      </c>
      <c r="P21" s="231">
        <v>1.2829516502706511</v>
      </c>
      <c r="Q21" s="231">
        <v>0.21610031983168659</v>
      </c>
      <c r="R21" s="231">
        <v>3.4568567725798158</v>
      </c>
      <c r="S21" s="231">
        <v>2.4456853719117202</v>
      </c>
      <c r="T21" s="231">
        <v>0.29525267966545582</v>
      </c>
      <c r="U21" s="231">
        <v>0.46385001855894858</v>
      </c>
      <c r="V21" s="231">
        <v>3.357418278147883</v>
      </c>
      <c r="W21" s="231">
        <v>2.8764819429055022</v>
      </c>
      <c r="DA21" s="73" t="s">
        <v>3065</v>
      </c>
    </row>
    <row r="22" spans="1:105" ht="12" customHeight="1" x14ac:dyDescent="0.25">
      <c r="A22" s="46" t="s">
        <v>34</v>
      </c>
      <c r="B22" s="231">
        <v>32.973926041176369</v>
      </c>
      <c r="C22" s="231">
        <v>49.539047746703211</v>
      </c>
      <c r="D22" s="231">
        <v>52.731824646141817</v>
      </c>
      <c r="E22" s="231">
        <v>98.039327473206257</v>
      </c>
      <c r="F22" s="231">
        <v>117.9474457076002</v>
      </c>
      <c r="G22" s="231">
        <v>0</v>
      </c>
      <c r="H22" s="231">
        <v>57.169329716551438</v>
      </c>
      <c r="I22" s="231">
        <v>71.265870873703065</v>
      </c>
      <c r="J22" s="231">
        <v>72.851788718326461</v>
      </c>
      <c r="K22" s="231">
        <v>98.223479234694622</v>
      </c>
      <c r="L22" s="231">
        <v>58.394354038581618</v>
      </c>
      <c r="M22" s="231">
        <v>58.615834824515012</v>
      </c>
      <c r="N22" s="231">
        <v>82.501793389768707</v>
      </c>
      <c r="O22" s="231">
        <v>36.989284646423087</v>
      </c>
      <c r="P22" s="231">
        <v>111.6573835724237</v>
      </c>
      <c r="Q22" s="231">
        <v>137.21326572974809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3066</v>
      </c>
    </row>
    <row r="23" spans="1:105" ht="12" customHeight="1" x14ac:dyDescent="0.25">
      <c r="A23" s="46" t="s">
        <v>162</v>
      </c>
      <c r="B23" s="231">
        <v>278.69007568592451</v>
      </c>
      <c r="C23" s="231">
        <v>263.55023388746298</v>
      </c>
      <c r="D23" s="231">
        <v>239.4095194592704</v>
      </c>
      <c r="E23" s="231">
        <v>150.44344393739479</v>
      </c>
      <c r="F23" s="231">
        <v>108.2491458302982</v>
      </c>
      <c r="G23" s="231">
        <v>58.508632476988652</v>
      </c>
      <c r="H23" s="231">
        <v>53.994002126229333</v>
      </c>
      <c r="I23" s="231">
        <v>42.264416590932079</v>
      </c>
      <c r="J23" s="231">
        <v>37.28651137030927</v>
      </c>
      <c r="K23" s="231">
        <v>29.482586712708549</v>
      </c>
      <c r="L23" s="231">
        <v>44.858749549100892</v>
      </c>
      <c r="M23" s="231">
        <v>38.66800694834906</v>
      </c>
      <c r="N23" s="231">
        <v>34.37792302658039</v>
      </c>
      <c r="O23" s="231">
        <v>42.666535466276493</v>
      </c>
      <c r="P23" s="231">
        <v>23.559806342398129</v>
      </c>
      <c r="Q23" s="231">
        <v>23.113575063269479</v>
      </c>
      <c r="R23" s="231">
        <v>48.448440542169273</v>
      </c>
      <c r="S23" s="231">
        <v>48.094462392130779</v>
      </c>
      <c r="T23" s="231">
        <v>43.733532939267683</v>
      </c>
      <c r="U23" s="231">
        <v>38.559128975580819</v>
      </c>
      <c r="V23" s="231">
        <v>38.664336651473697</v>
      </c>
      <c r="W23" s="231">
        <v>47.130618979620863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1.4534403476832229</v>
      </c>
      <c r="C25" s="231">
        <v>0.90408523160563647</v>
      </c>
      <c r="D25" s="231">
        <v>11.108957438498839</v>
      </c>
      <c r="E25" s="231">
        <v>17.432585280908441</v>
      </c>
      <c r="F25" s="231">
        <v>21.589349271575379</v>
      </c>
      <c r="G25" s="231">
        <v>21.346929272895469</v>
      </c>
      <c r="H25" s="231">
        <v>15.91907717922491</v>
      </c>
      <c r="I25" s="231">
        <v>17.07271256765042</v>
      </c>
      <c r="J25" s="231">
        <v>7.7977976047595776</v>
      </c>
      <c r="K25" s="231">
        <v>8.2714953760919361</v>
      </c>
      <c r="L25" s="231">
        <v>10.68394888549842</v>
      </c>
      <c r="M25" s="231">
        <v>8.8435578445453391</v>
      </c>
      <c r="N25" s="231">
        <v>9.2021794949623388</v>
      </c>
      <c r="O25" s="231">
        <v>8.8942985885931058</v>
      </c>
      <c r="P25" s="231">
        <v>7.0626892744035752</v>
      </c>
      <c r="Q25" s="231">
        <v>7.8554179509578983</v>
      </c>
      <c r="R25" s="231">
        <v>7.3098683852437736</v>
      </c>
      <c r="S25" s="231">
        <v>7.7780602233695983</v>
      </c>
      <c r="T25" s="231">
        <v>8.0309549893581682</v>
      </c>
      <c r="U25" s="231">
        <v>5.8017530919563267</v>
      </c>
      <c r="V25" s="231">
        <v>6.0290802567708974</v>
      </c>
      <c r="W25" s="231">
        <v>4.7297265105363131</v>
      </c>
      <c r="DA25" s="73" t="s">
        <v>3069</v>
      </c>
    </row>
    <row r="26" spans="1:105" ht="12" customHeight="1" x14ac:dyDescent="0.25">
      <c r="A26" s="46" t="s">
        <v>79</v>
      </c>
      <c r="B26" s="231">
        <v>25.28018783868815</v>
      </c>
      <c r="C26" s="231">
        <v>28.241924726015721</v>
      </c>
      <c r="D26" s="231">
        <v>27.154771847361211</v>
      </c>
      <c r="E26" s="231">
        <v>33.814850023682169</v>
      </c>
      <c r="F26" s="231">
        <v>32.326189558415777</v>
      </c>
      <c r="G26" s="231">
        <v>29.631336820680239</v>
      </c>
      <c r="H26" s="231">
        <v>31.824641837101829</v>
      </c>
      <c r="I26" s="231">
        <v>31.640940148479451</v>
      </c>
      <c r="J26" s="231">
        <v>31.262785428327859</v>
      </c>
      <c r="K26" s="231">
        <v>24.766138824749479</v>
      </c>
      <c r="L26" s="231">
        <v>60.495097342695068</v>
      </c>
      <c r="M26" s="231">
        <v>56.488396054720859</v>
      </c>
      <c r="N26" s="231">
        <v>56.644626655052782</v>
      </c>
      <c r="O26" s="231">
        <v>56.406240743471542</v>
      </c>
      <c r="P26" s="231">
        <v>49.786768440968707</v>
      </c>
      <c r="Q26" s="231">
        <v>50.722047100509641</v>
      </c>
      <c r="R26" s="231">
        <v>54.380254210827019</v>
      </c>
      <c r="S26" s="231">
        <v>55.953628462155073</v>
      </c>
      <c r="T26" s="231">
        <v>54.465090582182832</v>
      </c>
      <c r="U26" s="231">
        <v>54.717847101828177</v>
      </c>
      <c r="V26" s="231">
        <v>46.727695761121502</v>
      </c>
      <c r="W26" s="231">
        <v>47.30036777206525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582.02501634057182</v>
      </c>
      <c r="C27" s="263">
        <f t="shared" si="0"/>
        <v>462.89065406940045</v>
      </c>
      <c r="D27" s="263">
        <f t="shared" si="0"/>
        <v>436.51109892902917</v>
      </c>
      <c r="E27" s="263">
        <f t="shared" si="0"/>
        <v>340.80882656373325</v>
      </c>
      <c r="F27" s="263">
        <f t="shared" si="0"/>
        <v>314.27567486672638</v>
      </c>
      <c r="G27" s="263">
        <f t="shared" si="0"/>
        <v>203.30208610005343</v>
      </c>
      <c r="H27" s="263">
        <f t="shared" si="0"/>
        <v>220.32701956989828</v>
      </c>
      <c r="I27" s="263">
        <f t="shared" si="0"/>
        <v>214.14189801790016</v>
      </c>
      <c r="J27" s="263">
        <f t="shared" si="0"/>
        <v>220.25531832992237</v>
      </c>
      <c r="K27" s="263">
        <f t="shared" si="0"/>
        <v>207.63302458465472</v>
      </c>
      <c r="L27" s="263">
        <f t="shared" si="0"/>
        <v>249.77781814704809</v>
      </c>
      <c r="M27" s="263">
        <f t="shared" si="0"/>
        <v>218.09822260906756</v>
      </c>
      <c r="N27" s="263">
        <f t="shared" si="0"/>
        <v>216.8566291227323</v>
      </c>
      <c r="O27" s="263">
        <f t="shared" si="0"/>
        <v>212.82765274510027</v>
      </c>
      <c r="P27" s="263">
        <f t="shared" si="0"/>
        <v>192.7359795994652</v>
      </c>
      <c r="Q27" s="263">
        <f t="shared" si="0"/>
        <v>192.45698318618517</v>
      </c>
      <c r="R27" s="263">
        <f t="shared" si="0"/>
        <v>212.84994266872695</v>
      </c>
      <c r="S27" s="263">
        <f t="shared" si="0"/>
        <v>204.90743715666477</v>
      </c>
      <c r="T27" s="263">
        <f t="shared" si="0"/>
        <v>196.05570936535182</v>
      </c>
      <c r="U27" s="263">
        <f t="shared" si="0"/>
        <v>174.35179523626499</v>
      </c>
      <c r="V27" s="263">
        <f t="shared" si="0"/>
        <v>163.99581723985196</v>
      </c>
      <c r="W27" s="263">
        <f t="shared" si="0"/>
        <v>193.80724210575553</v>
      </c>
      <c r="DA27" s="70"/>
    </row>
    <row r="28" spans="1:105" ht="12" customHeight="1" x14ac:dyDescent="0.25">
      <c r="A28" s="60" t="s">
        <v>3072</v>
      </c>
      <c r="B28" s="264">
        <v>570.58741373008604</v>
      </c>
      <c r="C28" s="264">
        <v>452.56802755406028</v>
      </c>
      <c r="D28" s="264">
        <v>426.22214933595552</v>
      </c>
      <c r="E28" s="264">
        <v>330.16250393734481</v>
      </c>
      <c r="F28" s="264">
        <v>303.30175087165412</v>
      </c>
      <c r="G28" s="264">
        <v>191.8018094471397</v>
      </c>
      <c r="H28" s="264">
        <v>207.49434410922419</v>
      </c>
      <c r="I28" s="264">
        <v>200.29362519689801</v>
      </c>
      <c r="J28" s="264">
        <v>207.41945525503581</v>
      </c>
      <c r="K28" s="264">
        <v>194.97698124757159</v>
      </c>
      <c r="L28" s="264">
        <v>239.72487388801969</v>
      </c>
      <c r="M28" s="264">
        <v>208.0830111826038</v>
      </c>
      <c r="N28" s="264">
        <v>206.43334857917921</v>
      </c>
      <c r="O28" s="264">
        <v>202.826916576142</v>
      </c>
      <c r="P28" s="264">
        <v>182.5134579057997</v>
      </c>
      <c r="Q28" s="264">
        <v>181.9408189603686</v>
      </c>
      <c r="R28" s="264">
        <v>201.3215341045329</v>
      </c>
      <c r="S28" s="264">
        <v>192.97369931529829</v>
      </c>
      <c r="T28" s="264">
        <v>183.7447035127696</v>
      </c>
      <c r="U28" s="264">
        <v>161.7039622058339</v>
      </c>
      <c r="V28" s="264">
        <v>152.4584750889268</v>
      </c>
      <c r="W28" s="264">
        <v>181.61660845581241</v>
      </c>
      <c r="DA28" s="72" t="s">
        <v>3073</v>
      </c>
    </row>
    <row r="29" spans="1:105" ht="12" customHeight="1" x14ac:dyDescent="0.25">
      <c r="A29" s="59" t="s">
        <v>30</v>
      </c>
      <c r="B29" s="232">
        <v>131.1878551300415</v>
      </c>
      <c r="C29" s="232">
        <v>14.620746861208531</v>
      </c>
      <c r="D29" s="232">
        <v>14.48815361558362</v>
      </c>
      <c r="E29" s="232">
        <v>17.975611144641309</v>
      </c>
      <c r="F29" s="232">
        <v>9.9185537898838749</v>
      </c>
      <c r="G29" s="232">
        <v>9.1338064946312514</v>
      </c>
      <c r="H29" s="232">
        <v>10.30317845574066</v>
      </c>
      <c r="I29" s="232">
        <v>8.0303848395204032</v>
      </c>
      <c r="J29" s="232">
        <v>14.667585911241471</v>
      </c>
      <c r="K29" s="232">
        <v>14.37337729837758</v>
      </c>
      <c r="L29" s="232">
        <v>4.4632968805832656</v>
      </c>
      <c r="M29" s="232">
        <v>4.8758239046696694</v>
      </c>
      <c r="N29" s="232">
        <v>8.753918145653433</v>
      </c>
      <c r="O29" s="232">
        <v>8.6344295492196288</v>
      </c>
      <c r="P29" s="232">
        <v>8.6091355383230699</v>
      </c>
      <c r="Q29" s="232">
        <v>7.7298445842730903</v>
      </c>
      <c r="R29" s="232">
        <v>7.8376368675432406</v>
      </c>
      <c r="S29" s="232">
        <v>8.8832033105199599</v>
      </c>
      <c r="T29" s="232">
        <v>8.47339920206635</v>
      </c>
      <c r="U29" s="232">
        <v>8.274403619901161</v>
      </c>
      <c r="V29" s="232">
        <v>8.5076794011635357</v>
      </c>
      <c r="W29" s="232">
        <v>8.8111870811016608</v>
      </c>
      <c r="DA29" s="71" t="s">
        <v>3074</v>
      </c>
    </row>
    <row r="30" spans="1:105" ht="12" customHeight="1" x14ac:dyDescent="0.25">
      <c r="A30" s="59" t="s">
        <v>33</v>
      </c>
      <c r="B30" s="232">
        <v>15.47615605116415</v>
      </c>
      <c r="C30" s="232">
        <v>15.62273008578954</v>
      </c>
      <c r="D30" s="232">
        <v>11.174104250590201</v>
      </c>
      <c r="E30" s="232">
        <v>17.123602153204459</v>
      </c>
      <c r="F30" s="232">
        <v>19.511860556292142</v>
      </c>
      <c r="G30" s="232">
        <v>18.445655429571762</v>
      </c>
      <c r="H30" s="232">
        <v>8.3508563633117312</v>
      </c>
      <c r="I30" s="232">
        <v>2.021630309096484</v>
      </c>
      <c r="J30" s="232">
        <v>1.898840792777609</v>
      </c>
      <c r="K30" s="232">
        <v>0.94361785900838269</v>
      </c>
      <c r="L30" s="232">
        <v>1.5413758109091269</v>
      </c>
      <c r="M30" s="232">
        <v>1.8405851579936909</v>
      </c>
      <c r="N30" s="232">
        <v>3.238811402599445</v>
      </c>
      <c r="O30" s="232">
        <v>2.1957210914353258</v>
      </c>
      <c r="P30" s="232">
        <v>16.18713649114278</v>
      </c>
      <c r="Q30" s="232">
        <v>8.6719999169269002</v>
      </c>
      <c r="R30" s="232">
        <v>11.16518204627044</v>
      </c>
      <c r="S30" s="232">
        <v>5.3052683237161364</v>
      </c>
      <c r="T30" s="232">
        <v>17.096508472973849</v>
      </c>
      <c r="U30" s="232">
        <v>3.3169077600449892</v>
      </c>
      <c r="V30" s="232">
        <v>4.4502712428369842</v>
      </c>
      <c r="W30" s="232">
        <v>6.77213942511057</v>
      </c>
      <c r="DA30" s="71" t="s">
        <v>3075</v>
      </c>
    </row>
    <row r="31" spans="1:105" ht="12" customHeight="1" x14ac:dyDescent="0.25">
      <c r="A31" s="59" t="s">
        <v>160</v>
      </c>
      <c r="B31" s="232">
        <v>47.049758487865603</v>
      </c>
      <c r="C31" s="232">
        <v>67.02076392478817</v>
      </c>
      <c r="D31" s="232">
        <v>61.129046399634319</v>
      </c>
      <c r="E31" s="232">
        <v>22.308610380315809</v>
      </c>
      <c r="F31" s="232">
        <v>28.75086391067676</v>
      </c>
      <c r="G31" s="232">
        <v>30.284379424221481</v>
      </c>
      <c r="H31" s="232">
        <v>33.400324425959433</v>
      </c>
      <c r="I31" s="232">
        <v>26.090038997443319</v>
      </c>
      <c r="J31" s="232">
        <v>31.698587225178631</v>
      </c>
      <c r="K31" s="232">
        <v>33.903396438958048</v>
      </c>
      <c r="L31" s="232">
        <v>32.187307622846092</v>
      </c>
      <c r="M31" s="232">
        <v>38.188737768199857</v>
      </c>
      <c r="N31" s="232">
        <v>17.720283882825331</v>
      </c>
      <c r="O31" s="232">
        <v>10.55898811882482</v>
      </c>
      <c r="P31" s="232">
        <v>11.475698940113899</v>
      </c>
      <c r="Q31" s="232">
        <v>11.88964230404439</v>
      </c>
      <c r="R31" s="232">
        <v>16.226115624071159</v>
      </c>
      <c r="S31" s="232">
        <v>9.4910920035501753</v>
      </c>
      <c r="T31" s="232">
        <v>9.5798310982836803</v>
      </c>
      <c r="U31" s="232">
        <v>10.3674281088824</v>
      </c>
      <c r="V31" s="232">
        <v>8.1974808682148126</v>
      </c>
      <c r="W31" s="232">
        <v>8.0829353598132343</v>
      </c>
      <c r="DA31" s="71" t="s">
        <v>3076</v>
      </c>
    </row>
    <row r="32" spans="1:105" ht="12" customHeight="1" x14ac:dyDescent="0.25">
      <c r="A32" s="59" t="s">
        <v>70</v>
      </c>
      <c r="B32" s="232">
        <v>28.738356179840171</v>
      </c>
      <c r="C32" s="232">
        <v>4.0859109387770634</v>
      </c>
      <c r="D32" s="232">
        <v>5.8271459114282749</v>
      </c>
      <c r="E32" s="232">
        <v>5.9291066613519492</v>
      </c>
      <c r="F32" s="232">
        <v>9.3019893643986116</v>
      </c>
      <c r="G32" s="232">
        <v>8.1904117097617242</v>
      </c>
      <c r="H32" s="232">
        <v>9.2367500130968079</v>
      </c>
      <c r="I32" s="232">
        <v>27.016398543150562</v>
      </c>
      <c r="J32" s="232">
        <v>9.7461257784659381</v>
      </c>
      <c r="K32" s="232">
        <v>16.609625041247011</v>
      </c>
      <c r="L32" s="232">
        <v>27.610052267189111</v>
      </c>
      <c r="M32" s="232">
        <v>21.39499542677089</v>
      </c>
      <c r="N32" s="232">
        <v>17.653302641845311</v>
      </c>
      <c r="O32" s="232">
        <v>13.60285137399365</v>
      </c>
      <c r="P32" s="232">
        <v>9.3685717469655216</v>
      </c>
      <c r="Q32" s="232">
        <v>3.0696587432890809</v>
      </c>
      <c r="R32" s="232">
        <v>6.3961199300374894</v>
      </c>
      <c r="S32" s="232">
        <v>6.0598355522944836</v>
      </c>
      <c r="T32" s="232">
        <v>1.5915916883641441</v>
      </c>
      <c r="U32" s="232">
        <v>2.3664165334833291</v>
      </c>
      <c r="V32" s="232">
        <v>7.5773618642832448</v>
      </c>
      <c r="W32" s="232">
        <v>8.5865227853456521</v>
      </c>
      <c r="DA32" s="71" t="s">
        <v>3077</v>
      </c>
    </row>
    <row r="33" spans="1:105" ht="12" customHeight="1" x14ac:dyDescent="0.25">
      <c r="A33" s="59" t="s">
        <v>162</v>
      </c>
      <c r="B33" s="232">
        <v>348.13528788117452</v>
      </c>
      <c r="C33" s="232">
        <v>351.21787574349707</v>
      </c>
      <c r="D33" s="232">
        <v>333.60369915871911</v>
      </c>
      <c r="E33" s="232">
        <v>266.82557359783141</v>
      </c>
      <c r="F33" s="232">
        <v>235.81848325040269</v>
      </c>
      <c r="G33" s="232">
        <v>125.7475563889534</v>
      </c>
      <c r="H33" s="232">
        <v>146.2032348511155</v>
      </c>
      <c r="I33" s="232">
        <v>137.13517250768729</v>
      </c>
      <c r="J33" s="232">
        <v>149.4083155473721</v>
      </c>
      <c r="K33" s="232">
        <v>129.1469646099805</v>
      </c>
      <c r="L33" s="232">
        <v>173.92284130649219</v>
      </c>
      <c r="M33" s="232">
        <v>141.78286892496959</v>
      </c>
      <c r="N33" s="232">
        <v>159.0670325062556</v>
      </c>
      <c r="O33" s="232">
        <v>167.83492644266849</v>
      </c>
      <c r="P33" s="232">
        <v>136.87291518925451</v>
      </c>
      <c r="Q33" s="232">
        <v>150.57967341183519</v>
      </c>
      <c r="R33" s="232">
        <v>159.69647963661049</v>
      </c>
      <c r="S33" s="232">
        <v>163.2343001252176</v>
      </c>
      <c r="T33" s="232">
        <v>147.00337305108161</v>
      </c>
      <c r="U33" s="232">
        <v>137.37880618352199</v>
      </c>
      <c r="V33" s="232">
        <v>123.7256817124282</v>
      </c>
      <c r="W33" s="232">
        <v>149.36382380444121</v>
      </c>
      <c r="DA33" s="71" t="s">
        <v>3078</v>
      </c>
    </row>
    <row r="34" spans="1:105" ht="12" customHeight="1" x14ac:dyDescent="0.25">
      <c r="A34" s="60" t="s">
        <v>3079</v>
      </c>
      <c r="B34" s="264">
        <v>11.43760261048577</v>
      </c>
      <c r="C34" s="264">
        <v>10.32262651534016</v>
      </c>
      <c r="D34" s="264">
        <v>10.28894959307366</v>
      </c>
      <c r="E34" s="264">
        <v>10.646322626388461</v>
      </c>
      <c r="F34" s="264">
        <v>10.97392399507225</v>
      </c>
      <c r="G34" s="264">
        <v>11.500276652913721</v>
      </c>
      <c r="H34" s="264">
        <v>12.832675460674089</v>
      </c>
      <c r="I34" s="264">
        <v>13.84827282100215</v>
      </c>
      <c r="J34" s="264">
        <v>12.83586307488657</v>
      </c>
      <c r="K34" s="264">
        <v>12.65604333708313</v>
      </c>
      <c r="L34" s="264">
        <v>10.05294425902842</v>
      </c>
      <c r="M34" s="264">
        <v>10.01521142646377</v>
      </c>
      <c r="N34" s="264">
        <v>10.423280543553091</v>
      </c>
      <c r="O34" s="264">
        <v>10.00073616895828</v>
      </c>
      <c r="P34" s="264">
        <v>10.222521693665509</v>
      </c>
      <c r="Q34" s="264">
        <v>10.51616422581656</v>
      </c>
      <c r="R34" s="264">
        <v>11.528408564194059</v>
      </c>
      <c r="S34" s="264">
        <v>11.93373784136649</v>
      </c>
      <c r="T34" s="264">
        <v>12.31100585258222</v>
      </c>
      <c r="U34" s="264">
        <v>12.64783303043108</v>
      </c>
      <c r="V34" s="264">
        <v>11.537342150925159</v>
      </c>
      <c r="W34" s="264">
        <v>12.19063364994313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139.20907327123899</v>
      </c>
      <c r="C35" s="263">
        <f t="shared" si="1"/>
        <v>97.65415097705619</v>
      </c>
      <c r="D35" s="263">
        <f t="shared" si="1"/>
        <v>93.650101046877424</v>
      </c>
      <c r="E35" s="263">
        <f t="shared" si="1"/>
        <v>82.492363797726696</v>
      </c>
      <c r="F35" s="263">
        <f t="shared" si="1"/>
        <v>74.617415350558446</v>
      </c>
      <c r="G35" s="263">
        <f t="shared" si="1"/>
        <v>29.007837325136382</v>
      </c>
      <c r="H35" s="263">
        <f t="shared" si="1"/>
        <v>42.528052933045004</v>
      </c>
      <c r="I35" s="263">
        <f t="shared" si="1"/>
        <v>40.949633478606437</v>
      </c>
      <c r="J35" s="263">
        <f t="shared" si="1"/>
        <v>33.796001279750371</v>
      </c>
      <c r="K35" s="263">
        <f t="shared" si="1"/>
        <v>38.524797712485466</v>
      </c>
      <c r="L35" s="263">
        <f t="shared" si="1"/>
        <v>45.289068067267152</v>
      </c>
      <c r="M35" s="263">
        <f t="shared" si="1"/>
        <v>43.706024111982799</v>
      </c>
      <c r="N35" s="263">
        <f t="shared" si="1"/>
        <v>42.564467787316026</v>
      </c>
      <c r="O35" s="263">
        <f t="shared" si="1"/>
        <v>33.965724055741333</v>
      </c>
      <c r="P35" s="263">
        <f t="shared" si="1"/>
        <v>40.710492332541804</v>
      </c>
      <c r="Q35" s="263">
        <f t="shared" si="1"/>
        <v>42.536712025422631</v>
      </c>
      <c r="R35" s="263">
        <f t="shared" si="1"/>
        <v>27.524752657372218</v>
      </c>
      <c r="S35" s="263">
        <f t="shared" si="1"/>
        <v>25.671382779721135</v>
      </c>
      <c r="T35" s="263">
        <f t="shared" si="1"/>
        <v>25.921018876078517</v>
      </c>
      <c r="U35" s="263">
        <f t="shared" si="1"/>
        <v>22.033185538463606</v>
      </c>
      <c r="V35" s="263">
        <f t="shared" si="1"/>
        <v>22.061625742308522</v>
      </c>
      <c r="W35" s="263">
        <f t="shared" si="1"/>
        <v>22.653415018802807</v>
      </c>
      <c r="DA35" s="70"/>
    </row>
    <row r="36" spans="1:105" ht="12" customHeight="1" x14ac:dyDescent="0.25">
      <c r="A36" s="60" t="s">
        <v>3082</v>
      </c>
      <c r="B36" s="264">
        <v>57.40312628015932</v>
      </c>
      <c r="C36" s="264">
        <v>39.568796860895233</v>
      </c>
      <c r="D36" s="264">
        <v>37.60544542316967</v>
      </c>
      <c r="E36" s="264">
        <v>31.430513499607699</v>
      </c>
      <c r="F36" s="264">
        <v>27.135663723123301</v>
      </c>
      <c r="G36" s="264">
        <v>11.343807958789959</v>
      </c>
      <c r="H36" s="264">
        <v>15.41168316768206</v>
      </c>
      <c r="I36" s="264">
        <v>14.140460711436599</v>
      </c>
      <c r="J36" s="264">
        <v>11.22617512910508</v>
      </c>
      <c r="K36" s="264">
        <v>11.99020239601235</v>
      </c>
      <c r="L36" s="264">
        <v>15.288317271476931</v>
      </c>
      <c r="M36" s="264">
        <v>14.57802283003533</v>
      </c>
      <c r="N36" s="264">
        <v>12.243543758498101</v>
      </c>
      <c r="O36" s="264">
        <v>10.82742763546039</v>
      </c>
      <c r="P36" s="264">
        <v>9.0161926631633165</v>
      </c>
      <c r="Q36" s="264">
        <v>7.1560094730255468</v>
      </c>
      <c r="R36" s="264">
        <v>9.6833135741181593</v>
      </c>
      <c r="S36" s="264">
        <v>8.776274687974059</v>
      </c>
      <c r="T36" s="264">
        <v>8.965208908602218</v>
      </c>
      <c r="U36" s="264">
        <v>7.1923628895063967</v>
      </c>
      <c r="V36" s="264">
        <v>7.5749925281978951</v>
      </c>
      <c r="W36" s="264">
        <v>7.9043790121691702</v>
      </c>
      <c r="DA36" s="72" t="s">
        <v>3083</v>
      </c>
    </row>
    <row r="37" spans="1:105" ht="12" customHeight="1" x14ac:dyDescent="0.25">
      <c r="A37" s="59" t="s">
        <v>30</v>
      </c>
      <c r="B37" s="232">
        <v>16.370736676025391</v>
      </c>
      <c r="C37" s="232">
        <v>6.9472184763531911E-2</v>
      </c>
      <c r="D37" s="232">
        <v>8.7050425798964867E-2</v>
      </c>
      <c r="E37" s="232">
        <v>9.6701572213362577E-2</v>
      </c>
      <c r="F37" s="232">
        <v>0.40227760413982577</v>
      </c>
      <c r="G37" s="232">
        <v>0.45073427770715829</v>
      </c>
      <c r="H37" s="232">
        <v>0.49546106108505777</v>
      </c>
      <c r="I37" s="232">
        <v>0.38084040890538517</v>
      </c>
      <c r="J37" s="232">
        <v>0.38075806531380407</v>
      </c>
      <c r="K37" s="232">
        <v>0.21952993500277071</v>
      </c>
      <c r="L37" s="232">
        <v>0.21844256449745991</v>
      </c>
      <c r="M37" s="232">
        <v>0.1865338459260035</v>
      </c>
      <c r="N37" s="232">
        <v>0.21196578343803971</v>
      </c>
      <c r="O37" s="232">
        <v>0.19620318223769229</v>
      </c>
      <c r="P37" s="232">
        <v>0.21102487995248839</v>
      </c>
      <c r="Q37" s="232">
        <v>0.1518791805287682</v>
      </c>
      <c r="R37" s="232">
        <v>0.15763965757635229</v>
      </c>
      <c r="S37" s="232">
        <v>0.18880189665480501</v>
      </c>
      <c r="T37" s="232">
        <v>0.1181122657521043</v>
      </c>
      <c r="U37" s="232">
        <v>0.16846854585879401</v>
      </c>
      <c r="V37" s="232">
        <v>0.15432530871345429</v>
      </c>
      <c r="W37" s="232">
        <v>0.126153398548906</v>
      </c>
      <c r="DA37" s="71" t="s">
        <v>3084</v>
      </c>
    </row>
    <row r="38" spans="1:105" ht="12" customHeight="1" x14ac:dyDescent="0.25">
      <c r="A38" s="59" t="s">
        <v>33</v>
      </c>
      <c r="B38" s="232">
        <v>0.60764435087503244</v>
      </c>
      <c r="C38" s="232">
        <v>0.94545253009534913</v>
      </c>
      <c r="D38" s="232">
        <v>0.827239306441651</v>
      </c>
      <c r="E38" s="232">
        <v>2.0648367023690022</v>
      </c>
      <c r="F38" s="232">
        <v>2.5509229464879768</v>
      </c>
      <c r="G38" s="232">
        <v>2.3939527759432879</v>
      </c>
      <c r="H38" s="232">
        <v>0.91849469955756224</v>
      </c>
      <c r="I38" s="232">
        <v>0</v>
      </c>
      <c r="J38" s="232">
        <v>0</v>
      </c>
      <c r="K38" s="232">
        <v>0</v>
      </c>
      <c r="L38" s="232">
        <v>8.8945054108495417E-2</v>
      </c>
      <c r="M38" s="232">
        <v>0</v>
      </c>
      <c r="N38" s="232">
        <v>0.2047218944350965</v>
      </c>
      <c r="O38" s="232">
        <v>0.18762869064216009</v>
      </c>
      <c r="P38" s="232">
        <v>2.0856778007760162</v>
      </c>
      <c r="Q38" s="232">
        <v>0.8637215657113777</v>
      </c>
      <c r="R38" s="232">
        <v>1.2318234856640671</v>
      </c>
      <c r="S38" s="232">
        <v>0.50963387279251493</v>
      </c>
      <c r="T38" s="232">
        <v>2.08713492924071</v>
      </c>
      <c r="U38" s="232">
        <v>8.8757114292194739E-2</v>
      </c>
      <c r="V38" s="232">
        <v>0.25123204888457612</v>
      </c>
      <c r="W38" s="232">
        <v>0.32639593020625218</v>
      </c>
      <c r="DA38" s="71" t="s">
        <v>3085</v>
      </c>
    </row>
    <row r="39" spans="1:105" ht="12" customHeight="1" x14ac:dyDescent="0.25">
      <c r="A39" s="59" t="s">
        <v>160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0.50374500965962898</v>
      </c>
      <c r="H39" s="232">
        <v>3.1813719536545659</v>
      </c>
      <c r="I39" s="232">
        <v>1.942623468653998</v>
      </c>
      <c r="J39" s="232">
        <v>3.0675855138655401</v>
      </c>
      <c r="K39" s="232">
        <v>3.293730616339265</v>
      </c>
      <c r="L39" s="232">
        <v>3.188501516947138</v>
      </c>
      <c r="M39" s="232">
        <v>3.7458204898511469</v>
      </c>
      <c r="N39" s="232">
        <v>1.0676205283265789</v>
      </c>
      <c r="O39" s="232">
        <v>0.35737474991737972</v>
      </c>
      <c r="P39" s="232">
        <v>0.33230795494593818</v>
      </c>
      <c r="Q39" s="232">
        <v>0.47592661624158661</v>
      </c>
      <c r="R39" s="232">
        <v>0.78907425380787022</v>
      </c>
      <c r="S39" s="232">
        <v>0.16382677177933841</v>
      </c>
      <c r="T39" s="232">
        <v>0.16095900597813509</v>
      </c>
      <c r="U39" s="232">
        <v>0.17221963684399669</v>
      </c>
      <c r="V39" s="232">
        <v>0.16235990406986789</v>
      </c>
      <c r="W39" s="232">
        <v>0.15897207953031081</v>
      </c>
      <c r="DA39" s="71" t="s">
        <v>3086</v>
      </c>
    </row>
    <row r="40" spans="1:105" ht="12" customHeight="1" x14ac:dyDescent="0.25">
      <c r="A40" s="59" t="s">
        <v>70</v>
      </c>
      <c r="B40" s="232">
        <v>2.566103229200944</v>
      </c>
      <c r="C40" s="232">
        <v>0</v>
      </c>
      <c r="D40" s="232">
        <v>0.246705373134879</v>
      </c>
      <c r="E40" s="232">
        <v>0.48482335986745662</v>
      </c>
      <c r="F40" s="232">
        <v>0</v>
      </c>
      <c r="G40" s="232">
        <v>0.12244839580191259</v>
      </c>
      <c r="H40" s="232">
        <v>0.28896809034553522</v>
      </c>
      <c r="I40" s="232">
        <v>2.448928321711477</v>
      </c>
      <c r="J40" s="232">
        <v>0</v>
      </c>
      <c r="K40" s="232">
        <v>1.126803476758466</v>
      </c>
      <c r="L40" s="232">
        <v>3.5367368073206111</v>
      </c>
      <c r="M40" s="232">
        <v>2.516009008700562</v>
      </c>
      <c r="N40" s="232">
        <v>2.216015860803985</v>
      </c>
      <c r="O40" s="232">
        <v>1.8601403368163469</v>
      </c>
      <c r="P40" s="232">
        <v>1.3584429033100001</v>
      </c>
      <c r="Q40" s="232">
        <v>0.44510051777691673</v>
      </c>
      <c r="R40" s="232">
        <v>0.81465043166432305</v>
      </c>
      <c r="S40" s="232">
        <v>0.53620464703701209</v>
      </c>
      <c r="T40" s="232">
        <v>0</v>
      </c>
      <c r="U40" s="232">
        <v>0</v>
      </c>
      <c r="V40" s="232">
        <v>0.75524483736603043</v>
      </c>
      <c r="W40" s="232">
        <v>0.44152348148166543</v>
      </c>
      <c r="DA40" s="71" t="s">
        <v>3087</v>
      </c>
    </row>
    <row r="41" spans="1:105" ht="12" customHeight="1" x14ac:dyDescent="0.25">
      <c r="A41" s="59" t="s">
        <v>162</v>
      </c>
      <c r="B41" s="232">
        <v>37.858642024057957</v>
      </c>
      <c r="C41" s="232">
        <v>38.553872146036348</v>
      </c>
      <c r="D41" s="232">
        <v>36.444450317794178</v>
      </c>
      <c r="E41" s="232">
        <v>28.784151865157881</v>
      </c>
      <c r="F41" s="232">
        <v>24.182463172495499</v>
      </c>
      <c r="G41" s="232">
        <v>7.8729274996779743</v>
      </c>
      <c r="H41" s="232">
        <v>10.52738736303934</v>
      </c>
      <c r="I41" s="232">
        <v>9.3680685121657437</v>
      </c>
      <c r="J41" s="232">
        <v>7.7778315499257404</v>
      </c>
      <c r="K41" s="232">
        <v>7.3501383679118524</v>
      </c>
      <c r="L41" s="232">
        <v>8.2556913286032252</v>
      </c>
      <c r="M41" s="232">
        <v>8.129659485557621</v>
      </c>
      <c r="N41" s="232">
        <v>8.5432196914944019</v>
      </c>
      <c r="O41" s="232">
        <v>8.2260806758468092</v>
      </c>
      <c r="P41" s="232">
        <v>5.0287391241788741</v>
      </c>
      <c r="Q41" s="232">
        <v>5.2193815927668981</v>
      </c>
      <c r="R41" s="232">
        <v>6.6901257454055463</v>
      </c>
      <c r="S41" s="232">
        <v>7.3778074997103884</v>
      </c>
      <c r="T41" s="232">
        <v>6.5990027076312687</v>
      </c>
      <c r="U41" s="232">
        <v>6.7629175925114113</v>
      </c>
      <c r="V41" s="232">
        <v>6.2518304291639666</v>
      </c>
      <c r="W41" s="232">
        <v>6.8513341224020357</v>
      </c>
      <c r="DA41" s="71" t="s">
        <v>3088</v>
      </c>
    </row>
    <row r="42" spans="1:105" ht="12" customHeight="1" x14ac:dyDescent="0.25">
      <c r="A42" s="60" t="s">
        <v>3089</v>
      </c>
      <c r="B42" s="264">
        <v>80.621338149279353</v>
      </c>
      <c r="C42" s="264">
        <v>57.016224941357869</v>
      </c>
      <c r="D42" s="264">
        <v>54.97901441585369</v>
      </c>
      <c r="E42" s="264">
        <v>49.959195454671622</v>
      </c>
      <c r="F42" s="264">
        <v>46.345166642231227</v>
      </c>
      <c r="G42" s="264">
        <v>16.472929284437502</v>
      </c>
      <c r="H42" s="264">
        <v>25.787271235507419</v>
      </c>
      <c r="I42" s="264">
        <v>25.374887367851759</v>
      </c>
      <c r="J42" s="264">
        <v>21.24039747503204</v>
      </c>
      <c r="K42" s="264">
        <v>25.2237908279895</v>
      </c>
      <c r="L42" s="264">
        <v>28.959552997533709</v>
      </c>
      <c r="M42" s="264">
        <v>28.090711527063721</v>
      </c>
      <c r="N42" s="264">
        <v>29.241369972521351</v>
      </c>
      <c r="O42" s="264">
        <v>22.10250588849598</v>
      </c>
      <c r="P42" s="264">
        <v>30.635538493963129</v>
      </c>
      <c r="Q42" s="264">
        <v>34.291528400437507</v>
      </c>
      <c r="R42" s="264">
        <v>16.647425339105389</v>
      </c>
      <c r="S42" s="264">
        <v>15.659113815319831</v>
      </c>
      <c r="T42" s="264">
        <v>15.68074150417314</v>
      </c>
      <c r="U42" s="264">
        <v>13.530868513662559</v>
      </c>
      <c r="V42" s="264">
        <v>13.291694205621949</v>
      </c>
      <c r="W42" s="264">
        <v>13.4864346643181</v>
      </c>
      <c r="DA42" s="72" t="s">
        <v>3090</v>
      </c>
    </row>
    <row r="43" spans="1:105" ht="12" customHeight="1" x14ac:dyDescent="0.25">
      <c r="A43" s="64" t="s">
        <v>30</v>
      </c>
      <c r="B43" s="231">
        <v>21.130586654406329</v>
      </c>
      <c r="C43" s="231">
        <v>8.3272074487898889E-2</v>
      </c>
      <c r="D43" s="231">
        <v>0.1001476361301499</v>
      </c>
      <c r="E43" s="231">
        <v>8.8814866125084893E-2</v>
      </c>
      <c r="F43" s="231">
        <v>0.30823890246059948</v>
      </c>
      <c r="G43" s="231">
        <v>0.52686854661861293</v>
      </c>
      <c r="H43" s="231">
        <v>0.39739948673179049</v>
      </c>
      <c r="I43" s="231">
        <v>0.25685344357772999</v>
      </c>
      <c r="J43" s="231">
        <v>0.22658563115117189</v>
      </c>
      <c r="K43" s="231">
        <v>0.10292332795103031</v>
      </c>
      <c r="L43" s="231">
        <v>0.13030833813384191</v>
      </c>
      <c r="M43" s="231">
        <v>0.1069943690255535</v>
      </c>
      <c r="N43" s="231">
        <v>7.588981470709473E-2</v>
      </c>
      <c r="O43" s="231">
        <v>9.8395375547961489E-2</v>
      </c>
      <c r="P43" s="231">
        <v>3.680901921419568E-2</v>
      </c>
      <c r="Q43" s="231">
        <v>1.36190633112047E-2</v>
      </c>
      <c r="R43" s="231">
        <v>0.11762784345518219</v>
      </c>
      <c r="S43" s="231">
        <v>0.1285873113899163</v>
      </c>
      <c r="T43" s="231">
        <v>8.4345897771162026E-2</v>
      </c>
      <c r="U43" s="231">
        <v>0.10099312454469681</v>
      </c>
      <c r="V43" s="231">
        <v>0.1092856445092691</v>
      </c>
      <c r="W43" s="231">
        <v>9.5721013187258466E-2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0.78431910947716232</v>
      </c>
      <c r="C45" s="231">
        <v>1.133256335306732</v>
      </c>
      <c r="D45" s="231">
        <v>0.95170196232470583</v>
      </c>
      <c r="E45" s="231">
        <v>1.8964344745754129</v>
      </c>
      <c r="F45" s="231">
        <v>1.954604683917996</v>
      </c>
      <c r="G45" s="231">
        <v>2.7983192805990642</v>
      </c>
      <c r="H45" s="231">
        <v>0.73670637480708645</v>
      </c>
      <c r="I45" s="231">
        <v>0</v>
      </c>
      <c r="J45" s="231">
        <v>0</v>
      </c>
      <c r="K45" s="231">
        <v>0</v>
      </c>
      <c r="L45" s="231">
        <v>5.3058716888655877E-2</v>
      </c>
      <c r="M45" s="231">
        <v>0</v>
      </c>
      <c r="N45" s="231">
        <v>7.3296295199957784E-2</v>
      </c>
      <c r="O45" s="231">
        <v>9.4095290752939528E-2</v>
      </c>
      <c r="P45" s="231">
        <v>0.36380427872140331</v>
      </c>
      <c r="Q45" s="231">
        <v>7.74502380492368E-2</v>
      </c>
      <c r="R45" s="231">
        <v>0.91916426592039158</v>
      </c>
      <c r="S45" s="231">
        <v>0.34709635155538721</v>
      </c>
      <c r="T45" s="231">
        <v>1.490457136313313</v>
      </c>
      <c r="U45" s="231">
        <v>5.3207904491873417E-2</v>
      </c>
      <c r="V45" s="231">
        <v>0.17791026379681199</v>
      </c>
      <c r="W45" s="231">
        <v>0.24765840238087769</v>
      </c>
      <c r="DA45" s="73" t="s">
        <v>3093</v>
      </c>
    </row>
    <row r="46" spans="1:105" ht="12" customHeight="1" x14ac:dyDescent="0.25">
      <c r="A46" s="64" t="s">
        <v>160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0.58883340857910704</v>
      </c>
      <c r="H46" s="231">
        <v>2.5517153229286649</v>
      </c>
      <c r="I46" s="231">
        <v>1.3101801064987719</v>
      </c>
      <c r="J46" s="231">
        <v>1.825491993706208</v>
      </c>
      <c r="K46" s="231">
        <v>1.5442163566602281</v>
      </c>
      <c r="L46" s="231">
        <v>1.9020484160972519</v>
      </c>
      <c r="M46" s="231">
        <v>2.1485736157158311</v>
      </c>
      <c r="N46" s="231">
        <v>0.38223869323644077</v>
      </c>
      <c r="O46" s="231">
        <v>0.17922248930131829</v>
      </c>
      <c r="P46" s="231">
        <v>5.7964396906133038E-2</v>
      </c>
      <c r="Q46" s="231">
        <v>4.2676518898216373E-2</v>
      </c>
      <c r="R46" s="231">
        <v>0.58879284710746838</v>
      </c>
      <c r="S46" s="231">
        <v>0.1115775026101064</v>
      </c>
      <c r="T46" s="231">
        <v>0.1149434546626481</v>
      </c>
      <c r="U46" s="231">
        <v>0.10324181967716731</v>
      </c>
      <c r="V46" s="231">
        <v>0.1149753524335034</v>
      </c>
      <c r="W46" s="231">
        <v>0.1206227394280433</v>
      </c>
      <c r="DA46" s="73" t="s">
        <v>3094</v>
      </c>
    </row>
    <row r="47" spans="1:105" ht="12" customHeight="1" x14ac:dyDescent="0.25">
      <c r="A47" s="64" t="s">
        <v>70</v>
      </c>
      <c r="B47" s="231">
        <v>3.3122068799867339</v>
      </c>
      <c r="C47" s="231">
        <v>0</v>
      </c>
      <c r="D47" s="231">
        <v>0.28382353921074688</v>
      </c>
      <c r="E47" s="231">
        <v>0.44528254107322468</v>
      </c>
      <c r="F47" s="231">
        <v>0</v>
      </c>
      <c r="G47" s="231">
        <v>0.14313135592906731</v>
      </c>
      <c r="H47" s="231">
        <v>0.23177557189598599</v>
      </c>
      <c r="I47" s="231">
        <v>1.651651604709033</v>
      </c>
      <c r="J47" s="231">
        <v>0</v>
      </c>
      <c r="K47" s="231">
        <v>0.52828496384016599</v>
      </c>
      <c r="L47" s="231">
        <v>2.109782481445357</v>
      </c>
      <c r="M47" s="231">
        <v>1.4431632769492879</v>
      </c>
      <c r="N47" s="231">
        <v>0.79339707728609221</v>
      </c>
      <c r="O47" s="231">
        <v>0.93285544569416523</v>
      </c>
      <c r="P47" s="231">
        <v>0.23695286992028411</v>
      </c>
      <c r="Q47" s="231">
        <v>3.9912331040695977E-2</v>
      </c>
      <c r="R47" s="231">
        <v>0.60787732553970286</v>
      </c>
      <c r="S47" s="231">
        <v>0.36519290928168591</v>
      </c>
      <c r="T47" s="231">
        <v>0</v>
      </c>
      <c r="U47" s="231">
        <v>0</v>
      </c>
      <c r="V47" s="231">
        <v>0.53482749849603251</v>
      </c>
      <c r="W47" s="231">
        <v>0.33501336848255131</v>
      </c>
      <c r="DA47" s="73" t="s">
        <v>3095</v>
      </c>
    </row>
    <row r="48" spans="1:105" ht="12" customHeight="1" x14ac:dyDescent="0.25">
      <c r="A48" s="64" t="s">
        <v>34</v>
      </c>
      <c r="B48" s="231">
        <v>6.0900708193856339</v>
      </c>
      <c r="C48" s="231">
        <v>9.1495416325494254</v>
      </c>
      <c r="D48" s="231">
        <v>9.7392268706311356</v>
      </c>
      <c r="E48" s="231">
        <v>18.10722953193914</v>
      </c>
      <c r="F48" s="231">
        <v>21.784130176914211</v>
      </c>
      <c r="G48" s="231">
        <v>0</v>
      </c>
      <c r="H48" s="231">
        <v>10.55880534928818</v>
      </c>
      <c r="I48" s="231">
        <v>13.162345305319921</v>
      </c>
      <c r="J48" s="231">
        <v>13.10235126499648</v>
      </c>
      <c r="K48" s="231">
        <v>18.141241170940759</v>
      </c>
      <c r="L48" s="231">
        <v>9.3797528627470896</v>
      </c>
      <c r="M48" s="231">
        <v>9.7622546184245422</v>
      </c>
      <c r="N48" s="231">
        <v>14.703508463619711</v>
      </c>
      <c r="O48" s="231">
        <v>6.6544361345217249</v>
      </c>
      <c r="P48" s="231">
        <v>20.27028762617778</v>
      </c>
      <c r="Q48" s="231">
        <v>24.82048049526043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48.866176992453447</v>
      </c>
      <c r="C49" s="231">
        <v>46.21217720544378</v>
      </c>
      <c r="D49" s="231">
        <v>41.927716216101238</v>
      </c>
      <c r="E49" s="231">
        <v>26.4365980398698</v>
      </c>
      <c r="F49" s="231">
        <v>18.52943298452427</v>
      </c>
      <c r="G49" s="231">
        <v>9.2027566452001555</v>
      </c>
      <c r="H49" s="231">
        <v>8.4438085316665425</v>
      </c>
      <c r="I49" s="231">
        <v>6.318186307849663</v>
      </c>
      <c r="J49" s="231">
        <v>4.628516192493449</v>
      </c>
      <c r="K49" s="231">
        <v>3.4460024857953622</v>
      </c>
      <c r="L49" s="231">
        <v>4.9247975990904678</v>
      </c>
      <c r="M49" s="231">
        <v>4.663109703934893</v>
      </c>
      <c r="N49" s="231">
        <v>3.0587170668469339</v>
      </c>
      <c r="O49" s="231">
        <v>4.1253576428093286</v>
      </c>
      <c r="P49" s="231">
        <v>0.87716175972592936</v>
      </c>
      <c r="Q49" s="231">
        <v>0.46802391288755107</v>
      </c>
      <c r="R49" s="231">
        <v>4.9920500715049636</v>
      </c>
      <c r="S49" s="231">
        <v>5.0248034958814856</v>
      </c>
      <c r="T49" s="231">
        <v>4.7124555965905</v>
      </c>
      <c r="U49" s="231">
        <v>4.0542178079847941</v>
      </c>
      <c r="V49" s="231">
        <v>4.4272408946380351</v>
      </c>
      <c r="W49" s="231">
        <v>5.1985650123133107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6.9931215714624975E-2</v>
      </c>
      <c r="C51" s="231">
        <v>6.9931215714623143E-2</v>
      </c>
      <c r="D51" s="231">
        <v>1.663562660148781</v>
      </c>
      <c r="E51" s="231">
        <v>2.6241562826004889</v>
      </c>
      <c r="F51" s="231">
        <v>3.4007134165589799</v>
      </c>
      <c r="G51" s="231">
        <v>2.8265699208072959</v>
      </c>
      <c r="H51" s="231">
        <v>2.49901412033448</v>
      </c>
      <c r="I51" s="231">
        <v>2.3812387174396101</v>
      </c>
      <c r="J51" s="231">
        <v>1.166703889911334</v>
      </c>
      <c r="K51" s="231">
        <v>1.170374020028345</v>
      </c>
      <c r="L51" s="231">
        <v>1.1703872695961051</v>
      </c>
      <c r="M51" s="231">
        <v>0.99371754046813432</v>
      </c>
      <c r="N51" s="231">
        <v>1.0378783479666069</v>
      </c>
      <c r="O51" s="231">
        <v>0.8354514601887304</v>
      </c>
      <c r="P51" s="231">
        <v>0.76185011435856365</v>
      </c>
      <c r="Q51" s="231">
        <v>0.84650159923861479</v>
      </c>
      <c r="R51" s="231">
        <v>0.82073119102168823</v>
      </c>
      <c r="S51" s="231">
        <v>0.85095345381948939</v>
      </c>
      <c r="T51" s="231">
        <v>0.880208498210027</v>
      </c>
      <c r="U51" s="231">
        <v>0.81108550610209396</v>
      </c>
      <c r="V51" s="231">
        <v>0.87611438195040825</v>
      </c>
      <c r="W51" s="231">
        <v>0.47791188913233862</v>
      </c>
      <c r="DA51" s="73" t="s">
        <v>3099</v>
      </c>
    </row>
    <row r="52" spans="1:105" ht="12" customHeight="1" x14ac:dyDescent="0.25">
      <c r="A52" s="64" t="s">
        <v>79</v>
      </c>
      <c r="B52" s="231">
        <v>0.36804647785540973</v>
      </c>
      <c r="C52" s="231">
        <v>0.36804647785540001</v>
      </c>
      <c r="D52" s="231">
        <v>0.31283553130692959</v>
      </c>
      <c r="E52" s="231">
        <v>0.36067971848846031</v>
      </c>
      <c r="F52" s="231">
        <v>0.36804647785517092</v>
      </c>
      <c r="G52" s="231">
        <v>0.38645012670419698</v>
      </c>
      <c r="H52" s="231">
        <v>0.36804647785469119</v>
      </c>
      <c r="I52" s="231">
        <v>0.29443188245703372</v>
      </c>
      <c r="J52" s="231">
        <v>0.29074850277339781</v>
      </c>
      <c r="K52" s="231">
        <v>0.29074850277361819</v>
      </c>
      <c r="L52" s="231">
        <v>9.2894173135349352</v>
      </c>
      <c r="M52" s="231">
        <v>8.9728984025454768</v>
      </c>
      <c r="N52" s="231">
        <v>9.1164442136585073</v>
      </c>
      <c r="O52" s="231">
        <v>9.1826920496798099</v>
      </c>
      <c r="P52" s="231">
        <v>8.0307084289388388</v>
      </c>
      <c r="Q52" s="231">
        <v>7.9828642417515603</v>
      </c>
      <c r="R52" s="231">
        <v>8.6011817945559894</v>
      </c>
      <c r="S52" s="231">
        <v>8.8309027907817637</v>
      </c>
      <c r="T52" s="231">
        <v>8.3983309206254919</v>
      </c>
      <c r="U52" s="231">
        <v>8.4081223508619374</v>
      </c>
      <c r="V52" s="231">
        <v>7.0513401697978866</v>
      </c>
      <c r="W52" s="231">
        <v>7.0109422393937173</v>
      </c>
      <c r="DA52" s="73" t="s">
        <v>3100</v>
      </c>
    </row>
    <row r="53" spans="1:105" ht="12" customHeight="1" x14ac:dyDescent="0.25">
      <c r="A53" s="60" t="s">
        <v>3101</v>
      </c>
      <c r="B53" s="264">
        <v>1.1846088418003129</v>
      </c>
      <c r="C53" s="264">
        <v>1.0691291748030891</v>
      </c>
      <c r="D53" s="264">
        <v>1.0656412078540569</v>
      </c>
      <c r="E53" s="264">
        <v>1.1026548434473771</v>
      </c>
      <c r="F53" s="264">
        <v>1.136584985203912</v>
      </c>
      <c r="G53" s="264">
        <v>1.191100081908921</v>
      </c>
      <c r="H53" s="264">
        <v>1.32909852985553</v>
      </c>
      <c r="I53" s="264">
        <v>1.4342853993180791</v>
      </c>
      <c r="J53" s="264">
        <v>1.3294286756132521</v>
      </c>
      <c r="K53" s="264">
        <v>1.3108044884836101</v>
      </c>
      <c r="L53" s="264">
        <v>1.041197798256515</v>
      </c>
      <c r="M53" s="264">
        <v>1.037289754883747</v>
      </c>
      <c r="N53" s="264">
        <v>1.07955405629657</v>
      </c>
      <c r="O53" s="264">
        <v>1.0357905317849649</v>
      </c>
      <c r="P53" s="264">
        <v>1.058761175415357</v>
      </c>
      <c r="Q53" s="264">
        <v>1.089174151959573</v>
      </c>
      <c r="R53" s="264">
        <v>1.19401374414867</v>
      </c>
      <c r="S53" s="264">
        <v>1.235994276427244</v>
      </c>
      <c r="T53" s="264">
        <v>1.275068463303159</v>
      </c>
      <c r="U53" s="264">
        <v>1.309954135294648</v>
      </c>
      <c r="V53" s="264">
        <v>1.194939008488678</v>
      </c>
      <c r="W53" s="264">
        <v>1.2626013423155391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35.628857436940557</v>
      </c>
      <c r="C54" s="263">
        <f t="shared" si="2"/>
        <v>26.485346284604681</v>
      </c>
      <c r="D54" s="263">
        <f t="shared" si="2"/>
        <v>25.546171036936528</v>
      </c>
      <c r="E54" s="263">
        <f t="shared" si="2"/>
        <v>22.989615992615214</v>
      </c>
      <c r="F54" s="263">
        <f t="shared" si="2"/>
        <v>21.262786052031256</v>
      </c>
      <c r="G54" s="263">
        <f t="shared" si="2"/>
        <v>13.243095559858864</v>
      </c>
      <c r="H54" s="263">
        <f t="shared" si="2"/>
        <v>16.396064757121007</v>
      </c>
      <c r="I54" s="263">
        <f t="shared" si="2"/>
        <v>16.53868467825761</v>
      </c>
      <c r="J54" s="263">
        <f t="shared" si="2"/>
        <v>14.448483558589395</v>
      </c>
      <c r="K54" s="263">
        <f t="shared" si="2"/>
        <v>14.902301151085263</v>
      </c>
      <c r="L54" s="263">
        <f t="shared" si="2"/>
        <v>14.68461905740967</v>
      </c>
      <c r="M54" s="263">
        <f t="shared" si="2"/>
        <v>14.335620095570082</v>
      </c>
      <c r="N54" s="263">
        <f t="shared" si="2"/>
        <v>13.821752372200825</v>
      </c>
      <c r="O54" s="263">
        <f t="shared" si="2"/>
        <v>12.472947804233147</v>
      </c>
      <c r="P54" s="263">
        <f t="shared" si="2"/>
        <v>12.522323996892148</v>
      </c>
      <c r="Q54" s="263">
        <f t="shared" si="2"/>
        <v>12.315548459292991</v>
      </c>
      <c r="R54" s="263">
        <f t="shared" si="2"/>
        <v>12.634796869282891</v>
      </c>
      <c r="S54" s="263">
        <f t="shared" si="2"/>
        <v>12.496667660605553</v>
      </c>
      <c r="T54" s="263">
        <f t="shared" si="2"/>
        <v>12.810640249973249</v>
      </c>
      <c r="U54" s="263">
        <f t="shared" si="2"/>
        <v>12.206606597132453</v>
      </c>
      <c r="V54" s="263">
        <f t="shared" si="2"/>
        <v>11.590581299765084</v>
      </c>
      <c r="W54" s="263">
        <f t="shared" si="2"/>
        <v>12.170124953562691</v>
      </c>
      <c r="DA54" s="70"/>
    </row>
    <row r="55" spans="1:105" ht="12" customHeight="1" x14ac:dyDescent="0.25">
      <c r="A55" s="60" t="s">
        <v>3104</v>
      </c>
      <c r="B55" s="264">
        <v>21.96546619585547</v>
      </c>
      <c r="C55" s="264">
        <v>15.33855101739557</v>
      </c>
      <c r="D55" s="264">
        <v>14.57501662549487</v>
      </c>
      <c r="E55" s="264">
        <v>12.158730410779951</v>
      </c>
      <c r="F55" s="264">
        <v>10.48618141522639</v>
      </c>
      <c r="G55" s="264">
        <v>4.3642834269054092</v>
      </c>
      <c r="H55" s="264">
        <v>5.9313935918025278</v>
      </c>
      <c r="I55" s="264">
        <v>5.4303924405358774</v>
      </c>
      <c r="J55" s="264">
        <v>4.3237794529295783</v>
      </c>
      <c r="K55" s="264">
        <v>4.5973576924356916</v>
      </c>
      <c r="L55" s="264">
        <v>5.8278166524766366</v>
      </c>
      <c r="M55" s="264">
        <v>5.5692504556275209</v>
      </c>
      <c r="N55" s="264">
        <v>4.6977383329428504</v>
      </c>
      <c r="O55" s="264">
        <v>4.1667171792928919</v>
      </c>
      <c r="P55" s="264">
        <v>3.4267807719550478</v>
      </c>
      <c r="Q55" s="264">
        <v>2.7498838934002459</v>
      </c>
      <c r="R55" s="264">
        <v>3.7241688797320811</v>
      </c>
      <c r="S55" s="264">
        <v>3.3911409485747801</v>
      </c>
      <c r="T55" s="264">
        <v>3.45287262609106</v>
      </c>
      <c r="U55" s="264">
        <v>2.7868354211426398</v>
      </c>
      <c r="V55" s="264">
        <v>2.926487656182764</v>
      </c>
      <c r="W55" s="264">
        <v>3.0574077801419222</v>
      </c>
      <c r="DA55" s="72" t="s">
        <v>3105</v>
      </c>
    </row>
    <row r="56" spans="1:105" ht="12" customHeight="1" x14ac:dyDescent="0.25">
      <c r="A56" s="60" t="s">
        <v>3106</v>
      </c>
      <c r="B56" s="264">
        <v>6.0655552212623958</v>
      </c>
      <c r="C56" s="264">
        <v>4.2896219391617194</v>
      </c>
      <c r="D56" s="264">
        <v>4.136352181757017</v>
      </c>
      <c r="E56" s="264">
        <v>3.758685551448647</v>
      </c>
      <c r="F56" s="264">
        <v>3.4867836972211572</v>
      </c>
      <c r="G56" s="264">
        <v>1.2393426420893421</v>
      </c>
      <c r="H56" s="264">
        <v>1.9401081807278311</v>
      </c>
      <c r="I56" s="264">
        <v>1.909082435198878</v>
      </c>
      <c r="J56" s="264">
        <v>1.598023634485169</v>
      </c>
      <c r="K56" s="264">
        <v>1.897714670444351</v>
      </c>
      <c r="L56" s="264">
        <v>2.17877514714987</v>
      </c>
      <c r="M56" s="264">
        <v>2.1134077637916282</v>
      </c>
      <c r="N56" s="264">
        <v>2.1999776781834242</v>
      </c>
      <c r="O56" s="264">
        <v>1.6628844555608251</v>
      </c>
      <c r="P56" s="264">
        <v>2.3048680998592941</v>
      </c>
      <c r="Q56" s="264">
        <v>2.5799269016003148</v>
      </c>
      <c r="R56" s="264">
        <v>1.2524708719076161</v>
      </c>
      <c r="S56" s="264">
        <v>1.178115145980176</v>
      </c>
      <c r="T56" s="264">
        <v>1.1797423075239979</v>
      </c>
      <c r="U56" s="264">
        <v>1.017996377203453</v>
      </c>
      <c r="V56" s="264">
        <v>1.0000020718963221</v>
      </c>
      <c r="W56" s="264">
        <v>1.014653391672834</v>
      </c>
      <c r="DA56" s="72" t="s">
        <v>3107</v>
      </c>
    </row>
    <row r="57" spans="1:105" ht="12" customHeight="1" x14ac:dyDescent="0.25">
      <c r="A57" s="64" t="s">
        <v>30</v>
      </c>
      <c r="B57" s="231">
        <v>1.589762005347185</v>
      </c>
      <c r="C57" s="231">
        <v>6.2649836605315782E-3</v>
      </c>
      <c r="D57" s="231">
        <v>7.5346183922369823E-3</v>
      </c>
      <c r="E57" s="231">
        <v>6.6819961974985461E-3</v>
      </c>
      <c r="F57" s="231">
        <v>2.3190387645938521E-2</v>
      </c>
      <c r="G57" s="231">
        <v>3.9639012911745167E-2</v>
      </c>
      <c r="H57" s="231">
        <v>2.9898393986090809E-2</v>
      </c>
      <c r="I57" s="231">
        <v>1.9324397008982822E-2</v>
      </c>
      <c r="J57" s="231">
        <v>1.7047194820150859E-2</v>
      </c>
      <c r="K57" s="231">
        <v>7.7434478709239056E-3</v>
      </c>
      <c r="L57" s="231">
        <v>9.8037621166526794E-3</v>
      </c>
      <c r="M57" s="231">
        <v>8.0497330928316069E-3</v>
      </c>
      <c r="N57" s="231">
        <v>5.7095785359569688E-3</v>
      </c>
      <c r="O57" s="231">
        <v>7.4027868750817386E-3</v>
      </c>
      <c r="P57" s="231">
        <v>2.7693305991871361E-3</v>
      </c>
      <c r="Q57" s="231">
        <v>1.0246317224730809E-3</v>
      </c>
      <c r="R57" s="231">
        <v>8.8497437082268714E-3</v>
      </c>
      <c r="S57" s="231">
        <v>9.6742804807460493E-3</v>
      </c>
      <c r="T57" s="231">
        <v>6.3457728730654797E-3</v>
      </c>
      <c r="U57" s="231">
        <v>7.5982288058706014E-3</v>
      </c>
      <c r="V57" s="231">
        <v>8.2221174552428132E-3</v>
      </c>
      <c r="W57" s="231">
        <v>7.201580929448911E-3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5.9008334255335089E-2</v>
      </c>
      <c r="C59" s="231">
        <v>8.5260664725271398E-2</v>
      </c>
      <c r="D59" s="231">
        <v>7.1601401554209812E-2</v>
      </c>
      <c r="E59" s="231">
        <v>0.1426784557674291</v>
      </c>
      <c r="F59" s="231">
        <v>0.14705489784962969</v>
      </c>
      <c r="G59" s="231">
        <v>0.2105318581014971</v>
      </c>
      <c r="H59" s="231">
        <v>5.5426184938464157E-2</v>
      </c>
      <c r="I59" s="231">
        <v>0</v>
      </c>
      <c r="J59" s="231">
        <v>0</v>
      </c>
      <c r="K59" s="231">
        <v>0</v>
      </c>
      <c r="L59" s="231">
        <v>3.9918783866073381E-3</v>
      </c>
      <c r="M59" s="231">
        <v>0</v>
      </c>
      <c r="N59" s="231">
        <v>5.5144548112820877E-3</v>
      </c>
      <c r="O59" s="231">
        <v>7.0792695237321254E-3</v>
      </c>
      <c r="P59" s="231">
        <v>2.7370854825434731E-2</v>
      </c>
      <c r="Q59" s="231">
        <v>5.8269771573093519E-3</v>
      </c>
      <c r="R59" s="231">
        <v>6.9153424395264576E-2</v>
      </c>
      <c r="S59" s="231">
        <v>2.611383209194135E-2</v>
      </c>
      <c r="T59" s="231">
        <v>0.1121347061803119</v>
      </c>
      <c r="U59" s="231">
        <v>4.0031025323039567E-3</v>
      </c>
      <c r="V59" s="231">
        <v>1.3385098216688041E-2</v>
      </c>
      <c r="W59" s="231">
        <v>1.8632607075677311E-2</v>
      </c>
      <c r="DA59" s="73" t="s">
        <v>3110</v>
      </c>
    </row>
    <row r="60" spans="1:105" ht="12" customHeight="1" x14ac:dyDescent="0.25">
      <c r="A60" s="64" t="s">
        <v>160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4.4300946099995533E-2</v>
      </c>
      <c r="H60" s="231">
        <v>0.1919785822893039</v>
      </c>
      <c r="I60" s="231">
        <v>9.8571544062603503E-2</v>
      </c>
      <c r="J60" s="231">
        <v>0.1373410904355768</v>
      </c>
      <c r="K60" s="231">
        <v>0.1161792870214591</v>
      </c>
      <c r="L60" s="231">
        <v>0.14310082127377441</v>
      </c>
      <c r="M60" s="231">
        <v>0.16164817171529761</v>
      </c>
      <c r="N60" s="231">
        <v>2.875777002405823E-2</v>
      </c>
      <c r="O60" s="231">
        <v>1.3483823646494159E-2</v>
      </c>
      <c r="P60" s="231">
        <v>4.3609577609629866E-3</v>
      </c>
      <c r="Q60" s="231">
        <v>3.2107725816839911E-3</v>
      </c>
      <c r="R60" s="231">
        <v>4.4297894453226468E-2</v>
      </c>
      <c r="S60" s="231">
        <v>8.3945456509170926E-3</v>
      </c>
      <c r="T60" s="231">
        <v>8.6477834228951521E-3</v>
      </c>
      <c r="U60" s="231">
        <v>7.7674096308840597E-3</v>
      </c>
      <c r="V60" s="231">
        <v>8.6501832551852051E-3</v>
      </c>
      <c r="W60" s="231">
        <v>9.0750650353386784E-3</v>
      </c>
      <c r="DA60" s="73" t="s">
        <v>3111</v>
      </c>
    </row>
    <row r="61" spans="1:105" ht="12" customHeight="1" x14ac:dyDescent="0.25">
      <c r="A61" s="64" t="s">
        <v>70</v>
      </c>
      <c r="B61" s="231">
        <v>0.2491942480240803</v>
      </c>
      <c r="C61" s="231">
        <v>0</v>
      </c>
      <c r="D61" s="231">
        <v>2.1353495113034249E-2</v>
      </c>
      <c r="E61" s="231">
        <v>3.3500880833095263E-2</v>
      </c>
      <c r="F61" s="231">
        <v>0</v>
      </c>
      <c r="G61" s="231">
        <v>1.076850326739064E-2</v>
      </c>
      <c r="H61" s="231">
        <v>1.743766058151618E-2</v>
      </c>
      <c r="I61" s="231">
        <v>0.1242621896959774</v>
      </c>
      <c r="J61" s="231">
        <v>0</v>
      </c>
      <c r="K61" s="231">
        <v>3.9745577216814987E-2</v>
      </c>
      <c r="L61" s="231">
        <v>0.15872971647237791</v>
      </c>
      <c r="M61" s="231">
        <v>0.1085765474820781</v>
      </c>
      <c r="N61" s="231">
        <v>5.96913161594552E-2</v>
      </c>
      <c r="O61" s="231">
        <v>7.0183481807711473E-2</v>
      </c>
      <c r="P61" s="231">
        <v>1.7827175166416361E-2</v>
      </c>
      <c r="Q61" s="231">
        <v>3.0028086049426451E-3</v>
      </c>
      <c r="R61" s="231">
        <v>4.5733717281983922E-2</v>
      </c>
      <c r="S61" s="231">
        <v>2.7475328597995161E-2</v>
      </c>
      <c r="T61" s="231">
        <v>0</v>
      </c>
      <c r="U61" s="231">
        <v>0</v>
      </c>
      <c r="V61" s="231">
        <v>4.0237805529482057E-2</v>
      </c>
      <c r="W61" s="231">
        <v>2.5204767534737389E-2</v>
      </c>
      <c r="DA61" s="73" t="s">
        <v>3112</v>
      </c>
    </row>
    <row r="62" spans="1:105" ht="12" customHeight="1" x14ac:dyDescent="0.25">
      <c r="A62" s="64" t="s">
        <v>34</v>
      </c>
      <c r="B62" s="231">
        <v>0.45818714628606638</v>
      </c>
      <c r="C62" s="231">
        <v>0.68836676859306034</v>
      </c>
      <c r="D62" s="231">
        <v>0.7327318021791448</v>
      </c>
      <c r="E62" s="231">
        <v>1.362299400522067</v>
      </c>
      <c r="F62" s="231">
        <v>1.6389314239684669</v>
      </c>
      <c r="G62" s="231">
        <v>0</v>
      </c>
      <c r="H62" s="231">
        <v>0.79439287894331134</v>
      </c>
      <c r="I62" s="231">
        <v>0.99027049319021265</v>
      </c>
      <c r="J62" s="231">
        <v>0.98575683498406064</v>
      </c>
      <c r="K62" s="231">
        <v>1.3648582699140379</v>
      </c>
      <c r="L62" s="231">
        <v>0.70568673575526664</v>
      </c>
      <c r="M62" s="231">
        <v>0.73446429731093732</v>
      </c>
      <c r="N62" s="231">
        <v>1.106220072498034</v>
      </c>
      <c r="O62" s="231">
        <v>0.50064723269128952</v>
      </c>
      <c r="P62" s="231">
        <v>1.525037313568234</v>
      </c>
      <c r="Q62" s="231">
        <v>1.86737157331113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3.6764521875200078</v>
      </c>
      <c r="C63" s="231">
        <v>3.4767782223531358</v>
      </c>
      <c r="D63" s="231">
        <v>3.154436329738024</v>
      </c>
      <c r="E63" s="231">
        <v>1.9889603540967871</v>
      </c>
      <c r="F63" s="231">
        <v>1.394063923600571</v>
      </c>
      <c r="G63" s="231">
        <v>0.69237040590847576</v>
      </c>
      <c r="H63" s="231">
        <v>0.63527086131660493</v>
      </c>
      <c r="I63" s="231">
        <v>0.47534944008900282</v>
      </c>
      <c r="J63" s="231">
        <v>0.34822692357317481</v>
      </c>
      <c r="K63" s="231">
        <v>0.25926037510686101</v>
      </c>
      <c r="L63" s="231">
        <v>0.37051768770586591</v>
      </c>
      <c r="M63" s="231">
        <v>0.35082957020199818</v>
      </c>
      <c r="N63" s="231">
        <v>0.23012291412014541</v>
      </c>
      <c r="O63" s="231">
        <v>0.31037173488220648</v>
      </c>
      <c r="P63" s="231">
        <v>6.5993361233298742E-2</v>
      </c>
      <c r="Q63" s="231">
        <v>3.5211830436680969E-2</v>
      </c>
      <c r="R63" s="231">
        <v>0.37557743484676859</v>
      </c>
      <c r="S63" s="231">
        <v>0.37804164232337178</v>
      </c>
      <c r="T63" s="231">
        <v>0.3545421138500689</v>
      </c>
      <c r="U63" s="231">
        <v>0.30501952160387158</v>
      </c>
      <c r="V63" s="231">
        <v>0.33308395445552608</v>
      </c>
      <c r="W63" s="231">
        <v>0.39111460907686341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5.2612826869937292E-3</v>
      </c>
      <c r="C65" s="231">
        <v>5.2612826869935904E-3</v>
      </c>
      <c r="D65" s="231">
        <v>0.12515831925884241</v>
      </c>
      <c r="E65" s="231">
        <v>0.19742868583828119</v>
      </c>
      <c r="F65" s="231">
        <v>0.25585304701384159</v>
      </c>
      <c r="G65" s="231">
        <v>0.21265729811716341</v>
      </c>
      <c r="H65" s="231">
        <v>0.18801360152986679</v>
      </c>
      <c r="I65" s="231">
        <v>0.1791527561710051</v>
      </c>
      <c r="J65" s="231">
        <v>8.777709516574303E-2</v>
      </c>
      <c r="K65" s="231">
        <v>8.8053217807775183E-2</v>
      </c>
      <c r="L65" s="231">
        <v>8.8054214640459302E-2</v>
      </c>
      <c r="M65" s="231">
        <v>7.4762448185690347E-2</v>
      </c>
      <c r="N65" s="231">
        <v>7.8084891383067581E-2</v>
      </c>
      <c r="O65" s="231">
        <v>6.2855282271252422E-2</v>
      </c>
      <c r="P65" s="231">
        <v>5.7317876942337073E-2</v>
      </c>
      <c r="Q65" s="231">
        <v>6.3686640695068214E-2</v>
      </c>
      <c r="R65" s="231">
        <v>6.1747801205393478E-2</v>
      </c>
      <c r="S65" s="231">
        <v>6.4021576462908278E-2</v>
      </c>
      <c r="T65" s="231">
        <v>6.6222582937431496E-2</v>
      </c>
      <c r="U65" s="231">
        <v>6.1022107042163792E-2</v>
      </c>
      <c r="V65" s="231">
        <v>6.5914561651441356E-2</v>
      </c>
      <c r="W65" s="231">
        <v>3.5955753414345218E-2</v>
      </c>
      <c r="DA65" s="73" t="s">
        <v>3116</v>
      </c>
    </row>
    <row r="66" spans="1:105" ht="12" customHeight="1" x14ac:dyDescent="0.25">
      <c r="A66" s="64" t="s">
        <v>79</v>
      </c>
      <c r="B66" s="231">
        <v>2.7690017142726751E-2</v>
      </c>
      <c r="C66" s="231">
        <v>2.7690017142726019E-2</v>
      </c>
      <c r="D66" s="231">
        <v>2.3536215521524479E-2</v>
      </c>
      <c r="E66" s="231">
        <v>2.7135778193489161E-2</v>
      </c>
      <c r="F66" s="231">
        <v>2.7690017142708769E-2</v>
      </c>
      <c r="G66" s="231">
        <v>2.9074617683074389E-2</v>
      </c>
      <c r="H66" s="231">
        <v>2.769001714267269E-2</v>
      </c>
      <c r="I66" s="231">
        <v>2.2151614981093439E-2</v>
      </c>
      <c r="J66" s="231">
        <v>2.1874495506462529E-2</v>
      </c>
      <c r="K66" s="231">
        <v>2.1874495506479109E-2</v>
      </c>
      <c r="L66" s="231">
        <v>0.69889033079886631</v>
      </c>
      <c r="M66" s="231">
        <v>0.67507699580279434</v>
      </c>
      <c r="N66" s="231">
        <v>0.6858766806514236</v>
      </c>
      <c r="O66" s="231">
        <v>0.69086084386305746</v>
      </c>
      <c r="P66" s="231">
        <v>0.60419122976342354</v>
      </c>
      <c r="Q66" s="231">
        <v>0.60059166709102652</v>
      </c>
      <c r="R66" s="231">
        <v>0.64711085601675167</v>
      </c>
      <c r="S66" s="231">
        <v>0.6643939403722956</v>
      </c>
      <c r="T66" s="231">
        <v>0.63184934826022487</v>
      </c>
      <c r="U66" s="231">
        <v>0.63258600758835881</v>
      </c>
      <c r="V66" s="231">
        <v>0.53050835133275642</v>
      </c>
      <c r="W66" s="231">
        <v>0.52746900860642365</v>
      </c>
      <c r="DA66" s="73" t="s">
        <v>3117</v>
      </c>
    </row>
    <row r="67" spans="1:105" ht="12" customHeight="1" x14ac:dyDescent="0.25">
      <c r="A67" s="60" t="s">
        <v>3118</v>
      </c>
      <c r="B67" s="264">
        <v>7.5978360198226911</v>
      </c>
      <c r="C67" s="264">
        <v>6.8571733280473923</v>
      </c>
      <c r="D67" s="264">
        <v>6.8348022296846409</v>
      </c>
      <c r="E67" s="264">
        <v>7.0722000303866182</v>
      </c>
      <c r="F67" s="264">
        <v>7.2898209395837101</v>
      </c>
      <c r="G67" s="264">
        <v>7.6394694908641121</v>
      </c>
      <c r="H67" s="264">
        <v>8.5245629845906468</v>
      </c>
      <c r="I67" s="264">
        <v>9.1992098025228533</v>
      </c>
      <c r="J67" s="264">
        <v>8.5266804711746467</v>
      </c>
      <c r="K67" s="264">
        <v>8.4072287882052201</v>
      </c>
      <c r="L67" s="264">
        <v>6.6780272577831647</v>
      </c>
      <c r="M67" s="264">
        <v>6.6529618761509317</v>
      </c>
      <c r="N67" s="264">
        <v>6.9240363610745508</v>
      </c>
      <c r="O67" s="264">
        <v>6.6433461693794298</v>
      </c>
      <c r="P67" s="264">
        <v>6.7906751250778052</v>
      </c>
      <c r="Q67" s="264">
        <v>6.9857376642924311</v>
      </c>
      <c r="R67" s="264">
        <v>7.6581571176431948</v>
      </c>
      <c r="S67" s="264">
        <v>7.9274115660505968</v>
      </c>
      <c r="T67" s="264">
        <v>8.1780253163581911</v>
      </c>
      <c r="U67" s="264">
        <v>8.4017747987863594</v>
      </c>
      <c r="V67" s="264">
        <v>7.664091571685999</v>
      </c>
      <c r="W67" s="264">
        <v>8.0980637817479355</v>
      </c>
      <c r="DA67" s="72" t="s">
        <v>3119</v>
      </c>
    </row>
    <row r="68" spans="1:105" ht="12" customHeight="1" x14ac:dyDescent="0.25">
      <c r="A68" s="57" t="s">
        <v>3120</v>
      </c>
      <c r="B68" s="263">
        <v>100.62950645487081</v>
      </c>
      <c r="C68" s="263">
        <v>113.2798016982092</v>
      </c>
      <c r="D68" s="263">
        <v>104.5768489825287</v>
      </c>
      <c r="E68" s="263">
        <v>53.872287924567893</v>
      </c>
      <c r="F68" s="263">
        <v>57.612116589912723</v>
      </c>
      <c r="G68" s="263">
        <v>55.955443518101838</v>
      </c>
      <c r="H68" s="263">
        <v>37.431184474933737</v>
      </c>
      <c r="I68" s="263">
        <v>39.115497302929128</v>
      </c>
      <c r="J68" s="263">
        <v>43.430597205399302</v>
      </c>
      <c r="K68" s="263">
        <v>38.7054955649525</v>
      </c>
      <c r="L68" s="263">
        <v>37.668520532291858</v>
      </c>
      <c r="M68" s="263">
        <v>36.071230132359993</v>
      </c>
      <c r="N68" s="263">
        <v>35.161359957879739</v>
      </c>
      <c r="O68" s="263">
        <v>34.579621593491197</v>
      </c>
      <c r="P68" s="263">
        <v>34.368402876402612</v>
      </c>
      <c r="Q68" s="263">
        <v>37.076923458765819</v>
      </c>
      <c r="R68" s="263">
        <v>41.50183461323644</v>
      </c>
      <c r="S68" s="263">
        <v>36.262486054592102</v>
      </c>
      <c r="T68" s="263">
        <v>35.178559984787057</v>
      </c>
      <c r="U68" s="263">
        <v>32.339870420791442</v>
      </c>
      <c r="V68" s="263">
        <v>26.707958700419301</v>
      </c>
      <c r="W68" s="263">
        <v>30.75987891358379</v>
      </c>
      <c r="DA68" s="70" t="s">
        <v>3121</v>
      </c>
    </row>
    <row r="69" spans="1:105" ht="12" customHeight="1" x14ac:dyDescent="0.25">
      <c r="A69" s="41" t="s">
        <v>3122</v>
      </c>
      <c r="B69" s="352">
        <v>174.93570188722049</v>
      </c>
      <c r="C69" s="352">
        <v>160.02077097065009</v>
      </c>
      <c r="D69" s="352">
        <v>161.19313052459131</v>
      </c>
      <c r="E69" s="352">
        <v>165.2962718872715</v>
      </c>
      <c r="F69" s="352">
        <v>175.88230791016559</v>
      </c>
      <c r="G69" s="352">
        <v>181.77377074923299</v>
      </c>
      <c r="H69" s="352">
        <v>203.0830926180623</v>
      </c>
      <c r="I69" s="352">
        <v>215.44741937176789</v>
      </c>
      <c r="J69" s="352">
        <v>210.63290607799951</v>
      </c>
      <c r="K69" s="352">
        <v>204.66476098203341</v>
      </c>
      <c r="L69" s="352">
        <v>181.93958518363939</v>
      </c>
      <c r="M69" s="352">
        <v>178.8526530163015</v>
      </c>
      <c r="N69" s="352">
        <v>180.55873940866701</v>
      </c>
      <c r="O69" s="352">
        <v>173.54829872867711</v>
      </c>
      <c r="P69" s="352">
        <v>177.23234180058279</v>
      </c>
      <c r="Q69" s="352">
        <v>182.4113733095343</v>
      </c>
      <c r="R69" s="352">
        <v>197.47305228200349</v>
      </c>
      <c r="S69" s="352">
        <v>205.7995859624059</v>
      </c>
      <c r="T69" s="352">
        <v>214.41829463152959</v>
      </c>
      <c r="U69" s="352">
        <v>216.9341771134012</v>
      </c>
      <c r="V69" s="352">
        <v>199.36314686812719</v>
      </c>
      <c r="W69" s="352">
        <v>205.36772483673141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1.0000000000000004</v>
      </c>
      <c r="C73" s="234">
        <f t="shared" si="3"/>
        <v>0.99999999999999989</v>
      </c>
      <c r="D73" s="234">
        <f t="shared" si="3"/>
        <v>1</v>
      </c>
      <c r="E73" s="234">
        <f t="shared" si="3"/>
        <v>0.99999999999999933</v>
      </c>
      <c r="F73" s="234">
        <f t="shared" si="3"/>
        <v>0.99999999999999989</v>
      </c>
      <c r="G73" s="234">
        <f t="shared" si="3"/>
        <v>1.0000000000000002</v>
      </c>
      <c r="H73" s="234">
        <f t="shared" si="3"/>
        <v>1.0000000000000002</v>
      </c>
      <c r="I73" s="234">
        <f t="shared" si="3"/>
        <v>1</v>
      </c>
      <c r="J73" s="234">
        <f t="shared" si="3"/>
        <v>1.0000000000000002</v>
      </c>
      <c r="K73" s="234">
        <f t="shared" si="3"/>
        <v>0.99999999999999978</v>
      </c>
      <c r="L73" s="234">
        <f t="shared" si="3"/>
        <v>0.99999999999999989</v>
      </c>
      <c r="M73" s="234">
        <f t="shared" si="3"/>
        <v>1.0000000000000002</v>
      </c>
      <c r="N73" s="234">
        <f t="shared" si="3"/>
        <v>1</v>
      </c>
      <c r="O73" s="234">
        <f t="shared" si="3"/>
        <v>1</v>
      </c>
      <c r="P73" s="234">
        <f t="shared" si="3"/>
        <v>0.99999999999999967</v>
      </c>
      <c r="Q73" s="234">
        <f t="shared" si="3"/>
        <v>1</v>
      </c>
      <c r="R73" s="234">
        <f t="shared" si="3"/>
        <v>1.0000000000000002</v>
      </c>
      <c r="S73" s="234">
        <f t="shared" si="3"/>
        <v>1</v>
      </c>
      <c r="T73" s="234">
        <f t="shared" si="3"/>
        <v>0.99999999999999978</v>
      </c>
      <c r="U73" s="234">
        <f t="shared" si="3"/>
        <v>1</v>
      </c>
      <c r="V73" s="234">
        <f t="shared" si="3"/>
        <v>0.99999999999999967</v>
      </c>
      <c r="W73" s="234">
        <f t="shared" si="3"/>
        <v>1.0000000000000004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6.7043313144916419E-3</v>
      </c>
      <c r="C74" s="301">
        <f t="shared" si="4"/>
        <v>7.77708249490538E-3</v>
      </c>
      <c r="D74" s="301">
        <f t="shared" si="4"/>
        <v>8.3073377046584528E-3</v>
      </c>
      <c r="E74" s="301">
        <f t="shared" si="4"/>
        <v>9.9775649969658532E-3</v>
      </c>
      <c r="F74" s="301">
        <f t="shared" si="4"/>
        <v>1.1603794963841197E-2</v>
      </c>
      <c r="G74" s="301">
        <f t="shared" si="4"/>
        <v>1.7568255684146009E-2</v>
      </c>
      <c r="H74" s="301">
        <f t="shared" si="4"/>
        <v>1.7320912336722491E-2</v>
      </c>
      <c r="I74" s="301">
        <f t="shared" si="4"/>
        <v>1.7730106054123979E-2</v>
      </c>
      <c r="J74" s="301">
        <f t="shared" si="4"/>
        <v>1.9267950407655877E-2</v>
      </c>
      <c r="K74" s="301">
        <f t="shared" si="4"/>
        <v>1.8541020446059892E-2</v>
      </c>
      <c r="L74" s="301">
        <f t="shared" si="4"/>
        <v>1.7805574954403616E-2</v>
      </c>
      <c r="M74" s="301">
        <f t="shared" si="4"/>
        <v>1.8511253341326674E-2</v>
      </c>
      <c r="N74" s="301">
        <f t="shared" si="4"/>
        <v>1.7939935350091005E-2</v>
      </c>
      <c r="O74" s="301">
        <f t="shared" si="4"/>
        <v>1.8878940305629283E-2</v>
      </c>
      <c r="P74" s="301">
        <f t="shared" si="4"/>
        <v>1.8314300763012346E-2</v>
      </c>
      <c r="Q74" s="301">
        <f t="shared" si="4"/>
        <v>1.7980728159172732E-2</v>
      </c>
      <c r="R74" s="301">
        <f t="shared" si="4"/>
        <v>2.1110853813667649E-2</v>
      </c>
      <c r="S74" s="301">
        <f t="shared" si="4"/>
        <v>2.2525799808593257E-2</v>
      </c>
      <c r="T74" s="301">
        <f t="shared" si="4"/>
        <v>2.3739531456816128E-2</v>
      </c>
      <c r="U74" s="301">
        <f t="shared" si="4"/>
        <v>2.5152660675236485E-2</v>
      </c>
      <c r="V74" s="301">
        <f t="shared" si="4"/>
        <v>2.5042790176208234E-2</v>
      </c>
      <c r="W74" s="301">
        <f t="shared" si="4"/>
        <v>2.3007888946122806E-2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3.7309282627252037E-3</v>
      </c>
      <c r="C75" s="235">
        <f t="shared" si="5"/>
        <v>4.2908870367993832E-3</v>
      </c>
      <c r="D75" s="235">
        <f t="shared" si="5"/>
        <v>4.5539089350733111E-3</v>
      </c>
      <c r="E75" s="235">
        <f t="shared" si="5"/>
        <v>5.4996358783359857E-3</v>
      </c>
      <c r="F75" s="235">
        <f t="shared" si="5"/>
        <v>6.277884775805171E-3</v>
      </c>
      <c r="G75" s="235">
        <f t="shared" si="5"/>
        <v>9.5802261949665506E-3</v>
      </c>
      <c r="H75" s="235">
        <f t="shared" si="5"/>
        <v>9.4386039501080533E-3</v>
      </c>
      <c r="I75" s="235">
        <f t="shared" si="5"/>
        <v>9.7605833718703346E-3</v>
      </c>
      <c r="J75" s="235">
        <f t="shared" si="5"/>
        <v>1.0293843712213726E-2</v>
      </c>
      <c r="K75" s="235">
        <f t="shared" si="5"/>
        <v>9.9820786229768907E-3</v>
      </c>
      <c r="L75" s="235">
        <f t="shared" si="5"/>
        <v>9.1085749267048929E-3</v>
      </c>
      <c r="M75" s="235">
        <f t="shared" si="5"/>
        <v>9.5189172952112391E-3</v>
      </c>
      <c r="N75" s="235">
        <f t="shared" si="5"/>
        <v>9.3424098150626366E-3</v>
      </c>
      <c r="O75" s="235">
        <f t="shared" si="5"/>
        <v>9.8238231815601634E-3</v>
      </c>
      <c r="P75" s="235">
        <f t="shared" si="5"/>
        <v>9.5338355565284093E-3</v>
      </c>
      <c r="Q75" s="235">
        <f t="shared" si="5"/>
        <v>9.3582344917316519E-3</v>
      </c>
      <c r="R75" s="235">
        <f t="shared" si="5"/>
        <v>1.1048311076669981E-2</v>
      </c>
      <c r="S75" s="235">
        <f t="shared" si="5"/>
        <v>1.1753534721653183E-2</v>
      </c>
      <c r="T75" s="235">
        <f t="shared" si="5"/>
        <v>1.2333797324060392E-2</v>
      </c>
      <c r="U75" s="235">
        <f t="shared" si="5"/>
        <v>1.3155795883198962E-2</v>
      </c>
      <c r="V75" s="235">
        <f t="shared" si="5"/>
        <v>1.3055364120622985E-2</v>
      </c>
      <c r="W75" s="235">
        <f t="shared" si="5"/>
        <v>1.2133846048643291E-2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6.8122484180640746E-3</v>
      </c>
      <c r="C76" s="235">
        <f t="shared" si="6"/>
        <v>7.795662751045259E-3</v>
      </c>
      <c r="D76" s="235">
        <f t="shared" si="6"/>
        <v>8.2421296455568796E-3</v>
      </c>
      <c r="E76" s="235">
        <f t="shared" si="6"/>
        <v>9.986043489328307E-3</v>
      </c>
      <c r="F76" s="235">
        <f t="shared" si="6"/>
        <v>1.1273503907361912E-2</v>
      </c>
      <c r="G76" s="235">
        <f t="shared" si="6"/>
        <v>1.7285446126923319E-2</v>
      </c>
      <c r="H76" s="235">
        <f t="shared" si="6"/>
        <v>1.7022670099598309E-2</v>
      </c>
      <c r="I76" s="235">
        <f t="shared" si="6"/>
        <v>1.7709885035118875E-2</v>
      </c>
      <c r="J76" s="235">
        <f t="shared" si="6"/>
        <v>1.8343727713009367E-2</v>
      </c>
      <c r="K76" s="235">
        <f t="shared" si="6"/>
        <v>1.7872220267107438E-2</v>
      </c>
      <c r="L76" s="235">
        <f t="shared" si="6"/>
        <v>1.5788189539072538E-2</v>
      </c>
      <c r="M76" s="235">
        <f t="shared" si="6"/>
        <v>1.6556008719875313E-2</v>
      </c>
      <c r="N76" s="235">
        <f t="shared" si="6"/>
        <v>1.6382734501740569E-2</v>
      </c>
      <c r="O76" s="235">
        <f t="shared" si="6"/>
        <v>1.7218397010627641E-2</v>
      </c>
      <c r="P76" s="235">
        <f t="shared" si="6"/>
        <v>1.6714443059834539E-2</v>
      </c>
      <c r="Q76" s="235">
        <f t="shared" si="6"/>
        <v>1.6404383680965143E-2</v>
      </c>
      <c r="R76" s="235">
        <f t="shared" si="6"/>
        <v>1.9435669401869665E-2</v>
      </c>
      <c r="S76" s="235">
        <f t="shared" si="6"/>
        <v>2.0636735209163277E-2</v>
      </c>
      <c r="T76" s="235">
        <f t="shared" si="6"/>
        <v>2.1595954206239779E-2</v>
      </c>
      <c r="U76" s="235">
        <f t="shared" si="6"/>
        <v>2.3134336472920888E-2</v>
      </c>
      <c r="V76" s="235">
        <f t="shared" si="6"/>
        <v>2.2909564442170367E-2</v>
      </c>
      <c r="W76" s="235">
        <f t="shared" si="6"/>
        <v>2.1449175674338756E-2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2.3382610487626214E-3</v>
      </c>
      <c r="C77" s="235">
        <f t="shared" si="7"/>
        <v>2.7175900261333344E-3</v>
      </c>
      <c r="D77" s="235">
        <f t="shared" si="7"/>
        <v>2.9070185313339876E-3</v>
      </c>
      <c r="E77" s="235">
        <f t="shared" si="7"/>
        <v>3.4872644026212999E-3</v>
      </c>
      <c r="F77" s="235">
        <f t="shared" si="7"/>
        <v>4.0721992807819431E-3</v>
      </c>
      <c r="G77" s="235">
        <f t="shared" si="7"/>
        <v>6.1547776870671906E-3</v>
      </c>
      <c r="H77" s="235">
        <f t="shared" si="7"/>
        <v>6.0690692352899705E-3</v>
      </c>
      <c r="I77" s="235">
        <f t="shared" si="7"/>
        <v>6.1985763542484655E-3</v>
      </c>
      <c r="J77" s="235">
        <f t="shared" si="7"/>
        <v>6.7801176587222872E-3</v>
      </c>
      <c r="K77" s="235">
        <f t="shared" si="7"/>
        <v>6.513590129046897E-3</v>
      </c>
      <c r="L77" s="235">
        <f t="shared" si="7"/>
        <v>6.3221301612002038E-3</v>
      </c>
      <c r="M77" s="235">
        <f t="shared" si="7"/>
        <v>6.5657778849677276E-3</v>
      </c>
      <c r="N77" s="235">
        <f t="shared" si="7"/>
        <v>6.346705474591533E-3</v>
      </c>
      <c r="O77" s="235">
        <f t="shared" si="7"/>
        <v>6.6799646559975697E-3</v>
      </c>
      <c r="P77" s="235">
        <f t="shared" si="7"/>
        <v>6.4796411215414761E-3</v>
      </c>
      <c r="Q77" s="235">
        <f t="shared" si="7"/>
        <v>6.3618961264823972E-3</v>
      </c>
      <c r="R77" s="235">
        <f t="shared" si="7"/>
        <v>7.4608466663200175E-3</v>
      </c>
      <c r="S77" s="235">
        <f t="shared" si="7"/>
        <v>7.9658502438447378E-3</v>
      </c>
      <c r="T77" s="235">
        <f t="shared" si="7"/>
        <v>8.4024959641107993E-3</v>
      </c>
      <c r="U77" s="235">
        <f t="shared" si="7"/>
        <v>8.8903637059090674E-3</v>
      </c>
      <c r="V77" s="235">
        <f t="shared" si="7"/>
        <v>8.8575488816862759E-3</v>
      </c>
      <c r="W77" s="235">
        <f t="shared" si="7"/>
        <v>8.1182919362224864E-3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2.3167183639766026E-2</v>
      </c>
      <c r="C78" s="302">
        <f t="shared" si="8"/>
        <v>2.1744398561460314E-2</v>
      </c>
      <c r="D78" s="302">
        <f t="shared" si="8"/>
        <v>2.1487796469733041E-2</v>
      </c>
      <c r="E78" s="302">
        <f t="shared" si="8"/>
        <v>2.0296170342538711E-2</v>
      </c>
      <c r="F78" s="302">
        <f t="shared" si="8"/>
        <v>1.8747432705819727E-2</v>
      </c>
      <c r="G78" s="302">
        <f t="shared" si="8"/>
        <v>1.6427305497611615E-2</v>
      </c>
      <c r="H78" s="302">
        <f t="shared" si="8"/>
        <v>1.7234382557483909E-2</v>
      </c>
      <c r="I78" s="302">
        <f t="shared" si="8"/>
        <v>1.6525849659153463E-2</v>
      </c>
      <c r="J78" s="302">
        <f t="shared" si="8"/>
        <v>1.7273336905130433E-2</v>
      </c>
      <c r="K78" s="302">
        <f t="shared" si="8"/>
        <v>1.6664318378985413E-2</v>
      </c>
      <c r="L78" s="302">
        <f t="shared" si="8"/>
        <v>1.7847263003383594E-2</v>
      </c>
      <c r="M78" s="302">
        <f t="shared" si="8"/>
        <v>1.8585461961192522E-2</v>
      </c>
      <c r="N78" s="302">
        <f t="shared" si="8"/>
        <v>1.6679892928836888E-2</v>
      </c>
      <c r="O78" s="302">
        <f t="shared" si="8"/>
        <v>1.7458461270220143E-2</v>
      </c>
      <c r="P78" s="302">
        <f t="shared" si="8"/>
        <v>1.6044030603316852E-2</v>
      </c>
      <c r="Q78" s="302">
        <f t="shared" si="8"/>
        <v>1.5598370918189745E-2</v>
      </c>
      <c r="R78" s="302">
        <f t="shared" si="8"/>
        <v>1.8819590306716535E-2</v>
      </c>
      <c r="S78" s="302">
        <f t="shared" si="8"/>
        <v>1.9478044438429497E-2</v>
      </c>
      <c r="T78" s="302">
        <f t="shared" si="8"/>
        <v>2.0568583520740338E-2</v>
      </c>
      <c r="U78" s="302">
        <f t="shared" si="8"/>
        <v>2.1603925747509918E-2</v>
      </c>
      <c r="V78" s="302">
        <f t="shared" si="8"/>
        <v>2.2076612034474433E-2</v>
      </c>
      <c r="W78" s="302">
        <f t="shared" si="8"/>
        <v>2.0706913938346071E-2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0.30774548635240989</v>
      </c>
      <c r="C79" s="303">
        <f t="shared" si="9"/>
        <v>0.28408819154773229</v>
      </c>
      <c r="D79" s="303">
        <f t="shared" si="9"/>
        <v>0.28567475460536373</v>
      </c>
      <c r="E79" s="303">
        <f t="shared" si="9"/>
        <v>0.30716946762186242</v>
      </c>
      <c r="F79" s="303">
        <f t="shared" si="9"/>
        <v>0.29972482478831552</v>
      </c>
      <c r="G79" s="303">
        <f t="shared" si="9"/>
        <v>0.20500572232270886</v>
      </c>
      <c r="H79" s="303">
        <f t="shared" si="9"/>
        <v>0.24327992662337586</v>
      </c>
      <c r="I79" s="303">
        <f t="shared" si="9"/>
        <v>0.24049103711200404</v>
      </c>
      <c r="J79" s="303">
        <f t="shared" si="9"/>
        <v>0.22227695296810362</v>
      </c>
      <c r="K79" s="303">
        <f t="shared" si="9"/>
        <v>0.24173078376943574</v>
      </c>
      <c r="L79" s="303">
        <f t="shared" si="9"/>
        <v>0.25547206205271406</v>
      </c>
      <c r="M79" s="303">
        <f t="shared" si="9"/>
        <v>0.25538290158504373</v>
      </c>
      <c r="N79" s="303">
        <f t="shared" si="9"/>
        <v>0.26464353994011852</v>
      </c>
      <c r="O79" s="303">
        <f t="shared" si="9"/>
        <v>0.2316609680793478</v>
      </c>
      <c r="P79" s="303">
        <f t="shared" si="9"/>
        <v>0.28280917041658293</v>
      </c>
      <c r="Q79" s="303">
        <f t="shared" si="9"/>
        <v>0.30201862272826469</v>
      </c>
      <c r="R79" s="303">
        <f t="shared" si="9"/>
        <v>0.18812748481801675</v>
      </c>
      <c r="S79" s="303">
        <f t="shared" si="9"/>
        <v>0.18276486636324946</v>
      </c>
      <c r="T79" s="303">
        <f t="shared" si="9"/>
        <v>0.1800635459205859</v>
      </c>
      <c r="U79" s="303">
        <f t="shared" si="9"/>
        <v>0.16841690242103557</v>
      </c>
      <c r="V79" s="303">
        <f t="shared" si="9"/>
        <v>0.17327473553391667</v>
      </c>
      <c r="W79" s="303">
        <f t="shared" si="9"/>
        <v>0.17237704639656359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0.36615250626331819</v>
      </c>
      <c r="C80" s="303">
        <f t="shared" si="10"/>
        <v>0.36133891416599057</v>
      </c>
      <c r="D80" s="303">
        <f t="shared" si="10"/>
        <v>0.35539681306791671</v>
      </c>
      <c r="E80" s="303">
        <f t="shared" si="10"/>
        <v>0.32960548604415435</v>
      </c>
      <c r="F80" s="303">
        <f t="shared" si="10"/>
        <v>0.31654616300061061</v>
      </c>
      <c r="G80" s="303">
        <f t="shared" si="10"/>
        <v>0.30623823933318928</v>
      </c>
      <c r="H80" s="303">
        <f t="shared" si="10"/>
        <v>0.29233399434423796</v>
      </c>
      <c r="I80" s="303">
        <f t="shared" si="10"/>
        <v>0.28145008572799457</v>
      </c>
      <c r="J80" s="303">
        <f t="shared" si="10"/>
        <v>0.29747264709247168</v>
      </c>
      <c r="K80" s="303">
        <f t="shared" si="10"/>
        <v>0.28348021205491508</v>
      </c>
      <c r="L80" s="303">
        <f t="shared" si="10"/>
        <v>0.31975142212579083</v>
      </c>
      <c r="M80" s="303">
        <f t="shared" si="10"/>
        <v>0.29973716960701069</v>
      </c>
      <c r="N80" s="303">
        <f t="shared" si="10"/>
        <v>0.29655496604814069</v>
      </c>
      <c r="O80" s="303">
        <f t="shared" si="10"/>
        <v>0.31796107238832</v>
      </c>
      <c r="P80" s="303">
        <f t="shared" si="10"/>
        <v>0.2738349729515876</v>
      </c>
      <c r="Q80" s="303">
        <f t="shared" si="10"/>
        <v>0.26068318796299517</v>
      </c>
      <c r="R80" s="303">
        <f t="shared" si="10"/>
        <v>0.3175533165818345</v>
      </c>
      <c r="S80" s="303">
        <f t="shared" si="10"/>
        <v>0.31038905269207168</v>
      </c>
      <c r="T80" s="303">
        <f t="shared" si="10"/>
        <v>0.29680340225070911</v>
      </c>
      <c r="U80" s="303">
        <f t="shared" si="10"/>
        <v>0.28165164786276559</v>
      </c>
      <c r="V80" s="303">
        <f t="shared" si="10"/>
        <v>0.28438980729724378</v>
      </c>
      <c r="W80" s="303">
        <f t="shared" si="10"/>
        <v>0.30950503433344917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0.35895709928956931</v>
      </c>
      <c r="C81" s="304">
        <f t="shared" si="11"/>
        <v>0.35328092763374386</v>
      </c>
      <c r="D81" s="304">
        <f t="shared" si="11"/>
        <v>0.34701979836160946</v>
      </c>
      <c r="E81" s="304">
        <f t="shared" si="11"/>
        <v>0.31930913785612575</v>
      </c>
      <c r="F81" s="304">
        <f t="shared" si="11"/>
        <v>0.30549295776869584</v>
      </c>
      <c r="G81" s="304">
        <f t="shared" si="11"/>
        <v>0.28891512897268051</v>
      </c>
      <c r="H81" s="304">
        <f t="shared" si="11"/>
        <v>0.27530736146523238</v>
      </c>
      <c r="I81" s="304">
        <f t="shared" si="11"/>
        <v>0.26324908158666621</v>
      </c>
      <c r="J81" s="304">
        <f t="shared" si="11"/>
        <v>0.28013677436279016</v>
      </c>
      <c r="K81" s="304">
        <f t="shared" si="11"/>
        <v>0.26620098657453034</v>
      </c>
      <c r="L81" s="304">
        <f t="shared" si="11"/>
        <v>0.30688221201249227</v>
      </c>
      <c r="M81" s="304">
        <f t="shared" si="11"/>
        <v>0.28597304493844389</v>
      </c>
      <c r="N81" s="304">
        <f t="shared" si="11"/>
        <v>0.2823009604398814</v>
      </c>
      <c r="O81" s="304">
        <f t="shared" si="11"/>
        <v>0.30302013423512297</v>
      </c>
      <c r="P81" s="304">
        <f t="shared" si="11"/>
        <v>0.25931104256090887</v>
      </c>
      <c r="Q81" s="304">
        <f t="shared" si="11"/>
        <v>0.24643903235926623</v>
      </c>
      <c r="R81" s="304">
        <f t="shared" si="11"/>
        <v>0.30035394913747521</v>
      </c>
      <c r="S81" s="304">
        <f t="shared" si="11"/>
        <v>0.29231210226481485</v>
      </c>
      <c r="T81" s="304">
        <f t="shared" si="11"/>
        <v>0.27816610556599169</v>
      </c>
      <c r="U81" s="304">
        <f t="shared" si="11"/>
        <v>0.26122006578420559</v>
      </c>
      <c r="V81" s="304">
        <f t="shared" si="11"/>
        <v>0.26438257439187524</v>
      </c>
      <c r="W81" s="304">
        <f t="shared" si="11"/>
        <v>0.29003691515804042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7.1954069737488434E-3</v>
      </c>
      <c r="C82" s="304">
        <f t="shared" si="12"/>
        <v>8.0579865322466596E-3</v>
      </c>
      <c r="D82" s="304">
        <f t="shared" si="12"/>
        <v>8.3770147063072526E-3</v>
      </c>
      <c r="E82" s="304">
        <f t="shared" si="12"/>
        <v>1.0296348188028595E-2</v>
      </c>
      <c r="F82" s="304">
        <f t="shared" si="12"/>
        <v>1.1053205231914793E-2</v>
      </c>
      <c r="G82" s="304">
        <f t="shared" si="12"/>
        <v>1.7323110360508768E-2</v>
      </c>
      <c r="H82" s="304">
        <f t="shared" si="12"/>
        <v>1.7026632879005601E-2</v>
      </c>
      <c r="I82" s="304">
        <f t="shared" si="12"/>
        <v>1.8201004141328341E-2</v>
      </c>
      <c r="J82" s="304">
        <f t="shared" si="12"/>
        <v>1.7335872729681508E-2</v>
      </c>
      <c r="K82" s="304">
        <f t="shared" si="12"/>
        <v>1.7279225480384759E-2</v>
      </c>
      <c r="L82" s="304">
        <f t="shared" si="12"/>
        <v>1.2869210113298569E-2</v>
      </c>
      <c r="M82" s="304">
        <f t="shared" si="12"/>
        <v>1.376412466856681E-2</v>
      </c>
      <c r="N82" s="304">
        <f t="shared" si="12"/>
        <v>1.4254005608259296E-2</v>
      </c>
      <c r="O82" s="304">
        <f t="shared" si="12"/>
        <v>1.4940938153197013E-2</v>
      </c>
      <c r="P82" s="304">
        <f t="shared" si="12"/>
        <v>1.4523930390678752E-2</v>
      </c>
      <c r="Q82" s="304">
        <f t="shared" si="12"/>
        <v>1.4244155603728929E-2</v>
      </c>
      <c r="R82" s="304">
        <f t="shared" si="12"/>
        <v>1.719936744435931E-2</v>
      </c>
      <c r="S82" s="304">
        <f t="shared" si="12"/>
        <v>1.8076950427256828E-2</v>
      </c>
      <c r="T82" s="304">
        <f t="shared" si="12"/>
        <v>1.8637296684717426E-2</v>
      </c>
      <c r="U82" s="304">
        <f t="shared" si="12"/>
        <v>2.0431582078559971E-2</v>
      </c>
      <c r="V82" s="304">
        <f t="shared" si="12"/>
        <v>2.0007232905368558E-2</v>
      </c>
      <c r="W82" s="304">
        <f t="shared" si="12"/>
        <v>1.946811917540877E-2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8.7576563965133664E-2</v>
      </c>
      <c r="C83" s="303">
        <f t="shared" si="13"/>
        <v>7.6230195117658994E-2</v>
      </c>
      <c r="D83" s="303">
        <f t="shared" si="13"/>
        <v>7.6247654497692316E-2</v>
      </c>
      <c r="E83" s="303">
        <f t="shared" si="13"/>
        <v>7.9780608790647717E-2</v>
      </c>
      <c r="F83" s="303">
        <f t="shared" si="13"/>
        <v>7.5156489703692528E-2</v>
      </c>
      <c r="G83" s="303">
        <f t="shared" si="13"/>
        <v>4.3695119906155266E-2</v>
      </c>
      <c r="H83" s="303">
        <f t="shared" si="13"/>
        <v>5.6427012945891003E-2</v>
      </c>
      <c r="I83" s="303">
        <f t="shared" si="13"/>
        <v>5.3820751379164193E-2</v>
      </c>
      <c r="J83" s="303">
        <f t="shared" si="13"/>
        <v>4.5644237052059958E-2</v>
      </c>
      <c r="K83" s="303">
        <f t="shared" si="13"/>
        <v>5.2597691753295463E-2</v>
      </c>
      <c r="L83" s="303">
        <f t="shared" si="13"/>
        <v>5.7976500990712797E-2</v>
      </c>
      <c r="M83" s="303">
        <f t="shared" si="13"/>
        <v>6.0066147286231185E-2</v>
      </c>
      <c r="N83" s="303">
        <f t="shared" si="13"/>
        <v>5.820760172556555E-2</v>
      </c>
      <c r="O83" s="303">
        <f t="shared" si="13"/>
        <v>5.0744242610916569E-2</v>
      </c>
      <c r="P83" s="303">
        <f t="shared" si="13"/>
        <v>5.7840557792554127E-2</v>
      </c>
      <c r="Q83" s="303">
        <f t="shared" si="13"/>
        <v>5.7616021578826247E-2</v>
      </c>
      <c r="R83" s="303">
        <f t="shared" si="13"/>
        <v>4.1064500111455383E-2</v>
      </c>
      <c r="S83" s="303">
        <f t="shared" si="13"/>
        <v>3.8886417656969048E-2</v>
      </c>
      <c r="T83" s="303">
        <f t="shared" si="13"/>
        <v>3.924112496967961E-2</v>
      </c>
      <c r="U83" s="303">
        <f t="shared" si="13"/>
        <v>3.5592882804361022E-2</v>
      </c>
      <c r="V83" s="303">
        <f t="shared" si="13"/>
        <v>3.8257692172373223E-2</v>
      </c>
      <c r="W83" s="303">
        <f t="shared" si="13"/>
        <v>3.6176904005158529E-2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3.6112362810417804E-2</v>
      </c>
      <c r="C84" s="304">
        <f t="shared" si="14"/>
        <v>3.0887955863604238E-2</v>
      </c>
      <c r="D84" s="304">
        <f t="shared" si="14"/>
        <v>3.0617447048160672E-2</v>
      </c>
      <c r="E84" s="304">
        <f t="shared" si="14"/>
        <v>3.0397304503843977E-2</v>
      </c>
      <c r="F84" s="304">
        <f t="shared" si="14"/>
        <v>2.7331705629690051E-2</v>
      </c>
      <c r="G84" s="304">
        <f t="shared" si="14"/>
        <v>1.7087418251694683E-2</v>
      </c>
      <c r="H84" s="304">
        <f t="shared" si="14"/>
        <v>2.0448508352590135E-2</v>
      </c>
      <c r="I84" s="304">
        <f t="shared" si="14"/>
        <v>1.858503131010119E-2</v>
      </c>
      <c r="J84" s="304">
        <f t="shared" si="14"/>
        <v>1.5161858781436196E-2</v>
      </c>
      <c r="K84" s="304">
        <f t="shared" si="14"/>
        <v>1.637015655193676E-2</v>
      </c>
      <c r="L84" s="304">
        <f t="shared" si="14"/>
        <v>1.9571238253779308E-2</v>
      </c>
      <c r="M84" s="304">
        <f t="shared" si="14"/>
        <v>2.0034896430006516E-2</v>
      </c>
      <c r="N84" s="304">
        <f t="shared" si="14"/>
        <v>1.6743245149104444E-2</v>
      </c>
      <c r="O84" s="304">
        <f t="shared" si="14"/>
        <v>1.6176001838920696E-2</v>
      </c>
      <c r="P84" s="304">
        <f t="shared" si="14"/>
        <v>1.2810005060676696E-2</v>
      </c>
      <c r="Q84" s="304">
        <f t="shared" si="14"/>
        <v>9.6928224252431135E-3</v>
      </c>
      <c r="R84" s="304">
        <f t="shared" si="14"/>
        <v>1.4446648669052754E-2</v>
      </c>
      <c r="S84" s="304">
        <f t="shared" si="14"/>
        <v>1.3294098176060629E-2</v>
      </c>
      <c r="T84" s="304">
        <f t="shared" si="14"/>
        <v>1.3572185755646025E-2</v>
      </c>
      <c r="U84" s="304">
        <f t="shared" si="14"/>
        <v>1.1618698030102799E-2</v>
      </c>
      <c r="V84" s="304">
        <f t="shared" si="14"/>
        <v>1.3136009817991658E-2</v>
      </c>
      <c r="W84" s="304">
        <f t="shared" si="14"/>
        <v>1.2623084003285353E-2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5.0718962575291869E-2</v>
      </c>
      <c r="C85" s="304">
        <f t="shared" si="15"/>
        <v>4.4507662077500641E-2</v>
      </c>
      <c r="D85" s="304">
        <f t="shared" si="15"/>
        <v>4.4762588069235533E-2</v>
      </c>
      <c r="E85" s="304">
        <f t="shared" si="15"/>
        <v>4.8316896795900774E-2</v>
      </c>
      <c r="F85" s="304">
        <f t="shared" si="15"/>
        <v>4.6679987817839864E-2</v>
      </c>
      <c r="G85" s="304">
        <f t="shared" si="15"/>
        <v>2.4813522367122177E-2</v>
      </c>
      <c r="H85" s="304">
        <f t="shared" si="15"/>
        <v>3.4215031902261009E-2</v>
      </c>
      <c r="I85" s="304">
        <f t="shared" si="15"/>
        <v>3.3350616068711147E-2</v>
      </c>
      <c r="J85" s="304">
        <f t="shared" si="15"/>
        <v>2.8686877166478178E-2</v>
      </c>
      <c r="K85" s="304">
        <f t="shared" si="15"/>
        <v>3.4437901133747416E-2</v>
      </c>
      <c r="L85" s="304">
        <f t="shared" si="15"/>
        <v>3.7072380260913279E-2</v>
      </c>
      <c r="M85" s="304">
        <f t="shared" si="15"/>
        <v>3.860568080126596E-2</v>
      </c>
      <c r="N85" s="304">
        <f t="shared" si="15"/>
        <v>3.9988048852748537E-2</v>
      </c>
      <c r="O85" s="304">
        <f t="shared" si="15"/>
        <v>3.3020786463271896E-2</v>
      </c>
      <c r="P85" s="304">
        <f t="shared" si="15"/>
        <v>4.3526288512842841E-2</v>
      </c>
      <c r="Q85" s="304">
        <f t="shared" si="15"/>
        <v>4.6447911608911201E-2</v>
      </c>
      <c r="R85" s="304">
        <f t="shared" si="15"/>
        <v>2.483648838566542E-2</v>
      </c>
      <c r="S85" s="304">
        <f t="shared" si="15"/>
        <v>2.3720063900942532E-2</v>
      </c>
      <c r="T85" s="304">
        <f t="shared" si="15"/>
        <v>2.3738647771687851E-2</v>
      </c>
      <c r="U85" s="304">
        <f t="shared" si="15"/>
        <v>2.1858056630407366E-2</v>
      </c>
      <c r="V85" s="304">
        <f t="shared" si="15"/>
        <v>2.3049504660611248E-2</v>
      </c>
      <c r="W85" s="304">
        <f t="shared" si="15"/>
        <v>2.153747908727727E-2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7.4523857942398802E-4</v>
      </c>
      <c r="C86" s="304">
        <f t="shared" si="16"/>
        <v>8.3457717655411917E-4</v>
      </c>
      <c r="D86" s="304">
        <f t="shared" si="16"/>
        <v>8.6761938029610768E-4</v>
      </c>
      <c r="E86" s="304">
        <f t="shared" si="16"/>
        <v>1.0664074909029623E-3</v>
      </c>
      <c r="F86" s="304">
        <f t="shared" si="16"/>
        <v>1.1447962561626042E-3</v>
      </c>
      <c r="G86" s="304">
        <f t="shared" si="16"/>
        <v>1.794179287338408E-3</v>
      </c>
      <c r="H86" s="304">
        <f t="shared" si="16"/>
        <v>1.763472691039865E-3</v>
      </c>
      <c r="I86" s="304">
        <f t="shared" si="16"/>
        <v>1.8851040003518631E-3</v>
      </c>
      <c r="J86" s="304">
        <f t="shared" si="16"/>
        <v>1.7955011041455851E-3</v>
      </c>
      <c r="K86" s="304">
        <f t="shared" si="16"/>
        <v>1.789634067611279E-3</v>
      </c>
      <c r="L86" s="304">
        <f t="shared" si="16"/>
        <v>1.332882476020209E-3</v>
      </c>
      <c r="M86" s="304">
        <f t="shared" si="16"/>
        <v>1.4255700549587046E-3</v>
      </c>
      <c r="N86" s="304">
        <f t="shared" si="16"/>
        <v>1.4763077237125697E-3</v>
      </c>
      <c r="O86" s="304">
        <f t="shared" si="16"/>
        <v>1.5474543087239767E-3</v>
      </c>
      <c r="P86" s="304">
        <f t="shared" si="16"/>
        <v>1.504264219034586E-3</v>
      </c>
      <c r="Q86" s="304">
        <f t="shared" si="16"/>
        <v>1.4752875446719259E-3</v>
      </c>
      <c r="R86" s="304">
        <f t="shared" si="16"/>
        <v>1.7813630567372139E-3</v>
      </c>
      <c r="S86" s="304">
        <f t="shared" si="16"/>
        <v>1.8722555799658865E-3</v>
      </c>
      <c r="T86" s="304">
        <f t="shared" si="16"/>
        <v>1.9302914423457343E-3</v>
      </c>
      <c r="U86" s="304">
        <f t="shared" si="16"/>
        <v>2.1161281438508549E-3</v>
      </c>
      <c r="V86" s="304">
        <f t="shared" si="16"/>
        <v>2.0721776937703161E-3</v>
      </c>
      <c r="W86" s="304">
        <f t="shared" si="16"/>
        <v>2.0163409145959091E-3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2.2414149013486078E-2</v>
      </c>
      <c r="C87" s="303">
        <f t="shared" si="17"/>
        <v>2.0674831482673368E-2</v>
      </c>
      <c r="D87" s="303">
        <f t="shared" si="17"/>
        <v>2.0799076575350232E-2</v>
      </c>
      <c r="E87" s="303">
        <f t="shared" si="17"/>
        <v>2.223388293553296E-2</v>
      </c>
      <c r="F87" s="303">
        <f t="shared" si="17"/>
        <v>2.1416399288069741E-2</v>
      </c>
      <c r="G87" s="303">
        <f t="shared" si="17"/>
        <v>1.9948355402395888E-2</v>
      </c>
      <c r="H87" s="303">
        <f t="shared" si="17"/>
        <v>2.1754604184873304E-2</v>
      </c>
      <c r="I87" s="303">
        <f t="shared" si="17"/>
        <v>2.1737055025704395E-2</v>
      </c>
      <c r="J87" s="303">
        <f t="shared" si="17"/>
        <v>1.9513847307911936E-2</v>
      </c>
      <c r="K87" s="303">
        <f t="shared" si="17"/>
        <v>2.0346028763326463E-2</v>
      </c>
      <c r="L87" s="303">
        <f t="shared" si="17"/>
        <v>1.8798417977283956E-2</v>
      </c>
      <c r="M87" s="303">
        <f t="shared" si="17"/>
        <v>1.9701757036826553E-2</v>
      </c>
      <c r="N87" s="303">
        <f t="shared" si="17"/>
        <v>1.8901471087351462E-2</v>
      </c>
      <c r="O87" s="303">
        <f t="shared" si="17"/>
        <v>1.8634382367724609E-2</v>
      </c>
      <c r="P87" s="303">
        <f t="shared" si="17"/>
        <v>1.7791438111898296E-2</v>
      </c>
      <c r="Q87" s="303">
        <f t="shared" si="17"/>
        <v>1.66814234574976E-2</v>
      </c>
      <c r="R87" s="303">
        <f t="shared" si="17"/>
        <v>1.885000108467522E-2</v>
      </c>
      <c r="S87" s="303">
        <f t="shared" si="17"/>
        <v>1.8929663514445274E-2</v>
      </c>
      <c r="T87" s="303">
        <f t="shared" si="17"/>
        <v>1.9393679600099883E-2</v>
      </c>
      <c r="U87" s="303">
        <f t="shared" si="17"/>
        <v>1.9718815388370364E-2</v>
      </c>
      <c r="V87" s="303">
        <f t="shared" si="17"/>
        <v>2.009955642638319E-2</v>
      </c>
      <c r="W87" s="303">
        <f t="shared" si="17"/>
        <v>1.9435367330284746E-2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1.3818496238224377E-2</v>
      </c>
      <c r="C88" s="304">
        <f t="shared" si="18"/>
        <v>1.1973487303708662E-2</v>
      </c>
      <c r="D88" s="304">
        <f t="shared" si="18"/>
        <v>1.1866627152944313E-2</v>
      </c>
      <c r="E88" s="304">
        <f t="shared" si="18"/>
        <v>1.1759038893247456E-2</v>
      </c>
      <c r="F88" s="304">
        <f t="shared" si="18"/>
        <v>1.0561938950336689E-2</v>
      </c>
      <c r="G88" s="304">
        <f t="shared" si="18"/>
        <v>6.5740125851378511E-3</v>
      </c>
      <c r="H88" s="304">
        <f t="shared" si="18"/>
        <v>7.8698835217954656E-3</v>
      </c>
      <c r="I88" s="304">
        <f t="shared" si="18"/>
        <v>7.1372507298768711E-3</v>
      </c>
      <c r="J88" s="304">
        <f t="shared" si="18"/>
        <v>5.839614357826226E-3</v>
      </c>
      <c r="K88" s="304">
        <f t="shared" si="18"/>
        <v>6.2767468525345722E-3</v>
      </c>
      <c r="L88" s="304">
        <f t="shared" si="18"/>
        <v>7.4604409484461372E-3</v>
      </c>
      <c r="M88" s="304">
        <f t="shared" si="18"/>
        <v>7.6539430190337796E-3</v>
      </c>
      <c r="N88" s="304">
        <f t="shared" si="18"/>
        <v>6.4242335475963482E-3</v>
      </c>
      <c r="O88" s="304">
        <f t="shared" si="18"/>
        <v>6.225008101994888E-3</v>
      </c>
      <c r="P88" s="304">
        <f t="shared" si="18"/>
        <v>4.8686935462149425E-3</v>
      </c>
      <c r="Q88" s="304">
        <f t="shared" si="18"/>
        <v>3.7247206518153798E-3</v>
      </c>
      <c r="R88" s="304">
        <f t="shared" si="18"/>
        <v>5.5561310679344365E-3</v>
      </c>
      <c r="S88" s="304">
        <f t="shared" si="18"/>
        <v>5.1368219776652627E-3</v>
      </c>
      <c r="T88" s="304">
        <f t="shared" si="18"/>
        <v>5.2272098898808227E-3</v>
      </c>
      <c r="U88" s="304">
        <f t="shared" si="18"/>
        <v>4.5019140045188758E-3</v>
      </c>
      <c r="V88" s="304">
        <f t="shared" si="18"/>
        <v>5.0749054128761883E-3</v>
      </c>
      <c r="W88" s="304">
        <f t="shared" si="18"/>
        <v>4.8825992758713237E-3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3.8158467141285414E-3</v>
      </c>
      <c r="C89" s="304">
        <f t="shared" si="19"/>
        <v>3.3485388396865675E-3</v>
      </c>
      <c r="D89" s="304">
        <f t="shared" si="19"/>
        <v>3.3677182246446792E-3</v>
      </c>
      <c r="E89" s="304">
        <f t="shared" si="19"/>
        <v>3.6351270316665146E-3</v>
      </c>
      <c r="F89" s="304">
        <f t="shared" si="19"/>
        <v>3.5119740051039387E-3</v>
      </c>
      <c r="G89" s="304">
        <f t="shared" si="19"/>
        <v>1.8668480777772173E-3</v>
      </c>
      <c r="H89" s="304">
        <f t="shared" si="19"/>
        <v>2.5741716791669728E-3</v>
      </c>
      <c r="I89" s="304">
        <f t="shared" si="19"/>
        <v>2.5091372590879853E-3</v>
      </c>
      <c r="J89" s="304">
        <f t="shared" si="19"/>
        <v>2.1582603510829977E-3</v>
      </c>
      <c r="K89" s="304">
        <f t="shared" si="19"/>
        <v>2.5909392702505893E-3</v>
      </c>
      <c r="L89" s="304">
        <f t="shared" si="19"/>
        <v>2.7891445964323453E-3</v>
      </c>
      <c r="M89" s="304">
        <f t="shared" si="19"/>
        <v>2.9045026308162484E-3</v>
      </c>
      <c r="N89" s="304">
        <f t="shared" si="19"/>
        <v>3.0085052428400145E-3</v>
      </c>
      <c r="O89" s="304">
        <f t="shared" si="19"/>
        <v>2.4843224925345615E-3</v>
      </c>
      <c r="P89" s="304">
        <f t="shared" si="19"/>
        <v>3.2747050918753226E-3</v>
      </c>
      <c r="Q89" s="304">
        <f t="shared" si="19"/>
        <v>3.4945137260622857E-3</v>
      </c>
      <c r="R89" s="304">
        <f t="shared" si="19"/>
        <v>1.8685759287021015E-3</v>
      </c>
      <c r="S89" s="304">
        <f t="shared" si="19"/>
        <v>1.7845816101022603E-3</v>
      </c>
      <c r="T89" s="304">
        <f t="shared" si="19"/>
        <v>1.7859797696567661E-3</v>
      </c>
      <c r="U89" s="304">
        <f t="shared" si="19"/>
        <v>1.6444932888080783E-3</v>
      </c>
      <c r="V89" s="304">
        <f t="shared" si="19"/>
        <v>1.7341320120836045E-3</v>
      </c>
      <c r="W89" s="304">
        <f t="shared" si="19"/>
        <v>1.6203746021775983E-3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4.7798060611331612E-3</v>
      </c>
      <c r="C90" s="304">
        <f t="shared" si="20"/>
        <v>5.3528053392781381E-3</v>
      </c>
      <c r="D90" s="304">
        <f t="shared" si="20"/>
        <v>5.5647311977612421E-3</v>
      </c>
      <c r="E90" s="304">
        <f t="shared" si="20"/>
        <v>6.839717010618993E-3</v>
      </c>
      <c r="F90" s="304">
        <f t="shared" si="20"/>
        <v>7.342486332629114E-3</v>
      </c>
      <c r="G90" s="304">
        <f t="shared" si="20"/>
        <v>1.150749473948082E-2</v>
      </c>
      <c r="H90" s="304">
        <f t="shared" si="20"/>
        <v>1.1310548983910866E-2</v>
      </c>
      <c r="I90" s="304">
        <f t="shared" si="20"/>
        <v>1.2090667036739538E-2</v>
      </c>
      <c r="J90" s="304">
        <f t="shared" si="20"/>
        <v>1.1515972599002711E-2</v>
      </c>
      <c r="K90" s="304">
        <f t="shared" si="20"/>
        <v>1.1478342640541301E-2</v>
      </c>
      <c r="L90" s="304">
        <f t="shared" si="20"/>
        <v>8.548832432405477E-3</v>
      </c>
      <c r="M90" s="304">
        <f t="shared" si="20"/>
        <v>9.1433113869765232E-3</v>
      </c>
      <c r="N90" s="304">
        <f t="shared" si="20"/>
        <v>9.4687322969151007E-3</v>
      </c>
      <c r="O90" s="304">
        <f t="shared" si="20"/>
        <v>9.9250517731951596E-3</v>
      </c>
      <c r="P90" s="304">
        <f t="shared" si="20"/>
        <v>9.6480394738080316E-3</v>
      </c>
      <c r="Q90" s="304">
        <f t="shared" si="20"/>
        <v>9.462189079619935E-3</v>
      </c>
      <c r="R90" s="304">
        <f t="shared" si="20"/>
        <v>1.1425294088038683E-2</v>
      </c>
      <c r="S90" s="304">
        <f t="shared" si="20"/>
        <v>1.200825992667775E-2</v>
      </c>
      <c r="T90" s="304">
        <f t="shared" si="20"/>
        <v>1.2380489940562294E-2</v>
      </c>
      <c r="U90" s="304">
        <f t="shared" si="20"/>
        <v>1.3572408095043408E-2</v>
      </c>
      <c r="V90" s="304">
        <f t="shared" si="20"/>
        <v>1.3290519001423398E-2</v>
      </c>
      <c r="W90" s="304">
        <f t="shared" si="20"/>
        <v>1.2932393452235824E-2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6.3306120798992283E-2</v>
      </c>
      <c r="C91" s="303">
        <f t="shared" si="21"/>
        <v>8.8427796462774808E-2</v>
      </c>
      <c r="D91" s="303">
        <f t="shared" si="21"/>
        <v>8.5143949238088545E-2</v>
      </c>
      <c r="E91" s="303">
        <f t="shared" si="21"/>
        <v>5.2101354958209216E-2</v>
      </c>
      <c r="F91" s="303">
        <f t="shared" si="21"/>
        <v>5.8028335971641282E-2</v>
      </c>
      <c r="G91" s="303">
        <f t="shared" si="21"/>
        <v>8.4286870011053575E-2</v>
      </c>
      <c r="H91" s="303">
        <f t="shared" si="21"/>
        <v>4.9664392919008059E-2</v>
      </c>
      <c r="I91" s="303">
        <f t="shared" si="21"/>
        <v>5.1410117175118598E-2</v>
      </c>
      <c r="J91" s="303">
        <f t="shared" si="21"/>
        <v>5.8656539208487707E-2</v>
      </c>
      <c r="K91" s="303">
        <f t="shared" si="21"/>
        <v>5.2844397524873424E-2</v>
      </c>
      <c r="L91" s="303">
        <f t="shared" si="21"/>
        <v>4.8221107458325432E-2</v>
      </c>
      <c r="M91" s="303">
        <f t="shared" si="21"/>
        <v>4.9573482510660273E-2</v>
      </c>
      <c r="N91" s="303">
        <f t="shared" si="21"/>
        <v>4.8083731406772225E-2</v>
      </c>
      <c r="O91" s="303">
        <f t="shared" si="21"/>
        <v>5.1661395607352036E-2</v>
      </c>
      <c r="P91" s="303">
        <f t="shared" si="21"/>
        <v>4.8829858813113323E-2</v>
      </c>
      <c r="Q91" s="303">
        <f t="shared" si="21"/>
        <v>5.0220732171306452E-2</v>
      </c>
      <c r="R91" s="303">
        <f t="shared" si="21"/>
        <v>6.1917072001167812E-2</v>
      </c>
      <c r="S91" s="303">
        <f t="shared" si="21"/>
        <v>5.4929576256125698E-2</v>
      </c>
      <c r="T91" s="303">
        <f t="shared" si="21"/>
        <v>5.3255864486498203E-2</v>
      </c>
      <c r="U91" s="303">
        <f t="shared" si="21"/>
        <v>5.2242523705254312E-2</v>
      </c>
      <c r="V91" s="303">
        <f t="shared" si="21"/>
        <v>4.6315030199863209E-2</v>
      </c>
      <c r="W91" s="303">
        <f t="shared" si="21"/>
        <v>4.9122712215503753E-2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0.1100522209228508</v>
      </c>
      <c r="C92" s="237">
        <f t="shared" si="22"/>
        <v>0.1249144503528262</v>
      </c>
      <c r="D92" s="237">
        <f t="shared" si="22"/>
        <v>0.13123956072923282</v>
      </c>
      <c r="E92" s="237">
        <f t="shared" si="22"/>
        <v>0.15986252053980254</v>
      </c>
      <c r="F92" s="237">
        <f t="shared" si="22"/>
        <v>0.17715297161406043</v>
      </c>
      <c r="G92" s="237">
        <f t="shared" si="22"/>
        <v>0.27380968183378257</v>
      </c>
      <c r="H92" s="237">
        <f t="shared" si="22"/>
        <v>0.26945443080341119</v>
      </c>
      <c r="I92" s="237">
        <f t="shared" si="22"/>
        <v>0.28316595310549902</v>
      </c>
      <c r="J92" s="237">
        <f t="shared" si="22"/>
        <v>0.28447679997423364</v>
      </c>
      <c r="K92" s="237">
        <f t="shared" si="22"/>
        <v>0.27942765828997723</v>
      </c>
      <c r="L92" s="237">
        <f t="shared" si="22"/>
        <v>0.2329087568104081</v>
      </c>
      <c r="M92" s="237">
        <f t="shared" si="22"/>
        <v>0.24580112277165428</v>
      </c>
      <c r="N92" s="237">
        <f t="shared" si="22"/>
        <v>0.24691701172172897</v>
      </c>
      <c r="O92" s="237">
        <f t="shared" si="22"/>
        <v>0.25927835252230436</v>
      </c>
      <c r="P92" s="237">
        <f t="shared" si="22"/>
        <v>0.25180775081002982</v>
      </c>
      <c r="Q92" s="237">
        <f t="shared" si="22"/>
        <v>0.24707639872456821</v>
      </c>
      <c r="R92" s="237">
        <f t="shared" si="22"/>
        <v>0.29461235413760645</v>
      </c>
      <c r="S92" s="237">
        <f t="shared" si="22"/>
        <v>0.31174045909545484</v>
      </c>
      <c r="T92" s="237">
        <f t="shared" si="22"/>
        <v>0.32460202030045965</v>
      </c>
      <c r="U92" s="237">
        <f t="shared" si="22"/>
        <v>0.35044014533343781</v>
      </c>
      <c r="V92" s="237">
        <f t="shared" si="22"/>
        <v>0.3457212987150573</v>
      </c>
      <c r="W92" s="237">
        <f t="shared" si="22"/>
        <v>0.32796681917536696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43.016206816656201</v>
      </c>
      <c r="C96" s="322">
        <f t="shared" si="23"/>
        <v>35.129060278292613</v>
      </c>
      <c r="D96" s="322">
        <f t="shared" si="23"/>
        <v>37.358365710223843</v>
      </c>
      <c r="E96" s="322">
        <f t="shared" si="23"/>
        <v>37.017467527981459</v>
      </c>
      <c r="F96" s="322">
        <f t="shared" si="23"/>
        <v>34.524571201245948</v>
      </c>
      <c r="G96" s="322">
        <f t="shared" si="23"/>
        <v>29.900239273146401</v>
      </c>
      <c r="H96" s="322">
        <f t="shared" si="23"/>
        <v>32.03519439217645</v>
      </c>
      <c r="I96" s="322">
        <f t="shared" si="23"/>
        <v>30.570013981356844</v>
      </c>
      <c r="J96" s="322">
        <f t="shared" si="23"/>
        <v>27.339253498679156</v>
      </c>
      <c r="K96" s="322">
        <f t="shared" si="23"/>
        <v>28.479993249402767</v>
      </c>
      <c r="L96" s="322">
        <f t="shared" si="23"/>
        <v>31.321677624471057</v>
      </c>
      <c r="M96" s="322">
        <f t="shared" si="23"/>
        <v>29.887183085429278</v>
      </c>
      <c r="N96" s="322">
        <f t="shared" si="23"/>
        <v>31.677413560616838</v>
      </c>
      <c r="O96" s="322">
        <f t="shared" si="23"/>
        <v>30.90389332054113</v>
      </c>
      <c r="P96" s="322">
        <f t="shared" si="23"/>
        <v>30.939473139624582</v>
      </c>
      <c r="Q96" s="322">
        <f t="shared" si="23"/>
        <v>29.172782294119283</v>
      </c>
      <c r="R96" s="322">
        <f t="shared" si="23"/>
        <v>27.960061093919968</v>
      </c>
      <c r="S96" s="322">
        <f t="shared" si="23"/>
        <v>28.154867237673223</v>
      </c>
      <c r="T96" s="322">
        <f t="shared" si="23"/>
        <v>28.101985397936041</v>
      </c>
      <c r="U96" s="322">
        <f t="shared" si="23"/>
        <v>28.995189305904589</v>
      </c>
      <c r="V96" s="322">
        <f t="shared" si="23"/>
        <v>28.737599693468585</v>
      </c>
      <c r="W96" s="322">
        <f t="shared" si="23"/>
        <v>30.124451364426115</v>
      </c>
      <c r="DA96" s="95"/>
    </row>
    <row r="97" spans="1:105" ht="12" customHeight="1" x14ac:dyDescent="0.25">
      <c r="A97" s="55" t="s">
        <v>92</v>
      </c>
      <c r="B97" s="332">
        <f>IF(B$6=0,0,B$6/OIS!B$5*1000)</f>
        <v>0.28839490239155691</v>
      </c>
      <c r="C97" s="332">
        <f>IF(C$6=0,0,C$6/OIS!C$5*1000)</f>
        <v>0.27320159975278546</v>
      </c>
      <c r="D97" s="332">
        <f>IF(D$6=0,0,D$6/OIS!D$5*1000)</f>
        <v>0.310348560048962</v>
      </c>
      <c r="E97" s="332">
        <f>IF(E$6=0,0,E$6/OIS!E$5*1000)</f>
        <v>0.36934418828350818</v>
      </c>
      <c r="F97" s="332">
        <f>IF(F$6=0,0,F$6/OIS!F$5*1000)</f>
        <v>0.40061604543379453</v>
      </c>
      <c r="G97" s="332">
        <f>IF(G$6=0,0,G$6/OIS!G$5*1000)</f>
        <v>0.52529504856777998</v>
      </c>
      <c r="H97" s="332">
        <f>IF(H$6=0,0,H$6/OIS!H$5*1000)</f>
        <v>0.55487879375675209</v>
      </c>
      <c r="I97" s="332">
        <f>IF(I$6=0,0,I$6/OIS!I$5*1000)</f>
        <v>0.54200958996550974</v>
      </c>
      <c r="J97" s="332">
        <f>IF(J$6=0,0,J$6/OIS!J$5*1000)</f>
        <v>0.52677138059488215</v>
      </c>
      <c r="K97" s="332">
        <f>IF(K$6=0,0,K$6/OIS!K$5*1000)</f>
        <v>0.52804813714082433</v>
      </c>
      <c r="L97" s="332">
        <f>IF(L$6=0,0,L$6/OIS!L$5*1000)</f>
        <v>0.55770047864018613</v>
      </c>
      <c r="M97" s="332">
        <f>IF(M$6=0,0,M$6/OIS!M$5*1000)</f>
        <v>0.55324921775299463</v>
      </c>
      <c r="N97" s="332">
        <f>IF(N$6=0,0,N$6/OIS!N$5*1000)</f>
        <v>0.56829075133556217</v>
      </c>
      <c r="O97" s="332">
        <f>IF(O$6=0,0,O$6/OIS!O$5*1000)</f>
        <v>0.58343275721003141</v>
      </c>
      <c r="P97" s="332">
        <f>IF(P$6=0,0,P$6/OIS!P$5*1000)</f>
        <v>0.56663481652822667</v>
      </c>
      <c r="Q97" s="332">
        <f>IF(Q$6=0,0,Q$6/OIS!Q$5*1000)</f>
        <v>0.52454786807728626</v>
      </c>
      <c r="R97" s="332">
        <f>IF(R$6=0,0,R$6/OIS!R$5*1000)</f>
        <v>0.59026076237496083</v>
      </c>
      <c r="S97" s="332">
        <f>IF(S$6=0,0,S$6/OIS!S$5*1000)</f>
        <v>0.63421090303334804</v>
      </c>
      <c r="T97" s="332">
        <f>IF(T$6=0,0,T$6/OIS!T$5*1000)</f>
        <v>0.66712796635329019</v>
      </c>
      <c r="U97" s="332">
        <f>IF(U$6=0,0,U$6/OIS!U$5*1000)</f>
        <v>0.72930615782566366</v>
      </c>
      <c r="V97" s="332">
        <f>IF(V$6=0,0,V$6/OIS!V$5*1000)</f>
        <v>0.71966967929140013</v>
      </c>
      <c r="W97" s="332">
        <f>IF(W$6=0,0,W$6/OIS!W$5*1000)</f>
        <v>0.69310003155559363</v>
      </c>
      <c r="DA97" s="67"/>
    </row>
    <row r="98" spans="1:105" ht="12" customHeight="1" x14ac:dyDescent="0.25">
      <c r="A98" s="202" t="s">
        <v>93</v>
      </c>
      <c r="B98" s="333">
        <f>IF(B$7=0,0,B$7/OIS!B$5*1000)</f>
        <v>0.16049038176749511</v>
      </c>
      <c r="C98" s="333">
        <f>IF(C$7=0,0,C$7/OIS!C$5*1000)</f>
        <v>0.15073482936306995</v>
      </c>
      <c r="D98" s="333">
        <f>IF(D$7=0,0,D$7/OIS!D$5*1000)</f>
        <v>0.17012659540752478</v>
      </c>
      <c r="E98" s="333">
        <f>IF(E$7=0,0,E$7/OIS!E$5*1000)</f>
        <v>0.20358259254202427</v>
      </c>
      <c r="F98" s="333">
        <f>IF(F$7=0,0,F$7/OIS!F$5*1000)</f>
        <v>0.21674127993550357</v>
      </c>
      <c r="G98" s="333">
        <f>IF(G$7=0,0,G$7/OIS!G$5*1000)</f>
        <v>0.28645105552036476</v>
      </c>
      <c r="H98" s="333">
        <f>IF(H$7=0,0,H$7/OIS!H$5*1000)</f>
        <v>0.302367512332476</v>
      </c>
      <c r="I98" s="333">
        <f>IF(I$7=0,0,I$7/OIS!I$5*1000)</f>
        <v>0.29838117014427523</v>
      </c>
      <c r="J98" s="333">
        <f>IF(J$7=0,0,J$7/OIS!J$5*1000)</f>
        <v>0.28142600272399543</v>
      </c>
      <c r="K98" s="333">
        <f>IF(K$7=0,0,K$7/OIS!K$5*1000)</f>
        <v>0.28428953179738953</v>
      </c>
      <c r="L98" s="333">
        <f>IF(L$7=0,0,L$7/OIS!L$5*1000)</f>
        <v>0.28529584747259079</v>
      </c>
      <c r="M98" s="333">
        <f>IF(M$7=0,0,M$7/OIS!M$5*1000)</f>
        <v>0.28449362397703748</v>
      </c>
      <c r="N98" s="333">
        <f>IF(N$7=0,0,N$7/OIS!N$5*1000)</f>
        <v>0.29594337936450504</v>
      </c>
      <c r="O98" s="333">
        <f>IF(O$7=0,0,O$7/OIS!O$5*1000)</f>
        <v>0.30359438360279417</v>
      </c>
      <c r="P98" s="333">
        <f>IF(P$7=0,0,P$7/OIS!P$5*1000)</f>
        <v>0.29497184911880858</v>
      </c>
      <c r="Q98" s="333">
        <f>IF(Q$7=0,0,Q$7/OIS!Q$5*1000)</f>
        <v>0.27300573748460544</v>
      </c>
      <c r="R98" s="333">
        <f>IF(R$7=0,0,R$7/OIS!R$5*1000)</f>
        <v>0.30891145268832532</v>
      </c>
      <c r="S98" s="333">
        <f>IF(S$7=0,0,S$7/OIS!S$5*1000)</f>
        <v>0.33091920966152788</v>
      </c>
      <c r="T98" s="333">
        <f>IF(T$7=0,0,T$7/OIS!T$5*1000)</f>
        <v>0.3466041923018478</v>
      </c>
      <c r="U98" s="333">
        <f>IF(U$7=0,0,U$7/OIS!U$5*1000)</f>
        <v>0.38145479210319411</v>
      </c>
      <c r="V98" s="333">
        <f>IF(V$7=0,0,V$7/OIS!V$5*1000)</f>
        <v>0.37517982795093602</v>
      </c>
      <c r="W98" s="333">
        <f>IF(W$7=0,0,W$7/OIS!W$5*1000)</f>
        <v>0.36552545515578877</v>
      </c>
      <c r="DA98" s="174"/>
    </row>
    <row r="99" spans="1:105" ht="12" customHeight="1" x14ac:dyDescent="0.25">
      <c r="A99" s="202" t="s">
        <v>94</v>
      </c>
      <c r="B99" s="333">
        <f>IF(B$8=0,0,B$8/OIS!B$5*1000)</f>
        <v>0.29303708683788321</v>
      </c>
      <c r="C99" s="333">
        <f>IF(C$8=0,0,C$8/OIS!C$5*1000)</f>
        <v>0.27385430669070937</v>
      </c>
      <c r="D99" s="333">
        <f>IF(D$8=0,0,D$8/OIS!D$5*1000)</f>
        <v>0.30791249352979155</v>
      </c>
      <c r="E99" s="333">
        <f>IF(E$8=0,0,E$8/OIS!E$5*1000)</f>
        <v>0.36965804059922147</v>
      </c>
      <c r="F99" s="333">
        <f>IF(F$8=0,0,F$8/OIS!F$5*1000)</f>
        <v>0.38921288833724071</v>
      </c>
      <c r="G99" s="333">
        <f>IF(G$8=0,0,G$8/OIS!G$5*1000)</f>
        <v>0.51683897513808896</v>
      </c>
      <c r="H99" s="333">
        <f>IF(H$8=0,0,H$8/OIS!H$5*1000)</f>
        <v>0.54532454571452149</v>
      </c>
      <c r="I99" s="333">
        <f>IF(I$8=0,0,I$8/OIS!I$5*1000)</f>
        <v>0.54139143313180638</v>
      </c>
      <c r="J99" s="333">
        <f>IF(J$8=0,0,J$8/OIS!J$5*1000)</f>
        <v>0.50150382205670885</v>
      </c>
      <c r="K99" s="333">
        <f>IF(K$8=0,0,K$8/OIS!K$5*1000)</f>
        <v>0.5090007125590591</v>
      </c>
      <c r="L99" s="333">
        <f>IF(L$8=0,0,L$8/OIS!L$5*1000)</f>
        <v>0.49451258301687645</v>
      </c>
      <c r="M99" s="333">
        <f>IF(M$8=0,0,M$8/OIS!M$5*1000)</f>
        <v>0.49481246377487698</v>
      </c>
      <c r="N99" s="333">
        <f>IF(N$8=0,0,N$8/OIS!N$5*1000)</f>
        <v>0.51896265606542202</v>
      </c>
      <c r="O99" s="333">
        <f>IF(O$8=0,0,O$8/OIS!O$5*1000)</f>
        <v>0.53211550436716082</v>
      </c>
      <c r="P99" s="333">
        <f>IF(P$8=0,0,P$8/OIS!P$5*1000)</f>
        <v>0.51713606209353535</v>
      </c>
      <c r="Q99" s="333">
        <f>IF(Q$8=0,0,Q$8/OIS!Q$5*1000)</f>
        <v>0.47856151379399925</v>
      </c>
      <c r="R99" s="333">
        <f>IF(R$8=0,0,R$8/OIS!R$5*1000)</f>
        <v>0.54342250387750679</v>
      </c>
      <c r="S99" s="333">
        <f>IF(S$8=0,0,S$8/OIS!S$5*1000)</f>
        <v>0.58102454003300863</v>
      </c>
      <c r="T99" s="333">
        <f>IF(T$8=0,0,T$8/OIS!T$5*1000)</f>
        <v>0.6068891897582458</v>
      </c>
      <c r="U99" s="333">
        <f>IF(U$8=0,0,U$8/OIS!U$5*1000)</f>
        <v>0.67078446549883419</v>
      </c>
      <c r="V99" s="333">
        <f>IF(V$8=0,0,V$8/OIS!V$5*1000)</f>
        <v>0.6583658920908142</v>
      </c>
      <c r="W99" s="333">
        <f>IF(W$8=0,0,W$8/OIS!W$5*1000)</f>
        <v>0.64614464940864957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0.10058312086490431</v>
      </c>
      <c r="C100" s="333">
        <f>IF(C$9=0,0,C$9/OIS!C$5*1000)</f>
        <v>9.5466383839724722E-2</v>
      </c>
      <c r="D100" s="333">
        <f>IF(D$9=0,0,D$9/OIS!D$5*1000)</f>
        <v>0.10860146141997294</v>
      </c>
      <c r="E100" s="333">
        <f>IF(E$9=0,0,E$9/OIS!E$5*1000)</f>
        <v>0.12908969678551974</v>
      </c>
      <c r="F100" s="333">
        <f>IF(F$9=0,0,F$9/OIS!F$5*1000)</f>
        <v>0.14059093401501876</v>
      </c>
      <c r="G100" s="333">
        <f>IF(G$9=0,0,G$9/OIS!G$5*1000)</f>
        <v>0.18402932551633158</v>
      </c>
      <c r="H100" s="333">
        <f>IF(H$9=0,0,H$9/OIS!H$5*1000)</f>
        <v>0.19442381273209186</v>
      </c>
      <c r="I100" s="333">
        <f>IF(I$9=0,0,I$9/OIS!I$5*1000)</f>
        <v>0.18949056581388352</v>
      </c>
      <c r="J100" s="333">
        <f>IF(J$9=0,0,J$9/OIS!J$5*1000)</f>
        <v>0.18536335542267954</v>
      </c>
      <c r="K100" s="333">
        <f>IF(K$9=0,0,K$9/OIS!K$5*1000)</f>
        <v>0.1855070029046321</v>
      </c>
      <c r="L100" s="333">
        <f>IF(L$9=0,0,L$9/OIS!L$5*1000)</f>
        <v>0.19801972280905805</v>
      </c>
      <c r="M100" s="333">
        <f>IF(M$9=0,0,M$9/OIS!M$5*1000)</f>
        <v>0.196232605746293</v>
      </c>
      <c r="N100" s="333">
        <f>IF(N$9=0,0,N$9/OIS!N$5*1000)</f>
        <v>0.20104721406606693</v>
      </c>
      <c r="O100" s="333">
        <f>IF(O$9=0,0,O$9/OIS!O$5*1000)</f>
        <v>0.20643691511393408</v>
      </c>
      <c r="P100" s="333">
        <f>IF(P$9=0,0,P$9/OIS!P$5*1000)</f>
        <v>0.20047668243433944</v>
      </c>
      <c r="Q100" s="333">
        <f>IF(Q$9=0,0,Q$9/OIS!Q$5*1000)</f>
        <v>0.18559421067567169</v>
      </c>
      <c r="R100" s="333">
        <f>IF(R$9=0,0,R$9/OIS!R$5*1000)</f>
        <v>0.20860572860267682</v>
      </c>
      <c r="S100" s="333">
        <f>IF(S$9=0,0,S$9/OIS!S$5*1000)</f>
        <v>0.22427745605063545</v>
      </c>
      <c r="T100" s="333">
        <f>IF(T$9=0,0,T$9/OIS!T$5*1000)</f>
        <v>0.23612681888965825</v>
      </c>
      <c r="U100" s="333">
        <f>IF(U$9=0,0,U$9/OIS!U$5*1000)</f>
        <v>0.25777777865117685</v>
      </c>
      <c r="V100" s="333">
        <f>IF(V$9=0,0,V$9/OIS!V$5*1000)</f>
        <v>0.25454469402723062</v>
      </c>
      <c r="W100" s="333">
        <f>IF(W$9=0,0,W$9/OIS!W$5*1000)</f>
        <v>0.24455909059494702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0.99656436280762917</v>
      </c>
      <c r="C101" s="334">
        <f>IF(C$10=0,0,C$10/OIS!C$5*1000)</f>
        <v>0.76386028778075876</v>
      </c>
      <c r="D101" s="334">
        <f>IF(D$10=0,0,D$10/OIS!D$5*1000)</f>
        <v>0.8027489588231439</v>
      </c>
      <c r="E101" s="334">
        <f>IF(E$10=0,0,E$10/OIS!E$5*1000)</f>
        <v>0.75131282659730747</v>
      </c>
      <c r="F101" s="334">
        <f>IF(F$10=0,0,F$10/OIS!F$5*1000)</f>
        <v>0.64724707529264014</v>
      </c>
      <c r="G101" s="334">
        <f>IF(G$10=0,0,G$10/OIS!G$5*1000)</f>
        <v>0.49118036499166051</v>
      </c>
      <c r="H101" s="334">
        <f>IF(H$10=0,0,H$10/OIS!H$5*1000)</f>
        <v>0.55210679545813213</v>
      </c>
      <c r="I101" s="334">
        <f>IF(I$10=0,0,I$10/OIS!I$5*1000)</f>
        <v>0.50519545513412256</v>
      </c>
      <c r="J101" s="334">
        <f>IF(J$10=0,0,J$10/OIS!J$5*1000)</f>
        <v>0.47224013641745077</v>
      </c>
      <c r="K101" s="334">
        <f>IF(K$10=0,0,K$10/OIS!K$5*1000)</f>
        <v>0.47459967493940303</v>
      </c>
      <c r="L101" s="334">
        <f>IF(L$10=0,0,L$10/OIS!L$5*1000)</f>
        <v>0.55900621827113017</v>
      </c>
      <c r="M101" s="334">
        <f>IF(M$10=0,0,M$10/OIS!M$5*1000)</f>
        <v>0.55546710436144231</v>
      </c>
      <c r="N101" s="334">
        <f>IF(N$10=0,0,N$10/OIS!N$5*1000)</f>
        <v>0.52837586645357459</v>
      </c>
      <c r="O101" s="334">
        <f>IF(O$10=0,0,O$10/OIS!O$5*1000)</f>
        <v>0.53953442463568213</v>
      </c>
      <c r="P101" s="334">
        <f>IF(P$10=0,0,P$10/OIS!P$5*1000)</f>
        <v>0.49639385390263668</v>
      </c>
      <c r="Q101" s="334">
        <f>IF(Q$10=0,0,Q$10/OIS!Q$5*1000)</f>
        <v>0.4550478789392709</v>
      </c>
      <c r="R101" s="334">
        <f>IF(R$10=0,0,R$10/OIS!R$5*1000)</f>
        <v>0.52619689473833842</v>
      </c>
      <c r="S101" s="334">
        <f>IF(S$10=0,0,S$10/OIS!S$5*1000)</f>
        <v>0.54840175521348178</v>
      </c>
      <c r="T101" s="334">
        <f>IF(T$10=0,0,T$10/OIS!T$5*1000)</f>
        <v>0.57801803375607297</v>
      </c>
      <c r="U101" s="334">
        <f>IF(U$10=0,0,U$10/OIS!U$5*1000)</f>
        <v>0.62640991679975633</v>
      </c>
      <c r="V101" s="334">
        <f>IF(V$10=0,0,V$10/OIS!V$5*1000)</f>
        <v>0.63442883923473758</v>
      </c>
      <c r="W101" s="334">
        <f>IF(W$10=0,0,W$10/OIS!W$5*1000)</f>
        <v>0.62378442184306337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13.238043487827708</v>
      </c>
      <c r="C102" s="350">
        <f>IF(C$16=0,0,C$16/OIS!C$5*1000)</f>
        <v>9.9797512052314268</v>
      </c>
      <c r="D102" s="350">
        <f>IF(D$16=0,0,D$16/OIS!D$5*1000)</f>
        <v>10.672341956725633</v>
      </c>
      <c r="E102" s="350">
        <f>IF(E$16=0,0,E$16/OIS!E$5*1000)</f>
        <v>11.370635793279652</v>
      </c>
      <c r="F102" s="350">
        <f>IF(F$16=0,0,F$16/OIS!F$5*1000)</f>
        <v>10.347871054185164</v>
      </c>
      <c r="G102" s="350">
        <f>IF(G$16=0,0,G$16/OIS!G$5*1000)</f>
        <v>6.1297201498132052</v>
      </c>
      <c r="H102" s="350">
        <f>IF(H$16=0,0,H$16/OIS!H$5*1000)</f>
        <v>7.7935197410942685</v>
      </c>
      <c r="I102" s="350">
        <f>IF(I$16=0,0,I$16/OIS!I$5*1000)</f>
        <v>7.3518143669049714</v>
      </c>
      <c r="J102" s="350">
        <f>IF(J$16=0,0,J$16/OIS!J$5*1000)</f>
        <v>6.0768859641089668</v>
      </c>
      <c r="K102" s="350">
        <f>IF(K$16=0,0,K$16/OIS!K$5*1000)</f>
        <v>6.8844910899263692</v>
      </c>
      <c r="L102" s="350">
        <f>IF(L$16=0,0,L$16/OIS!L$5*1000)</f>
        <v>8.0018135696739758</v>
      </c>
      <c r="M102" s="350">
        <f>IF(M$16=0,0,M$16/OIS!M$5*1000)</f>
        <v>7.6326755365603658</v>
      </c>
      <c r="N102" s="350">
        <f>IF(N$16=0,0,N$16/OIS!N$5*1000)</f>
        <v>8.383222860828754</v>
      </c>
      <c r="O102" s="350">
        <f>IF(O$16=0,0,O$16/OIS!O$5*1000)</f>
        <v>7.1592258440574472</v>
      </c>
      <c r="P102" s="350">
        <f>IF(P$16=0,0,P$16/OIS!P$5*1000)</f>
        <v>8.7499667317433811</v>
      </c>
      <c r="Q102" s="350">
        <f>IF(Q$16=0,0,Q$16/OIS!Q$5*1000)</f>
        <v>8.8107235296214128</v>
      </c>
      <c r="R102" s="350">
        <f>IF(R$16=0,0,R$16/OIS!R$5*1000)</f>
        <v>5.260055968957249</v>
      </c>
      <c r="S102" s="350">
        <f>IF(S$16=0,0,S$16/OIS!S$5*1000)</f>
        <v>5.1457205481683772</v>
      </c>
      <c r="T102" s="350">
        <f>IF(T$16=0,0,T$16/OIS!T$5*1000)</f>
        <v>5.0601431381608908</v>
      </c>
      <c r="U102" s="350">
        <f>IF(U$16=0,0,U$16/OIS!U$5*1000)</f>
        <v>4.883279968011986</v>
      </c>
      <c r="V102" s="350">
        <f>IF(V$16=0,0,V$16/OIS!V$5*1000)</f>
        <v>4.9794999867653358</v>
      </c>
      <c r="W102" s="350">
        <f>IF(W$16=0,0,W$16/OIS!W$5*1000)</f>
        <v>5.1927639505167029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15.750491935859895</v>
      </c>
      <c r="C103" s="350">
        <f>IF(C$27=0,0,C$27/OIS!C$5*1000)</f>
        <v>12.693496496629885</v>
      </c>
      <c r="D103" s="350">
        <f>IF(D$27=0,0,D$27/OIS!D$5*1000)</f>
        <v>13.277044114839294</v>
      </c>
      <c r="E103" s="350">
        <f>IF(E$27=0,0,E$27/OIS!E$5*1000)</f>
        <v>12.201160376684037</v>
      </c>
      <c r="F103" s="350">
        <f>IF(F$27=0,0,F$27/OIS!F$5*1000)</f>
        <v>10.928620542995787</v>
      </c>
      <c r="G103" s="350">
        <f>IF(G$27=0,0,G$27/OIS!G$5*1000)</f>
        <v>9.1565966306494335</v>
      </c>
      <c r="H103" s="350">
        <f>IF(H$27=0,0,H$27/OIS!H$5*1000)</f>
        <v>9.3649763362590726</v>
      </c>
      <c r="I103" s="350">
        <f>IF(I$27=0,0,I$27/OIS!I$5*1000)</f>
        <v>8.603933055758878</v>
      </c>
      <c r="J103" s="350">
        <f>IF(J$27=0,0,J$27/OIS!J$5*1000)</f>
        <v>8.1326801077842035</v>
      </c>
      <c r="K103" s="350">
        <f>IF(K$27=0,0,K$27/OIS!K$5*1000)</f>
        <v>8.0735145256632457</v>
      </c>
      <c r="L103" s="350">
        <f>IF(L$27=0,0,L$27/OIS!L$5*1000)</f>
        <v>10.015150963790184</v>
      </c>
      <c r="M103" s="350">
        <f>IF(M$27=0,0,M$27/OIS!M$5*1000)</f>
        <v>8.9582996655530955</v>
      </c>
      <c r="N103" s="350">
        <f>IF(N$27=0,0,N$27/OIS!N$5*1000)</f>
        <v>9.3940943029616371</v>
      </c>
      <c r="O103" s="350">
        <f>IF(O$27=0,0,O$27/OIS!O$5*1000)</f>
        <v>9.8262350611734952</v>
      </c>
      <c r="P103" s="350">
        <f>IF(P$27=0,0,P$27/OIS!P$5*1000)</f>
        <v>8.47230979032547</v>
      </c>
      <c r="Q103" s="350">
        <f>IF(Q$27=0,0,Q$27/OIS!Q$5*1000)</f>
        <v>7.6048538901814338</v>
      </c>
      <c r="R103" s="350">
        <f>IF(R$27=0,0,R$27/OIS!R$5*1000)</f>
        <v>8.8788101322050021</v>
      </c>
      <c r="S103" s="350">
        <f>IF(S$27=0,0,S$27/OIS!S$5*1000)</f>
        <v>8.7389625705724363</v>
      </c>
      <c r="T103" s="350">
        <f>IF(T$27=0,0,T$27/OIS!T$5*1000)</f>
        <v>8.3407648761071673</v>
      </c>
      <c r="U103" s="350">
        <f>IF(U$27=0,0,U$27/OIS!U$5*1000)</f>
        <v>8.1665428481008639</v>
      </c>
      <c r="V103" s="350">
        <f>IF(V$27=0,0,V$27/OIS!V$5*1000)</f>
        <v>8.1726804390108665</v>
      </c>
      <c r="W103" s="350">
        <f>IF(W$27=0,0,W$27/OIS!W$5*1000)</f>
        <v>9.3236693538230231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3.7672115878163095</v>
      </c>
      <c r="C104" s="350">
        <f>IF(C$35=0,0,C$35/OIS!C$5*1000)</f>
        <v>2.6778951193142504</v>
      </c>
      <c r="D104" s="350">
        <f>IF(D$35=0,0,D$35/OIS!D$5*1000)</f>
        <v>2.848487761271584</v>
      </c>
      <c r="E104" s="350">
        <f>IF(E$35=0,0,E$35/OIS!E$5*1000)</f>
        <v>2.9532760952703958</v>
      </c>
      <c r="F104" s="350">
        <f>IF(F$35=0,0,F$35/OIS!F$5*1000)</f>
        <v>2.5947455800108403</v>
      </c>
      <c r="G104" s="350">
        <f>IF(G$35=0,0,G$35/OIS!G$5*1000)</f>
        <v>1.3064945402628647</v>
      </c>
      <c r="H104" s="350">
        <f>IF(H$35=0,0,H$35/OIS!H$5*1000)</f>
        <v>1.8076503286914751</v>
      </c>
      <c r="I104" s="350">
        <f>IF(I$35=0,0,I$35/OIS!I$5*1000)</f>
        <v>1.6453011221481801</v>
      </c>
      <c r="J104" s="350">
        <f>IF(J$35=0,0,J$35/OIS!J$5*1000)</f>
        <v>1.2478793675200706</v>
      </c>
      <c r="K104" s="350">
        <f>IF(K$35=0,0,K$35/OIS!K$5*1000)</f>
        <v>1.4979819060680222</v>
      </c>
      <c r="L104" s="350">
        <f>IF(L$35=0,0,L$35/OIS!L$5*1000)</f>
        <v>1.8159212738259332</v>
      </c>
      <c r="M104" s="350">
        <f>IF(M$35=0,0,M$35/OIS!M$5*1000)</f>
        <v>1.7952079411799517</v>
      </c>
      <c r="N104" s="350">
        <f>IF(N$35=0,0,N$35/OIS!N$5*1000)</f>
        <v>1.8438662722324144</v>
      </c>
      <c r="O104" s="350">
        <f>IF(O$35=0,0,O$35/OIS!O$5*1000)</f>
        <v>1.568194660279423</v>
      </c>
      <c r="P104" s="350">
        <f>IF(P$35=0,0,P$35/OIS!P$5*1000)</f>
        <v>1.7895563842036322</v>
      </c>
      <c r="Q104" s="350">
        <f>IF(Q$35=0,0,Q$35/OIS!Q$5*1000)</f>
        <v>1.6808196541723768</v>
      </c>
      <c r="R104" s="350">
        <f>IF(R$35=0,0,R$35/OIS!R$5*1000)</f>
        <v>1.1481659319075759</v>
      </c>
      <c r="S104" s="350">
        <f>IF(S$35=0,0,S$35/OIS!S$5*1000)</f>
        <v>1.0948419264806755</v>
      </c>
      <c r="T104" s="350">
        <f>IF(T$35=0,0,T$35/OIS!T$5*1000)</f>
        <v>1.10275352089652</v>
      </c>
      <c r="U104" s="350">
        <f>IF(U$35=0,0,U$35/OIS!U$5*1000)</f>
        <v>1.0320223748553239</v>
      </c>
      <c r="V104" s="350">
        <f>IF(V$35=0,0,V$35/OIS!V$5*1000)</f>
        <v>1.0994342428456085</v>
      </c>
      <c r="W104" s="350">
        <f>IF(W$35=0,0,W$35/OIS!W$5*1000)</f>
        <v>1.0898093852189104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0.96417166958346745</v>
      </c>
      <c r="C105" s="350">
        <f>IF(C$54=0,0,C$54/OIS!C$5*1000)</f>
        <v>0.72628740139837467</v>
      </c>
      <c r="D105" s="350">
        <f>IF(D$54=0,0,D$54/OIS!D$5*1000)</f>
        <v>0.77701950913688422</v>
      </c>
      <c r="E105" s="350">
        <f>IF(E$54=0,0,E$54/OIS!E$5*1000)</f>
        <v>0.82304203958703293</v>
      </c>
      <c r="F105" s="350">
        <f>IF(F$54=0,0,F$54/OIS!F$5*1000)</f>
        <v>0.73939200209527678</v>
      </c>
      <c r="G105" s="350">
        <f>IF(G$54=0,0,G$54/OIS!G$5*1000)</f>
        <v>0.59646059963739972</v>
      </c>
      <c r="H105" s="350">
        <f>IF(H$54=0,0,H$54/OIS!H$5*1000)</f>
        <v>0.69691297398727148</v>
      </c>
      <c r="I105" s="350">
        <f>IF(I$54=0,0,I$54/OIS!I$5*1000)</f>
        <v>0.66450207604930644</v>
      </c>
      <c r="J105" s="350">
        <f>IF(J$54=0,0,J$54/OIS!J$5*1000)</f>
        <v>0.53349401828552201</v>
      </c>
      <c r="K105" s="350">
        <f>IF(K$54=0,0,K$54/OIS!K$5*1000)</f>
        <v>0.57945476183169209</v>
      </c>
      <c r="L105" s="350">
        <f>IF(L$54=0,0,L$54/OIS!L$5*1000)</f>
        <v>0.5887979877345495</v>
      </c>
      <c r="M105" s="350">
        <f>IF(M$54=0,0,M$54/OIS!M$5*1000)</f>
        <v>0.58883001966427961</v>
      </c>
      <c r="N105" s="350">
        <f>IF(N$54=0,0,N$54/OIS!N$5*1000)</f>
        <v>0.59874971653807429</v>
      </c>
      <c r="O105" s="350">
        <f>IF(O$54=0,0,O$54/OIS!O$5*1000)</f>
        <v>0.57587496478633393</v>
      </c>
      <c r="P105" s="350">
        <f>IF(P$54=0,0,P$54/OIS!P$5*1000)</f>
        <v>0.55045772157837058</v>
      </c>
      <c r="Q105" s="350">
        <f>IF(Q$54=0,0,Q$54/OIS!Q$5*1000)</f>
        <v>0.48664353488159201</v>
      </c>
      <c r="R105" s="350">
        <f>IF(R$54=0,0,R$54/OIS!R$5*1000)</f>
        <v>0.52704718194797673</v>
      </c>
      <c r="S105" s="350">
        <f>IF(S$54=0,0,S$54/OIS!S$5*1000)</f>
        <v>0.53296216310303346</v>
      </c>
      <c r="T105" s="350">
        <f>IF(T$54=0,0,T$54/OIS!T$5*1000)</f>
        <v>0.54500090093425702</v>
      </c>
      <c r="U105" s="350">
        <f>IF(U$54=0,0,U$54/OIS!U$5*1000)</f>
        <v>0.57175078507398314</v>
      </c>
      <c r="V105" s="350">
        <f>IF(V$54=0,0,V$54/OIS!V$5*1000)</f>
        <v>0.57761300659768433</v>
      </c>
      <c r="W105" s="350">
        <f>IF(W$54=0,0,W$54/OIS!W$5*1000)</f>
        <v>0.58547977789091898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2.7231891850496721</v>
      </c>
      <c r="C106" s="350">
        <f>IF(C$68=0,0,C$68/OIS!C$5*1000)</f>
        <v>3.1063853922174065</v>
      </c>
      <c r="D106" s="350">
        <f>IF(D$68=0,0,D$68/OIS!D$5*1000)</f>
        <v>3.1808387936492473</v>
      </c>
      <c r="E106" s="350">
        <f>IF(E$68=0,0,E$68/OIS!E$5*1000)</f>
        <v>1.9286602153293466</v>
      </c>
      <c r="F106" s="350">
        <f>IF(F$68=0,0,F$68/OIS!F$5*1000)</f>
        <v>2.0034034169427506</v>
      </c>
      <c r="G106" s="350">
        <f>IF(G$68=0,0,G$68/OIS!G$5*1000)</f>
        <v>2.5201975809150894</v>
      </c>
      <c r="H106" s="350">
        <f>IF(H$68=0,0,H$68/OIS!H$5*1000)</f>
        <v>1.5910084815298546</v>
      </c>
      <c r="I106" s="350">
        <f>IF(I$68=0,0,I$68/OIS!I$5*1000)</f>
        <v>1.5716080008265692</v>
      </c>
      <c r="J106" s="350">
        <f>IF(J$68=0,0,J$68/OIS!J$5*1000)</f>
        <v>1.6036259947760581</v>
      </c>
      <c r="K106" s="350">
        <f>IF(K$68=0,0,K$68/OIS!K$5*1000)</f>
        <v>1.5050080847771512</v>
      </c>
      <c r="L106" s="350">
        <f>IF(L$68=0,0,L$68/OIS!L$5*1000)</f>
        <v>1.5103659825046463</v>
      </c>
      <c r="M106" s="350">
        <f>IF(M$68=0,0,M$68/OIS!M$5*1000)</f>
        <v>1.4816117479784294</v>
      </c>
      <c r="N106" s="350">
        <f>IF(N$68=0,0,N$68/OIS!N$5*1000)</f>
        <v>1.5231682453099442</v>
      </c>
      <c r="O106" s="350">
        <f>IF(O$68=0,0,O$68/OIS!O$5*1000)</f>
        <v>1.5965382586398793</v>
      </c>
      <c r="P106" s="350">
        <f>IF(P$68=0,0,P$68/OIS!P$5*1000)</f>
        <v>1.5107701051599809</v>
      </c>
      <c r="Q106" s="350">
        <f>IF(Q$68=0,0,Q$68/OIS!Q$5*1000)</f>
        <v>1.4650784862847954</v>
      </c>
      <c r="R106" s="350">
        <f>IF(R$68=0,0,R$68/OIS!R$5*1000)</f>
        <v>1.7312051159092934</v>
      </c>
      <c r="S106" s="350">
        <f>IF(S$68=0,0,S$68/OIS!S$5*1000)</f>
        <v>1.5465349269128665</v>
      </c>
      <c r="T106" s="350">
        <f>IF(T$68=0,0,T$68/OIS!T$5*1000)</f>
        <v>1.4965955261540331</v>
      </c>
      <c r="U106" s="350">
        <f>IF(U$68=0,0,U$68/OIS!U$5*1000)</f>
        <v>1.5147818646520566</v>
      </c>
      <c r="V106" s="350">
        <f>IF(V$68=0,0,V$68/OIS!V$5*1000)</f>
        <v>1.3309827976745778</v>
      </c>
      <c r="W106" s="350">
        <f>IF(W$68=0,0,W$68/OIS!W$5*1000)</f>
        <v>1.4797947550246431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4.7340290958496878</v>
      </c>
      <c r="C107" s="335">
        <f>IF(C$69=0,0,C$69/OIS!C$5*1000)</f>
        <v>4.3881272560742222</v>
      </c>
      <c r="D107" s="335">
        <f>IF(D$69=0,0,D$69/OIS!D$5*1000)</f>
        <v>4.9028955053718111</v>
      </c>
      <c r="E107" s="335">
        <f>IF(E$69=0,0,E$69/OIS!E$5*1000)</f>
        <v>5.9177056630234137</v>
      </c>
      <c r="F107" s="335">
        <f>IF(F$69=0,0,F$69/OIS!F$5*1000)</f>
        <v>6.1161303820019315</v>
      </c>
      <c r="G107" s="335">
        <f>IF(G$69=0,0,G$69/OIS!G$5*1000)</f>
        <v>8.1869750021341865</v>
      </c>
      <c r="H107" s="335">
        <f>IF(H$69=0,0,H$69/OIS!H$5*1000)</f>
        <v>8.6320250706205339</v>
      </c>
      <c r="I107" s="335">
        <f>IF(I$69=0,0,I$69/OIS!I$5*1000)</f>
        <v>8.6563871454793411</v>
      </c>
      <c r="J107" s="335">
        <f>IF(J$69=0,0,J$69/OIS!J$5*1000)</f>
        <v>7.7773833489886135</v>
      </c>
      <c r="K107" s="335">
        <f>IF(K$69=0,0,K$69/OIS!K$5*1000)</f>
        <v>7.9580978217949747</v>
      </c>
      <c r="L107" s="335">
        <f>IF(L$69=0,0,L$69/OIS!L$5*1000)</f>
        <v>7.2950929967319311</v>
      </c>
      <c r="M107" s="335">
        <f>IF(M$69=0,0,M$69/OIS!M$5*1000)</f>
        <v>7.3463031588805086</v>
      </c>
      <c r="N107" s="335">
        <f>IF(N$69=0,0,N$69/OIS!N$5*1000)</f>
        <v>7.8216922954608847</v>
      </c>
      <c r="O107" s="335">
        <f>IF(O$69=0,0,O$69/OIS!O$5*1000)</f>
        <v>8.0127105466749491</v>
      </c>
      <c r="P107" s="335">
        <f>IF(P$69=0,0,P$69/OIS!P$5*1000)</f>
        <v>7.7907991425361995</v>
      </c>
      <c r="Q107" s="335">
        <f>IF(Q$69=0,0,Q$69/OIS!Q$5*1000)</f>
        <v>7.2079059900068394</v>
      </c>
      <c r="R107" s="335">
        <f>IF(R$69=0,0,R$69/OIS!R$5*1000)</f>
        <v>8.2373794207110613</v>
      </c>
      <c r="S107" s="335">
        <f>IF(S$69=0,0,S$69/OIS!S$5*1000)</f>
        <v>8.7770112384438317</v>
      </c>
      <c r="T107" s="335">
        <f>IF(T$69=0,0,T$69/OIS!T$5*1000)</f>
        <v>9.1219612346240559</v>
      </c>
      <c r="U107" s="335">
        <f>IF(U$69=0,0,U$69/OIS!U$5*1000)</f>
        <v>10.161078354331744</v>
      </c>
      <c r="V107" s="335">
        <f>IF(V$69=0,0,V$69/OIS!V$5*1000)</f>
        <v>9.935200287979395</v>
      </c>
      <c r="W107" s="335">
        <f>IF(W$69=0,0,W$69/OIS!W$5*1000)</f>
        <v>9.8798204933938756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CZ: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533.58009339969317</v>
      </c>
      <c r="C5" s="225">
        <v>443.59666310309501</v>
      </c>
      <c r="D5" s="225">
        <v>426.67535360533333</v>
      </c>
      <c r="E5" s="225">
        <v>365.48426631139989</v>
      </c>
      <c r="F5" s="225">
        <v>352.99876588139182</v>
      </c>
      <c r="G5" s="225">
        <v>250.04196123335839</v>
      </c>
      <c r="H5" s="225">
        <v>282.60018280574951</v>
      </c>
      <c r="I5" s="225">
        <v>286.4975674065065</v>
      </c>
      <c r="J5" s="225">
        <v>279.65071011768299</v>
      </c>
      <c r="K5" s="225">
        <v>274.69563337322631</v>
      </c>
      <c r="L5" s="225">
        <v>289.25800639689618</v>
      </c>
      <c r="M5" s="225">
        <v>272.14082367646091</v>
      </c>
      <c r="N5" s="225">
        <v>273.57593562984181</v>
      </c>
      <c r="O5" s="225">
        <v>252.81427233182231</v>
      </c>
      <c r="P5" s="225">
        <v>264.6587458027891</v>
      </c>
      <c r="Q5" s="225">
        <v>277.51764913013182</v>
      </c>
      <c r="R5" s="225">
        <v>258.98232756115942</v>
      </c>
      <c r="S5" s="225">
        <v>258.48208699386862</v>
      </c>
      <c r="T5" s="225">
        <v>261.15355708037981</v>
      </c>
      <c r="U5" s="225">
        <v>249.34121592027009</v>
      </c>
      <c r="V5" s="225">
        <v>231.37223091468431</v>
      </c>
      <c r="W5" s="225">
        <v>247.35996052279981</v>
      </c>
      <c r="DA5" s="89" t="s">
        <v>3125</v>
      </c>
    </row>
    <row r="6" spans="1:105" ht="12" customHeight="1" x14ac:dyDescent="0.25">
      <c r="A6" s="55" t="s">
        <v>92</v>
      </c>
      <c r="B6" s="261">
        <v>4.9528609220295507</v>
      </c>
      <c r="C6" s="261">
        <v>4.6357342750460626</v>
      </c>
      <c r="D6" s="261">
        <v>4.7520621603544733</v>
      </c>
      <c r="E6" s="261">
        <v>4.8128801753474741</v>
      </c>
      <c r="F6" s="261">
        <v>5.3605703560577824</v>
      </c>
      <c r="G6" s="261">
        <v>5.4259787050344421</v>
      </c>
      <c r="H6" s="261">
        <v>6.0612372741917202</v>
      </c>
      <c r="I6" s="261">
        <v>6.266865359303524</v>
      </c>
      <c r="J6" s="261">
        <v>6.6826348963286302</v>
      </c>
      <c r="K6" s="261">
        <v>6.3315230413947692</v>
      </c>
      <c r="L6" s="261">
        <v>6.5648316961177207</v>
      </c>
      <c r="M6" s="261">
        <v>6.3516788605522079</v>
      </c>
      <c r="N6" s="261">
        <v>6.17809729868027</v>
      </c>
      <c r="O6" s="261">
        <v>5.959271598571255</v>
      </c>
      <c r="P6" s="261">
        <v>6.0694350858972159</v>
      </c>
      <c r="Q6" s="261">
        <v>6.2425890067519134</v>
      </c>
      <c r="R6" s="261">
        <v>6.6529819565576389</v>
      </c>
      <c r="S6" s="261">
        <v>6.9837539316691881</v>
      </c>
      <c r="T6" s="261">
        <v>7.349310595987955</v>
      </c>
      <c r="U6" s="261">
        <v>7.3011524631201086</v>
      </c>
      <c r="V6" s="261">
        <v>6.77446909587084</v>
      </c>
      <c r="W6" s="261">
        <v>6.7307827450449453</v>
      </c>
      <c r="DA6" s="67" t="s">
        <v>3126</v>
      </c>
    </row>
    <row r="7" spans="1:105" ht="12" customHeight="1" x14ac:dyDescent="0.25">
      <c r="A7" s="202" t="s">
        <v>93</v>
      </c>
      <c r="B7" s="226">
        <v>0.70689050060046499</v>
      </c>
      <c r="C7" s="226">
        <v>0.65585887754900574</v>
      </c>
      <c r="D7" s="226">
        <v>0.66790278597505159</v>
      </c>
      <c r="E7" s="226">
        <v>0.6798541859518118</v>
      </c>
      <c r="F7" s="226">
        <v>0.74389003100082607</v>
      </c>
      <c r="G7" s="226">
        <v>0.75888492285135301</v>
      </c>
      <c r="H7" s="226">
        <v>0.84752162259615793</v>
      </c>
      <c r="I7" s="226">
        <v>0.88502395413591151</v>
      </c>
      <c r="J7" s="226">
        <v>0.91461835723985363</v>
      </c>
      <c r="K7" s="226">
        <v>0.87402180221236547</v>
      </c>
      <c r="L7" s="226">
        <v>0.85994128035548612</v>
      </c>
      <c r="M7" s="226">
        <v>0.83637312928322194</v>
      </c>
      <c r="N7" s="226">
        <v>0.82379735873225246</v>
      </c>
      <c r="O7" s="226">
        <v>0.79381418722784347</v>
      </c>
      <c r="P7" s="226">
        <v>0.80904530665299945</v>
      </c>
      <c r="Q7" s="226">
        <v>0.83215667639111424</v>
      </c>
      <c r="R7" s="226">
        <v>0.89170252822374074</v>
      </c>
      <c r="S7" s="226">
        <v>0.93350507604691058</v>
      </c>
      <c r="T7" s="226">
        <v>0.97863772304112939</v>
      </c>
      <c r="U7" s="226">
        <v>0.97852079136297565</v>
      </c>
      <c r="V7" s="226">
        <v>0.90494568123192254</v>
      </c>
      <c r="W7" s="226">
        <v>0.91008350418854533</v>
      </c>
      <c r="DA7" s="174" t="s">
        <v>3127</v>
      </c>
    </row>
    <row r="8" spans="1:105" ht="12" customHeight="1" x14ac:dyDescent="0.25">
      <c r="A8" s="202" t="s">
        <v>94</v>
      </c>
      <c r="B8" s="226">
        <v>7.034508982418143</v>
      </c>
      <c r="C8" s="226">
        <v>6.493313969192684</v>
      </c>
      <c r="D8" s="226">
        <v>6.5868086891588682</v>
      </c>
      <c r="E8" s="226">
        <v>6.7246547927557074</v>
      </c>
      <c r="F8" s="226">
        <v>7.2801858490628302</v>
      </c>
      <c r="G8" s="226">
        <v>7.4621277306595557</v>
      </c>
      <c r="H8" s="226">
        <v>8.3324462695625048</v>
      </c>
      <c r="I8" s="226">
        <v>8.7527916353427884</v>
      </c>
      <c r="J8" s="226">
        <v>8.875311277770928</v>
      </c>
      <c r="K8" s="226">
        <v>8.526337453289079</v>
      </c>
      <c r="L8" s="226">
        <v>8.1122797492060155</v>
      </c>
      <c r="M8" s="226">
        <v>7.9173724383902186</v>
      </c>
      <c r="N8" s="226">
        <v>7.8627556743380733</v>
      </c>
      <c r="O8" s="226">
        <v>7.571601110597558</v>
      </c>
      <c r="P8" s="226">
        <v>7.7203275857626448</v>
      </c>
      <c r="Q8" s="226">
        <v>7.9410554532392306</v>
      </c>
      <c r="R8" s="226">
        <v>8.5392426446262863</v>
      </c>
      <c r="S8" s="226">
        <v>8.9239750417242583</v>
      </c>
      <c r="T8" s="226">
        <v>9.3323960237923451</v>
      </c>
      <c r="U8" s="226">
        <v>9.370296487531574</v>
      </c>
      <c r="V8" s="226">
        <v>8.647347840676721</v>
      </c>
      <c r="W8" s="226">
        <v>8.7642320510846243</v>
      </c>
      <c r="DA8" s="174" t="s">
        <v>3128</v>
      </c>
    </row>
    <row r="9" spans="1:105" ht="12" customHeight="1" x14ac:dyDescent="0.25">
      <c r="A9" s="202" t="s">
        <v>95</v>
      </c>
      <c r="B9" s="226">
        <v>1.7143884335625581</v>
      </c>
      <c r="C9" s="226">
        <v>1.607729649510075</v>
      </c>
      <c r="D9" s="226">
        <v>1.65045402521794</v>
      </c>
      <c r="E9" s="226">
        <v>1.6697415045151791</v>
      </c>
      <c r="F9" s="226">
        <v>1.8669410326084961</v>
      </c>
      <c r="G9" s="226">
        <v>1.886529412691482</v>
      </c>
      <c r="H9" s="226">
        <v>2.107513085362557</v>
      </c>
      <c r="I9" s="226">
        <v>2.1742918769313389</v>
      </c>
      <c r="J9" s="226">
        <v>2.334248275925022</v>
      </c>
      <c r="K9" s="226">
        <v>2.207582511216108</v>
      </c>
      <c r="L9" s="226">
        <v>2.3138911950702679</v>
      </c>
      <c r="M9" s="226">
        <v>2.236414082812733</v>
      </c>
      <c r="N9" s="226">
        <v>2.1697519264590488</v>
      </c>
      <c r="O9" s="226">
        <v>2.0933341055104919</v>
      </c>
      <c r="P9" s="226">
        <v>2.131731440765249</v>
      </c>
      <c r="Q9" s="226">
        <v>2.1925309457446689</v>
      </c>
      <c r="R9" s="226">
        <v>2.3340600282707729</v>
      </c>
      <c r="S9" s="226">
        <v>2.4514694087482112</v>
      </c>
      <c r="T9" s="226">
        <v>2.5818006621089848</v>
      </c>
      <c r="U9" s="226">
        <v>2.5614875309626401</v>
      </c>
      <c r="V9" s="226">
        <v>2.3783205992257499</v>
      </c>
      <c r="W9" s="226">
        <v>2.3570657029846229</v>
      </c>
      <c r="DA9" s="174" t="s">
        <v>3129</v>
      </c>
    </row>
    <row r="10" spans="1:105" ht="12" customHeight="1" x14ac:dyDescent="0.25">
      <c r="A10" s="56" t="s">
        <v>96</v>
      </c>
      <c r="B10" s="262">
        <v>23.771825415067759</v>
      </c>
      <c r="C10" s="262">
        <v>18.001442548587661</v>
      </c>
      <c r="D10" s="262">
        <v>17.136873804735519</v>
      </c>
      <c r="E10" s="262">
        <v>13.90602601028743</v>
      </c>
      <c r="F10" s="262">
        <v>12.523551528386861</v>
      </c>
      <c r="G10" s="262">
        <v>7.9422370096247068</v>
      </c>
      <c r="H10" s="262">
        <v>9.3595125519840856</v>
      </c>
      <c r="I10" s="262">
        <v>9.271886038184963</v>
      </c>
      <c r="J10" s="262">
        <v>9.6035276191076306</v>
      </c>
      <c r="K10" s="262">
        <v>9.138915226187537</v>
      </c>
      <c r="L10" s="262">
        <v>10.138739695452241</v>
      </c>
      <c r="M10" s="262">
        <v>9.9598168717534978</v>
      </c>
      <c r="N10" s="262">
        <v>9.1868861600655407</v>
      </c>
      <c r="O10" s="262">
        <v>8.8487720415913245</v>
      </c>
      <c r="P10" s="262">
        <v>8.8442035132675372</v>
      </c>
      <c r="Q10" s="262">
        <v>9.0703839638477355</v>
      </c>
      <c r="R10" s="262">
        <v>9.7843417160644233</v>
      </c>
      <c r="S10" s="262">
        <v>10.111622011723741</v>
      </c>
      <c r="T10" s="262">
        <v>10.810049395591401</v>
      </c>
      <c r="U10" s="262">
        <v>10.785182741150139</v>
      </c>
      <c r="V10" s="262">
        <v>10.2837480763631</v>
      </c>
      <c r="W10" s="262">
        <v>10.344320247822131</v>
      </c>
      <c r="DA10" s="68" t="s">
        <v>3130</v>
      </c>
    </row>
    <row r="11" spans="1:105" ht="12" customHeight="1" x14ac:dyDescent="0.25">
      <c r="A11" s="37" t="s">
        <v>160</v>
      </c>
      <c r="B11" s="228">
        <v>0.88132595529085289</v>
      </c>
      <c r="C11" s="228">
        <v>1.2109293686768401</v>
      </c>
      <c r="D11" s="228">
        <v>1.066544490033738</v>
      </c>
      <c r="E11" s="228">
        <v>0.36990397435672978</v>
      </c>
      <c r="F11" s="228">
        <v>0.38403284332798798</v>
      </c>
      <c r="G11" s="228">
        <v>0.4691909589996584</v>
      </c>
      <c r="H11" s="228">
        <v>0.82487874648645665</v>
      </c>
      <c r="I11" s="228">
        <v>0.52032955951615611</v>
      </c>
      <c r="J11" s="228">
        <v>0.59243705141805547</v>
      </c>
      <c r="K11" s="228">
        <v>0.65161971157441601</v>
      </c>
      <c r="L11" s="228">
        <v>0.98401337763716101</v>
      </c>
      <c r="M11" s="228">
        <v>1.0584790557065831</v>
      </c>
      <c r="N11" s="228">
        <v>0.31640195881677707</v>
      </c>
      <c r="O11" s="228">
        <v>0.15656341053816539</v>
      </c>
      <c r="P11" s="228">
        <v>0.13532954312953671</v>
      </c>
      <c r="Q11" s="228">
        <v>0.12804724570328621</v>
      </c>
      <c r="R11" s="228">
        <v>0.2344650158862461</v>
      </c>
      <c r="S11" s="228">
        <v>9.3680095009369815E-2</v>
      </c>
      <c r="T11" s="228">
        <v>8.076782203479152E-2</v>
      </c>
      <c r="U11" s="228">
        <v>7.0706010813229692E-2</v>
      </c>
      <c r="V11" s="228">
        <v>5.471998411521338E-2</v>
      </c>
      <c r="W11" s="228">
        <v>6.4664399977989784E-2</v>
      </c>
      <c r="DA11" s="69" t="s">
        <v>3131</v>
      </c>
    </row>
    <row r="12" spans="1:105" ht="12" customHeight="1" x14ac:dyDescent="0.25">
      <c r="A12" s="37" t="s">
        <v>162</v>
      </c>
      <c r="B12" s="228">
        <v>21.66814047901169</v>
      </c>
      <c r="C12" s="228">
        <v>15.54898775439241</v>
      </c>
      <c r="D12" s="228">
        <v>14.611241284526059</v>
      </c>
      <c r="E12" s="228">
        <v>11.43951904119842</v>
      </c>
      <c r="F12" s="228">
        <v>9.3660317929287498</v>
      </c>
      <c r="G12" s="228">
        <v>2.8850686312275449</v>
      </c>
      <c r="H12" s="228">
        <v>3.3765810991086118</v>
      </c>
      <c r="I12" s="228">
        <v>2.840612418559139</v>
      </c>
      <c r="J12" s="228">
        <v>2.4488533664583501</v>
      </c>
      <c r="K12" s="228">
        <v>2.1668530037282352</v>
      </c>
      <c r="L12" s="228">
        <v>3.6682153560053781</v>
      </c>
      <c r="M12" s="228">
        <v>2.9712766858374819</v>
      </c>
      <c r="N12" s="228">
        <v>2.927772827024048</v>
      </c>
      <c r="O12" s="228">
        <v>2.962880006481468</v>
      </c>
      <c r="P12" s="228">
        <v>1.788568609622889</v>
      </c>
      <c r="Q12" s="228">
        <v>1.683767392559276</v>
      </c>
      <c r="R12" s="228">
        <v>2.2964850519569322</v>
      </c>
      <c r="S12" s="228">
        <v>2.0266429921808151</v>
      </c>
      <c r="T12" s="228">
        <v>1.668587189082122</v>
      </c>
      <c r="U12" s="228">
        <v>1.2042506899426371</v>
      </c>
      <c r="V12" s="228">
        <v>1.220517532317599</v>
      </c>
      <c r="W12" s="228">
        <v>1.7683762940664189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2.1863739901061229E-2</v>
      </c>
      <c r="C14" s="228">
        <v>3.255546743895596E-2</v>
      </c>
      <c r="D14" s="228">
        <v>6.6524874899168612E-2</v>
      </c>
      <c r="E14" s="228">
        <v>8.4990329305274323E-2</v>
      </c>
      <c r="F14" s="228">
        <v>0.10927283279498611</v>
      </c>
      <c r="G14" s="228">
        <v>9.3366495321687462E-2</v>
      </c>
      <c r="H14" s="228">
        <v>0.14632534498796709</v>
      </c>
      <c r="I14" s="228">
        <v>3.4635485637760123E-2</v>
      </c>
      <c r="J14" s="228">
        <v>6.8963058285668621E-2</v>
      </c>
      <c r="K14" s="228">
        <v>0.1453131311494279</v>
      </c>
      <c r="L14" s="228">
        <v>0.26571098213437772</v>
      </c>
      <c r="M14" s="228">
        <v>0.39583086941694667</v>
      </c>
      <c r="N14" s="228">
        <v>0.51341978965500146</v>
      </c>
      <c r="O14" s="228">
        <v>0.63729624980141675</v>
      </c>
      <c r="P14" s="228">
        <v>0.78559175531818404</v>
      </c>
      <c r="Q14" s="228">
        <v>0.97189593860423729</v>
      </c>
      <c r="R14" s="228">
        <v>1.085579098939081</v>
      </c>
      <c r="S14" s="228">
        <v>1.1544512226239789</v>
      </c>
      <c r="T14" s="228">
        <v>1.3893340227844519</v>
      </c>
      <c r="U14" s="228">
        <v>1.561448903340144</v>
      </c>
      <c r="V14" s="228">
        <v>1.744890629385645</v>
      </c>
      <c r="W14" s="228">
        <v>2.0599434640565528</v>
      </c>
      <c r="DA14" s="69" t="s">
        <v>3134</v>
      </c>
    </row>
    <row r="15" spans="1:105" ht="12" customHeight="1" x14ac:dyDescent="0.25">
      <c r="A15" s="37" t="s">
        <v>38</v>
      </c>
      <c r="B15" s="228">
        <v>1.2004952408641609</v>
      </c>
      <c r="C15" s="228">
        <v>1.2089699580794491</v>
      </c>
      <c r="D15" s="228">
        <v>1.3925631552765501</v>
      </c>
      <c r="E15" s="228">
        <v>2.0116126654270019</v>
      </c>
      <c r="F15" s="228">
        <v>2.6642140593351349</v>
      </c>
      <c r="G15" s="228">
        <v>4.4946109240758156</v>
      </c>
      <c r="H15" s="228">
        <v>5.0117273614010482</v>
      </c>
      <c r="I15" s="228">
        <v>5.8763085744719064</v>
      </c>
      <c r="J15" s="228">
        <v>6.4932741429455589</v>
      </c>
      <c r="K15" s="228">
        <v>6.1751293797354583</v>
      </c>
      <c r="L15" s="228">
        <v>5.2207999796753288</v>
      </c>
      <c r="M15" s="228">
        <v>5.5342302607924863</v>
      </c>
      <c r="N15" s="228">
        <v>5.4292915845697136</v>
      </c>
      <c r="O15" s="228">
        <v>5.0920323747702749</v>
      </c>
      <c r="P15" s="228">
        <v>6.1347136051969278</v>
      </c>
      <c r="Q15" s="228">
        <v>6.2866733869809366</v>
      </c>
      <c r="R15" s="228">
        <v>6.1678125492821643</v>
      </c>
      <c r="S15" s="228">
        <v>6.8368477019095728</v>
      </c>
      <c r="T15" s="228">
        <v>7.6713603616900379</v>
      </c>
      <c r="U15" s="228">
        <v>7.9487771370541349</v>
      </c>
      <c r="V15" s="228">
        <v>7.2636199305446407</v>
      </c>
      <c r="W15" s="228">
        <v>6.451336089721166</v>
      </c>
      <c r="DA15" s="69" t="s">
        <v>3135</v>
      </c>
    </row>
    <row r="16" spans="1:105" ht="12" customHeight="1" x14ac:dyDescent="0.25">
      <c r="A16" s="57" t="s">
        <v>3059</v>
      </c>
      <c r="B16" s="263">
        <v>187.07636185895149</v>
      </c>
      <c r="C16" s="263">
        <v>144.70838341177401</v>
      </c>
      <c r="D16" s="263">
        <v>138.62128623533269</v>
      </c>
      <c r="E16" s="263">
        <v>122.5974149220924</v>
      </c>
      <c r="F16" s="263">
        <v>113.16868242616739</v>
      </c>
      <c r="G16" s="263">
        <v>53.919015924507697</v>
      </c>
      <c r="H16" s="263">
        <v>70.249981784756685</v>
      </c>
      <c r="I16" s="263">
        <v>69.062760994708711</v>
      </c>
      <c r="J16" s="263">
        <v>62.63006592703934</v>
      </c>
      <c r="K16" s="263">
        <v>65.988477822989424</v>
      </c>
      <c r="L16" s="263">
        <v>77.924282371212072</v>
      </c>
      <c r="M16" s="263">
        <v>72.358700285959031</v>
      </c>
      <c r="N16" s="263">
        <v>74.648024346230329</v>
      </c>
      <c r="O16" s="263">
        <v>61.587656552885633</v>
      </c>
      <c r="P16" s="263">
        <v>75.471331020079162</v>
      </c>
      <c r="Q16" s="263">
        <v>83.832979566686447</v>
      </c>
      <c r="R16" s="263">
        <v>51.866437827648113</v>
      </c>
      <c r="S16" s="263">
        <v>49.894004385227717</v>
      </c>
      <c r="T16" s="263">
        <v>49.136597868730718</v>
      </c>
      <c r="U16" s="263">
        <v>43.461623331271532</v>
      </c>
      <c r="V16" s="263">
        <v>41.283162918307283</v>
      </c>
      <c r="W16" s="263">
        <v>44.781544724790663</v>
      </c>
      <c r="DA16" s="70" t="s">
        <v>3136</v>
      </c>
    </row>
    <row r="17" spans="1:105" ht="12" customHeight="1" x14ac:dyDescent="0.25">
      <c r="A17" s="46" t="s">
        <v>30</v>
      </c>
      <c r="B17" s="231">
        <v>39.146777554794561</v>
      </c>
      <c r="C17" s="231">
        <v>0.88717126363699772</v>
      </c>
      <c r="D17" s="231">
        <v>0.86104821451393021</v>
      </c>
      <c r="E17" s="231">
        <v>0.79261589627195983</v>
      </c>
      <c r="F17" s="231">
        <v>0.84498568167483135</v>
      </c>
      <c r="G17" s="231">
        <v>1.2138878216832421</v>
      </c>
      <c r="H17" s="231">
        <v>1.00605297167408</v>
      </c>
      <c r="I17" s="231">
        <v>0.67002720771399149</v>
      </c>
      <c r="J17" s="231">
        <v>0.87097178627124205</v>
      </c>
      <c r="K17" s="231">
        <v>0.74262317250688059</v>
      </c>
      <c r="L17" s="231">
        <v>0.38503156295813729</v>
      </c>
      <c r="M17" s="231">
        <v>0.39259223391753661</v>
      </c>
      <c r="N17" s="231">
        <v>0.64213337155935457</v>
      </c>
      <c r="O17" s="231">
        <v>0.69814888817600951</v>
      </c>
      <c r="P17" s="231">
        <v>0.60190827985426409</v>
      </c>
      <c r="Q17" s="231">
        <v>0.52705813979238347</v>
      </c>
      <c r="R17" s="231">
        <v>0.69633379684872088</v>
      </c>
      <c r="S17" s="231">
        <v>0.77257206394094124</v>
      </c>
      <c r="T17" s="231">
        <v>0.68256895131430562</v>
      </c>
      <c r="U17" s="231">
        <v>0.69947277520555362</v>
      </c>
      <c r="V17" s="231">
        <v>0.72398158561394044</v>
      </c>
      <c r="W17" s="231">
        <v>0.75135011472751234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2.3991166424847239</v>
      </c>
      <c r="C19" s="231">
        <v>2.976225219674633</v>
      </c>
      <c r="D19" s="231">
        <v>2.3591076467129382</v>
      </c>
      <c r="E19" s="231">
        <v>4.1296570854270662</v>
      </c>
      <c r="F19" s="231">
        <v>4.2150277538325724</v>
      </c>
      <c r="G19" s="231">
        <v>5.9947352509842613</v>
      </c>
      <c r="H19" s="231">
        <v>1.6262901129467919</v>
      </c>
      <c r="I19" s="231">
        <v>6.4717627409604531E-2</v>
      </c>
      <c r="J19" s="231">
        <v>7.575934774498698E-2</v>
      </c>
      <c r="K19" s="231">
        <v>4.003700148476478E-2</v>
      </c>
      <c r="L19" s="231">
        <v>0.15851609788477411</v>
      </c>
      <c r="M19" s="231">
        <v>9.8191691840140816E-2</v>
      </c>
      <c r="N19" s="231">
        <v>0.25839634862621319</v>
      </c>
      <c r="O19" s="231">
        <v>0.25539246990146541</v>
      </c>
      <c r="P19" s="231">
        <v>0.88263001386756368</v>
      </c>
      <c r="Q19" s="231">
        <v>0.32859194559213573</v>
      </c>
      <c r="R19" s="231">
        <v>2.1281098527646458</v>
      </c>
      <c r="S19" s="231">
        <v>0.85216321273928808</v>
      </c>
      <c r="T19" s="231">
        <v>3.32479099268877</v>
      </c>
      <c r="U19" s="231">
        <v>0.2813623020477678</v>
      </c>
      <c r="V19" s="231">
        <v>0.54034753816565462</v>
      </c>
      <c r="W19" s="231">
        <v>0.80035284153600983</v>
      </c>
      <c r="DA19" s="73" t="s">
        <v>3139</v>
      </c>
    </row>
    <row r="20" spans="1:105" ht="12" customHeight="1" x14ac:dyDescent="0.25">
      <c r="A20" s="46" t="s">
        <v>160</v>
      </c>
      <c r="B20" s="231">
        <v>2.9790059660065391</v>
      </c>
      <c r="C20" s="231">
        <v>4.119598242597216</v>
      </c>
      <c r="D20" s="231">
        <v>3.7039098372628021</v>
      </c>
      <c r="E20" s="231">
        <v>0.86797767351573196</v>
      </c>
      <c r="F20" s="231">
        <v>1.129059600037126</v>
      </c>
      <c r="G20" s="231">
        <v>2.1737245010456738</v>
      </c>
      <c r="H20" s="231">
        <v>5.6313575930911108</v>
      </c>
      <c r="I20" s="231">
        <v>3.0974907615592202</v>
      </c>
      <c r="J20" s="231">
        <v>4.1740427042155694</v>
      </c>
      <c r="K20" s="231">
        <v>3.646695155677711</v>
      </c>
      <c r="L20" s="231">
        <v>4.416675881039378</v>
      </c>
      <c r="M20" s="231">
        <v>5.0725912737943748</v>
      </c>
      <c r="N20" s="231">
        <v>1.358309912338538</v>
      </c>
      <c r="O20" s="231">
        <v>0.86098978172339169</v>
      </c>
      <c r="P20" s="231">
        <v>0.67762182304676066</v>
      </c>
      <c r="Q20" s="231">
        <v>0.59637556634622291</v>
      </c>
      <c r="R20" s="231">
        <v>1.9315046560778231</v>
      </c>
      <c r="S20" s="231">
        <v>0.7640585419001138</v>
      </c>
      <c r="T20" s="231">
        <v>0.75487536176877512</v>
      </c>
      <c r="U20" s="231">
        <v>0.77069368339302191</v>
      </c>
      <c r="V20" s="231">
        <v>0.65245124142946076</v>
      </c>
      <c r="W20" s="231">
        <v>0.6643163273916296</v>
      </c>
      <c r="DA20" s="73" t="s">
        <v>3140</v>
      </c>
    </row>
    <row r="21" spans="1:105" ht="12" customHeight="1" x14ac:dyDescent="0.25">
      <c r="A21" s="46" t="s">
        <v>70</v>
      </c>
      <c r="B21" s="231">
        <v>6.7553030469339914</v>
      </c>
      <c r="C21" s="231">
        <v>0.22140207570512679</v>
      </c>
      <c r="D21" s="231">
        <v>0.74229258830245504</v>
      </c>
      <c r="E21" s="231">
        <v>0.93974851899975642</v>
      </c>
      <c r="F21" s="231">
        <v>0.45195989073636322</v>
      </c>
      <c r="G21" s="231">
        <v>0.71556971914615985</v>
      </c>
      <c r="H21" s="231">
        <v>0.91995060438474074</v>
      </c>
      <c r="I21" s="231">
        <v>3.6464084047341991</v>
      </c>
      <c r="J21" s="231">
        <v>0.61869875569215593</v>
      </c>
      <c r="K21" s="231">
        <v>1.589477181867615</v>
      </c>
      <c r="L21" s="231">
        <v>4.146121194029698</v>
      </c>
      <c r="M21" s="231">
        <v>2.93985596417154</v>
      </c>
      <c r="N21" s="231">
        <v>1.651857891893052</v>
      </c>
      <c r="O21" s="231">
        <v>1.8038627017919491</v>
      </c>
      <c r="P21" s="231">
        <v>0.44157872302608281</v>
      </c>
      <c r="Q21" s="231">
        <v>7.4379500783738325E-2</v>
      </c>
      <c r="R21" s="231">
        <v>1.197100576515854</v>
      </c>
      <c r="S21" s="231">
        <v>0.8561776004119217</v>
      </c>
      <c r="T21" s="231">
        <v>0.10863005921852981</v>
      </c>
      <c r="U21" s="231">
        <v>0.17411017017077929</v>
      </c>
      <c r="V21" s="231">
        <v>1.170126060005618</v>
      </c>
      <c r="W21" s="231">
        <v>1.019278583215254</v>
      </c>
      <c r="DA21" s="73" t="s">
        <v>3141</v>
      </c>
    </row>
    <row r="22" spans="1:105" ht="12" customHeight="1" x14ac:dyDescent="0.25">
      <c r="A22" s="46" t="s">
        <v>34</v>
      </c>
      <c r="B22" s="231">
        <v>11.533327645028651</v>
      </c>
      <c r="C22" s="231">
        <v>17.327329119740551</v>
      </c>
      <c r="D22" s="231">
        <v>18.44407033013572</v>
      </c>
      <c r="E22" s="231">
        <v>34.291327166645381</v>
      </c>
      <c r="F22" s="231">
        <v>41.254612342529853</v>
      </c>
      <c r="G22" s="231">
        <v>0</v>
      </c>
      <c r="H22" s="231">
        <v>19.996181529742341</v>
      </c>
      <c r="I22" s="231">
        <v>24.926744776109739</v>
      </c>
      <c r="J22" s="231">
        <v>25.478218492485279</v>
      </c>
      <c r="K22" s="231">
        <v>34.355738137877687</v>
      </c>
      <c r="L22" s="231">
        <v>20.54420083325531</v>
      </c>
      <c r="M22" s="231">
        <v>20.581474201143809</v>
      </c>
      <c r="N22" s="231">
        <v>28.851851384766061</v>
      </c>
      <c r="O22" s="231">
        <v>12.93615963045136</v>
      </c>
      <c r="P22" s="231">
        <v>39.051302854152183</v>
      </c>
      <c r="Q22" s="231">
        <v>47.988456402358352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3142</v>
      </c>
    </row>
    <row r="23" spans="1:105" ht="12" customHeight="1" x14ac:dyDescent="0.25">
      <c r="A23" s="46" t="s">
        <v>162</v>
      </c>
      <c r="B23" s="231">
        <v>112.5825705899223</v>
      </c>
      <c r="C23" s="231">
        <v>106.4735438688728</v>
      </c>
      <c r="D23" s="231">
        <v>96.708056980969801</v>
      </c>
      <c r="E23" s="231">
        <v>60.840238541637412</v>
      </c>
      <c r="F23" s="231">
        <v>43.833715539310823</v>
      </c>
      <c r="G23" s="231">
        <v>23.80449869291725</v>
      </c>
      <c r="H23" s="231">
        <v>21.96786486247084</v>
      </c>
      <c r="I23" s="231">
        <v>17.236950993538549</v>
      </c>
      <c r="J23" s="231">
        <v>15.29001011342954</v>
      </c>
      <c r="K23" s="231">
        <v>12.136177780535441</v>
      </c>
      <c r="L23" s="231">
        <v>18.592290476316091</v>
      </c>
      <c r="M23" s="231">
        <v>15.923502111031761</v>
      </c>
      <c r="N23" s="231">
        <v>14.358808932253551</v>
      </c>
      <c r="O23" s="231">
        <v>17.700399658238609</v>
      </c>
      <c r="P23" s="231">
        <v>9.9601936230414978</v>
      </c>
      <c r="Q23" s="231">
        <v>9.7943719479219826</v>
      </c>
      <c r="R23" s="231">
        <v>19.973111518083901</v>
      </c>
      <c r="S23" s="231">
        <v>19.871501281956281</v>
      </c>
      <c r="T23" s="231">
        <v>18.043033108769841</v>
      </c>
      <c r="U23" s="231">
        <v>15.97122279137945</v>
      </c>
      <c r="V23" s="231">
        <v>16.00014487285933</v>
      </c>
      <c r="W23" s="231">
        <v>19.548795137740239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0.49227673695721008</v>
      </c>
      <c r="C25" s="231">
        <v>0.30644692207799851</v>
      </c>
      <c r="D25" s="231">
        <v>3.85881245001569</v>
      </c>
      <c r="E25" s="231">
        <v>5.9547498419172964</v>
      </c>
      <c r="F25" s="231">
        <v>7.3613066124380184</v>
      </c>
      <c r="G25" s="231">
        <v>7.2741893568501768</v>
      </c>
      <c r="H25" s="231">
        <v>5.408268209439286</v>
      </c>
      <c r="I25" s="231">
        <v>5.7963801511166286</v>
      </c>
      <c r="J25" s="231">
        <v>2.6535321728067718</v>
      </c>
      <c r="K25" s="231">
        <v>2.824575419311123</v>
      </c>
      <c r="L25" s="231">
        <v>3.6244738992477088</v>
      </c>
      <c r="M25" s="231">
        <v>3.022973755053342</v>
      </c>
      <c r="N25" s="231">
        <v>3.1360606328742611</v>
      </c>
      <c r="O25" s="231">
        <v>3.0311890831960349</v>
      </c>
      <c r="P25" s="231">
        <v>2.4044920694659431</v>
      </c>
      <c r="Q25" s="231">
        <v>2.6734016373532672</v>
      </c>
      <c r="R25" s="231">
        <v>2.4886295769273241</v>
      </c>
      <c r="S25" s="231">
        <v>2.6501782428387468</v>
      </c>
      <c r="T25" s="231">
        <v>2.7418605655524431</v>
      </c>
      <c r="U25" s="231">
        <v>1.9746759141771451</v>
      </c>
      <c r="V25" s="231">
        <v>2.051737930403295</v>
      </c>
      <c r="W25" s="231">
        <v>1.60542171082743</v>
      </c>
      <c r="DA25" s="73" t="s">
        <v>3145</v>
      </c>
    </row>
    <row r="26" spans="1:105" ht="12" customHeight="1" x14ac:dyDescent="0.25">
      <c r="A26" s="46" t="s">
        <v>79</v>
      </c>
      <c r="B26" s="231">
        <v>11.187983676823601</v>
      </c>
      <c r="C26" s="231">
        <v>12.396666699468669</v>
      </c>
      <c r="D26" s="231">
        <v>11.94398818741934</v>
      </c>
      <c r="E26" s="231">
        <v>14.78110019767778</v>
      </c>
      <c r="F26" s="231">
        <v>14.078015005607829</v>
      </c>
      <c r="G26" s="231">
        <v>12.74241058188095</v>
      </c>
      <c r="H26" s="231">
        <v>13.6940159010075</v>
      </c>
      <c r="I26" s="231">
        <v>13.62404107252679</v>
      </c>
      <c r="J26" s="231">
        <v>13.46883255439379</v>
      </c>
      <c r="K26" s="231">
        <v>10.653153973728189</v>
      </c>
      <c r="L26" s="231">
        <v>26.056972426480989</v>
      </c>
      <c r="M26" s="231">
        <v>24.32751905500653</v>
      </c>
      <c r="N26" s="231">
        <v>24.390605871919281</v>
      </c>
      <c r="O26" s="231">
        <v>24.301514339406801</v>
      </c>
      <c r="P26" s="231">
        <v>21.45160363362487</v>
      </c>
      <c r="Q26" s="231">
        <v>21.850344426538381</v>
      </c>
      <c r="R26" s="231">
        <v>23.451647850429829</v>
      </c>
      <c r="S26" s="231">
        <v>24.12735344144043</v>
      </c>
      <c r="T26" s="231">
        <v>23.480838829418062</v>
      </c>
      <c r="U26" s="231">
        <v>23.590085694897819</v>
      </c>
      <c r="V26" s="231">
        <v>20.14437368982999</v>
      </c>
      <c r="W26" s="231">
        <v>20.392030009352599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137.71909476803089</v>
      </c>
      <c r="C27" s="263">
        <f t="shared" si="0"/>
        <v>113.33043883116324</v>
      </c>
      <c r="D27" s="263">
        <f t="shared" si="0"/>
        <v>106.91979389242114</v>
      </c>
      <c r="E27" s="263">
        <f t="shared" si="0"/>
        <v>83.969558106376709</v>
      </c>
      <c r="F27" s="263">
        <f t="shared" si="0"/>
        <v>77.590395775154647</v>
      </c>
      <c r="G27" s="263">
        <f t="shared" si="0"/>
        <v>50.211482783210464</v>
      </c>
      <c r="H27" s="263">
        <f t="shared" si="0"/>
        <v>54.41491943524877</v>
      </c>
      <c r="I27" s="263">
        <f t="shared" si="0"/>
        <v>52.625613670428145</v>
      </c>
      <c r="J27" s="263">
        <f t="shared" si="0"/>
        <v>54.486274081345087</v>
      </c>
      <c r="K27" s="263">
        <f t="shared" si="0"/>
        <v>51.105837900257548</v>
      </c>
      <c r="L27" s="263">
        <f t="shared" si="0"/>
        <v>62.151503369119496</v>
      </c>
      <c r="M27" s="263">
        <f t="shared" si="0"/>
        <v>53.915933081016021</v>
      </c>
      <c r="N27" s="263">
        <f t="shared" si="0"/>
        <v>54.334159496119099</v>
      </c>
      <c r="O27" s="263">
        <f t="shared" si="0"/>
        <v>53.596261234403038</v>
      </c>
      <c r="P27" s="263">
        <f t="shared" si="0"/>
        <v>48.571090166465041</v>
      </c>
      <c r="Q27" s="263">
        <f t="shared" si="0"/>
        <v>48.853382494494191</v>
      </c>
      <c r="R27" s="263">
        <f t="shared" si="0"/>
        <v>53.631872810880203</v>
      </c>
      <c r="S27" s="263">
        <f t="shared" si="0"/>
        <v>51.98829090714225</v>
      </c>
      <c r="T27" s="263">
        <f t="shared" si="0"/>
        <v>49.690260387243619</v>
      </c>
      <c r="U27" s="263">
        <f t="shared" si="0"/>
        <v>44.489738903718504</v>
      </c>
      <c r="V27" s="263">
        <f t="shared" si="0"/>
        <v>41.658727168928024</v>
      </c>
      <c r="W27" s="263">
        <f t="shared" si="0"/>
        <v>49.399310889863727</v>
      </c>
      <c r="DA27" s="70"/>
    </row>
    <row r="28" spans="1:105" ht="12" customHeight="1" x14ac:dyDescent="0.25">
      <c r="A28" s="60" t="s">
        <v>3072</v>
      </c>
      <c r="B28" s="264">
        <v>134.20999337429731</v>
      </c>
      <c r="C28" s="264">
        <v>110.1634164816752</v>
      </c>
      <c r="D28" s="264">
        <v>103.76310375492599</v>
      </c>
      <c r="E28" s="264">
        <v>80.703224518938825</v>
      </c>
      <c r="F28" s="264">
        <v>74.223552801389303</v>
      </c>
      <c r="G28" s="264">
        <v>46.68315274715345</v>
      </c>
      <c r="H28" s="264">
        <v>50.477804212947007</v>
      </c>
      <c r="I28" s="264">
        <v>48.376909189960337</v>
      </c>
      <c r="J28" s="264">
        <v>50.548180886485909</v>
      </c>
      <c r="K28" s="264">
        <v>47.22291410706724</v>
      </c>
      <c r="L28" s="264">
        <v>59.067220594848131</v>
      </c>
      <c r="M28" s="264">
        <v>50.843226887943658</v>
      </c>
      <c r="N28" s="264">
        <v>51.136256095530101</v>
      </c>
      <c r="O28" s="264">
        <v>50.52799610717436</v>
      </c>
      <c r="P28" s="264">
        <v>45.434780369355408</v>
      </c>
      <c r="Q28" s="264">
        <v>45.626982015453891</v>
      </c>
      <c r="R28" s="264">
        <v>50.094911793974831</v>
      </c>
      <c r="S28" s="264">
        <v>48.326973276365472</v>
      </c>
      <c r="T28" s="264">
        <v>45.913195449181089</v>
      </c>
      <c r="U28" s="264">
        <v>40.609334064849037</v>
      </c>
      <c r="V28" s="264">
        <v>38.119025292533408</v>
      </c>
      <c r="W28" s="264">
        <v>45.659176616244842</v>
      </c>
      <c r="DA28" s="72" t="s">
        <v>3147</v>
      </c>
    </row>
    <row r="29" spans="1:105" ht="12" customHeight="1" x14ac:dyDescent="0.25">
      <c r="A29" s="59" t="s">
        <v>30</v>
      </c>
      <c r="B29" s="232">
        <v>27.092589853417579</v>
      </c>
      <c r="C29" s="232">
        <v>3.0934185239519612</v>
      </c>
      <c r="D29" s="232">
        <v>3.0709563504304449</v>
      </c>
      <c r="E29" s="232">
        <v>3.789197189779546</v>
      </c>
      <c r="F29" s="232">
        <v>2.0909931093517309</v>
      </c>
      <c r="G29" s="232">
        <v>1.919684611113319</v>
      </c>
      <c r="H29" s="232">
        <v>2.1651929790657691</v>
      </c>
      <c r="I29" s="232">
        <v>1.6795206078651219</v>
      </c>
      <c r="J29" s="232">
        <v>3.0387115278349972</v>
      </c>
      <c r="K29" s="232">
        <v>3.0027070798640669</v>
      </c>
      <c r="L29" s="232">
        <v>0.93728884773046928</v>
      </c>
      <c r="M29" s="232">
        <v>1.0394179822185341</v>
      </c>
      <c r="N29" s="232">
        <v>1.914312758248411</v>
      </c>
      <c r="O29" s="232">
        <v>1.895745669120884</v>
      </c>
      <c r="P29" s="232">
        <v>1.908668864892636</v>
      </c>
      <c r="Q29" s="232">
        <v>1.7221731286202711</v>
      </c>
      <c r="R29" s="232">
        <v>1.7189832708731561</v>
      </c>
      <c r="S29" s="232">
        <v>1.949490542956104</v>
      </c>
      <c r="T29" s="232">
        <v>1.8629604472507459</v>
      </c>
      <c r="U29" s="232">
        <v>1.832401725555812</v>
      </c>
      <c r="V29" s="232">
        <v>1.874466218376833</v>
      </c>
      <c r="W29" s="232">
        <v>1.952710421548183</v>
      </c>
      <c r="DA29" s="71" t="s">
        <v>3148</v>
      </c>
    </row>
    <row r="30" spans="1:105" ht="12" customHeight="1" x14ac:dyDescent="0.25">
      <c r="A30" s="59" t="s">
        <v>33</v>
      </c>
      <c r="B30" s="232">
        <v>3.682084345580539</v>
      </c>
      <c r="C30" s="232">
        <v>3.7196034917539991</v>
      </c>
      <c r="D30" s="232">
        <v>2.6616371190733812</v>
      </c>
      <c r="E30" s="232">
        <v>4.0851419427463291</v>
      </c>
      <c r="F30" s="232">
        <v>4.6564824985548281</v>
      </c>
      <c r="G30" s="232">
        <v>4.4018938190263777</v>
      </c>
      <c r="H30" s="232">
        <v>1.991541140425374</v>
      </c>
      <c r="I30" s="232">
        <v>0.48035334966104271</v>
      </c>
      <c r="J30" s="232">
        <v>0.45117771096902493</v>
      </c>
      <c r="K30" s="232">
        <v>0.22421013245356189</v>
      </c>
      <c r="L30" s="232">
        <v>0.36695039997729328</v>
      </c>
      <c r="M30" s="232">
        <v>0.43733576905750299</v>
      </c>
      <c r="N30" s="232">
        <v>0.77119551794729979</v>
      </c>
      <c r="O30" s="232">
        <v>0.52321381935524436</v>
      </c>
      <c r="P30" s="232">
        <v>3.8627973136181741</v>
      </c>
      <c r="Q30" s="232">
        <v>2.067410559747993</v>
      </c>
      <c r="R30" s="232">
        <v>2.6627414501478039</v>
      </c>
      <c r="S30" s="232">
        <v>1.264629957917073</v>
      </c>
      <c r="T30" s="232">
        <v>4.0788820011927456</v>
      </c>
      <c r="U30" s="232">
        <v>0.78882757871429199</v>
      </c>
      <c r="V30" s="232">
        <v>1.059417418208723</v>
      </c>
      <c r="W30" s="232">
        <v>1.6117083778620711</v>
      </c>
      <c r="DA30" s="71" t="s">
        <v>3149</v>
      </c>
    </row>
    <row r="31" spans="1:105" ht="12" customHeight="1" x14ac:dyDescent="0.25">
      <c r="A31" s="59" t="s">
        <v>160</v>
      </c>
      <c r="B31" s="232">
        <v>10.761302648791499</v>
      </c>
      <c r="C31" s="232">
        <v>15.292693974164189</v>
      </c>
      <c r="D31" s="232">
        <v>13.955584585653069</v>
      </c>
      <c r="E31" s="232">
        <v>5.0687338145002068</v>
      </c>
      <c r="F31" s="232">
        <v>6.5316187977539446</v>
      </c>
      <c r="G31" s="232">
        <v>6.8838390222988863</v>
      </c>
      <c r="H31" s="232">
        <v>7.6105479127717794</v>
      </c>
      <c r="I31" s="232">
        <v>5.9407047962883048</v>
      </c>
      <c r="J31" s="232">
        <v>7.2231606053437574</v>
      </c>
      <c r="K31" s="232">
        <v>7.7256680700144322</v>
      </c>
      <c r="L31" s="232">
        <v>7.3350862298678727</v>
      </c>
      <c r="M31" s="232">
        <v>8.7024540582634096</v>
      </c>
      <c r="N31" s="232">
        <v>4.0329923438143886</v>
      </c>
      <c r="O31" s="232">
        <v>2.4010158830850821</v>
      </c>
      <c r="P31" s="232">
        <v>2.6090400874965329</v>
      </c>
      <c r="Q31" s="232">
        <v>2.70415434107854</v>
      </c>
      <c r="R31" s="232">
        <v>3.6914956049242251</v>
      </c>
      <c r="S31" s="232">
        <v>2.1569870911444302</v>
      </c>
      <c r="T31" s="232">
        <v>2.177120810047918</v>
      </c>
      <c r="U31" s="232">
        <v>2.356095770325239</v>
      </c>
      <c r="V31" s="232">
        <v>1.863154296892586</v>
      </c>
      <c r="W31" s="232">
        <v>1.8371114370695509</v>
      </c>
      <c r="DA31" s="71" t="s">
        <v>3150</v>
      </c>
    </row>
    <row r="32" spans="1:105" ht="12" customHeight="1" x14ac:dyDescent="0.25">
      <c r="A32" s="59" t="s">
        <v>70</v>
      </c>
      <c r="B32" s="232">
        <v>6.2973775487769714</v>
      </c>
      <c r="C32" s="232">
        <v>0.88882990777822302</v>
      </c>
      <c r="D32" s="232">
        <v>1.259921238040606</v>
      </c>
      <c r="E32" s="232">
        <v>1.3072333016237749</v>
      </c>
      <c r="F32" s="232">
        <v>2.1343609000386521</v>
      </c>
      <c r="G32" s="232">
        <v>1.869043616575915</v>
      </c>
      <c r="H32" s="232">
        <v>2.1130027934303039</v>
      </c>
      <c r="I32" s="232">
        <v>5.8970367283076257</v>
      </c>
      <c r="J32" s="232">
        <v>2.241552095965258</v>
      </c>
      <c r="K32" s="232">
        <v>3.701880677328234</v>
      </c>
      <c r="L32" s="232">
        <v>5.9382069305044922</v>
      </c>
      <c r="M32" s="232">
        <v>4.6151659933804066</v>
      </c>
      <c r="N32" s="232">
        <v>3.7971410520564852</v>
      </c>
      <c r="O32" s="232">
        <v>2.9152110627523271</v>
      </c>
      <c r="P32" s="232">
        <v>1.993262140174529</v>
      </c>
      <c r="Q32" s="232">
        <v>0.65310217197575204</v>
      </c>
      <c r="R32" s="232">
        <v>1.3819995693815701</v>
      </c>
      <c r="S32" s="232">
        <v>1.3307456467958361</v>
      </c>
      <c r="T32" s="232">
        <v>0.35898667313157379</v>
      </c>
      <c r="U32" s="232">
        <v>0.54489491951355662</v>
      </c>
      <c r="V32" s="232">
        <v>1.6535314060139059</v>
      </c>
      <c r="W32" s="232">
        <v>1.9085434788310141</v>
      </c>
      <c r="DA32" s="71" t="s">
        <v>3151</v>
      </c>
    </row>
    <row r="33" spans="1:105" ht="12" customHeight="1" x14ac:dyDescent="0.25">
      <c r="A33" s="59" t="s">
        <v>162</v>
      </c>
      <c r="B33" s="232">
        <v>86.376638977730721</v>
      </c>
      <c r="C33" s="232">
        <v>87.168870584026877</v>
      </c>
      <c r="D33" s="232">
        <v>82.815004461728492</v>
      </c>
      <c r="E33" s="232">
        <v>66.452918270288961</v>
      </c>
      <c r="F33" s="232">
        <v>58.810097495690158</v>
      </c>
      <c r="G33" s="232">
        <v>31.60869167813895</v>
      </c>
      <c r="H33" s="232">
        <v>36.59751938725379</v>
      </c>
      <c r="I33" s="232">
        <v>34.379293707838237</v>
      </c>
      <c r="J33" s="232">
        <v>37.593578946372872</v>
      </c>
      <c r="K33" s="232">
        <v>32.56844814740694</v>
      </c>
      <c r="L33" s="232">
        <v>44.489688186768007</v>
      </c>
      <c r="M33" s="232">
        <v>36.048853085023808</v>
      </c>
      <c r="N33" s="232">
        <v>40.620614423463508</v>
      </c>
      <c r="O33" s="232">
        <v>42.792809672860827</v>
      </c>
      <c r="P33" s="232">
        <v>35.061011963173527</v>
      </c>
      <c r="Q33" s="232">
        <v>38.480141814031342</v>
      </c>
      <c r="R33" s="232">
        <v>40.639691898648081</v>
      </c>
      <c r="S33" s="232">
        <v>41.62512003755203</v>
      </c>
      <c r="T33" s="232">
        <v>37.435245517558108</v>
      </c>
      <c r="U33" s="232">
        <v>35.087114070740149</v>
      </c>
      <c r="V33" s="232">
        <v>31.66845595304137</v>
      </c>
      <c r="W33" s="232">
        <v>38.349102900934007</v>
      </c>
      <c r="DA33" s="71" t="s">
        <v>3152</v>
      </c>
    </row>
    <row r="34" spans="1:105" ht="12" customHeight="1" x14ac:dyDescent="0.25">
      <c r="A34" s="60" t="s">
        <v>3079</v>
      </c>
      <c r="B34" s="264">
        <v>3.509101393733562</v>
      </c>
      <c r="C34" s="264">
        <v>3.1670223494880392</v>
      </c>
      <c r="D34" s="264">
        <v>3.1566901374951422</v>
      </c>
      <c r="E34" s="264">
        <v>3.266333587437884</v>
      </c>
      <c r="F34" s="264">
        <v>3.3668429737653458</v>
      </c>
      <c r="G34" s="264">
        <v>3.5283300360570138</v>
      </c>
      <c r="H34" s="264">
        <v>3.9371152223017618</v>
      </c>
      <c r="I34" s="264">
        <v>4.2487044804678096</v>
      </c>
      <c r="J34" s="264">
        <v>3.9380931948591789</v>
      </c>
      <c r="K34" s="264">
        <v>3.8829237931903058</v>
      </c>
      <c r="L34" s="264">
        <v>3.084282774271363</v>
      </c>
      <c r="M34" s="264">
        <v>3.0727061930723658</v>
      </c>
      <c r="N34" s="264">
        <v>3.1979034005889981</v>
      </c>
      <c r="O34" s="264">
        <v>3.0682651272286749</v>
      </c>
      <c r="P34" s="264">
        <v>3.136309797109631</v>
      </c>
      <c r="Q34" s="264">
        <v>3.226400479040302</v>
      </c>
      <c r="R34" s="264">
        <v>3.5369610169053711</v>
      </c>
      <c r="S34" s="264">
        <v>3.6613176307767819</v>
      </c>
      <c r="T34" s="264">
        <v>3.7770649380625332</v>
      </c>
      <c r="U34" s="264">
        <v>3.880404838869469</v>
      </c>
      <c r="V34" s="264">
        <v>3.539701876394616</v>
      </c>
      <c r="W34" s="264">
        <v>3.740134273618887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33.662512477879169</v>
      </c>
      <c r="C35" s="263">
        <f t="shared" si="1"/>
        <v>24.743776113437814</v>
      </c>
      <c r="D35" s="263">
        <f t="shared" si="1"/>
        <v>23.605087523311525</v>
      </c>
      <c r="E35" s="263">
        <f t="shared" si="1"/>
        <v>20.333300649218774</v>
      </c>
      <c r="F35" s="263">
        <f t="shared" si="1"/>
        <v>18.123474995208184</v>
      </c>
      <c r="G35" s="263">
        <f t="shared" si="1"/>
        <v>7.3233773934863509</v>
      </c>
      <c r="H35" s="263">
        <f t="shared" si="1"/>
        <v>10.322712212754988</v>
      </c>
      <c r="I35" s="263">
        <f t="shared" si="1"/>
        <v>9.7506514600379415</v>
      </c>
      <c r="J35" s="263">
        <f t="shared" si="1"/>
        <v>8.0818866513141483</v>
      </c>
      <c r="K35" s="263">
        <f t="shared" si="1"/>
        <v>9.0022542493075424</v>
      </c>
      <c r="L35" s="263">
        <f t="shared" si="1"/>
        <v>10.971875064108875</v>
      </c>
      <c r="M35" s="263">
        <f t="shared" si="1"/>
        <v>10.605417194280555</v>
      </c>
      <c r="N35" s="263">
        <f t="shared" si="1"/>
        <v>10.161248287187618</v>
      </c>
      <c r="O35" s="263">
        <f t="shared" si="1"/>
        <v>8.3819760342073177</v>
      </c>
      <c r="P35" s="263">
        <f t="shared" si="1"/>
        <v>9.4011787462830458</v>
      </c>
      <c r="Q35" s="263">
        <f t="shared" si="1"/>
        <v>9.615702691108325</v>
      </c>
      <c r="R35" s="263">
        <f t="shared" si="1"/>
        <v>7.0774657078828094</v>
      </c>
      <c r="S35" s="263">
        <f t="shared" si="1"/>
        <v>6.652181303382128</v>
      </c>
      <c r="T35" s="263">
        <f t="shared" si="1"/>
        <v>6.7350615320021348</v>
      </c>
      <c r="U35" s="263">
        <f t="shared" si="1"/>
        <v>5.7655815383143079</v>
      </c>
      <c r="V35" s="263">
        <f t="shared" si="1"/>
        <v>5.7073055873069896</v>
      </c>
      <c r="W35" s="263">
        <f t="shared" si="1"/>
        <v>5.9076268800954592</v>
      </c>
      <c r="DA35" s="70"/>
    </row>
    <row r="36" spans="1:105" ht="12" customHeight="1" x14ac:dyDescent="0.25">
      <c r="A36" s="60" t="s">
        <v>3082</v>
      </c>
      <c r="B36" s="264">
        <v>15.970731052614861</v>
      </c>
      <c r="C36" s="264">
        <v>11.629199144413599</v>
      </c>
      <c r="D36" s="264">
        <v>11.04174892317028</v>
      </c>
      <c r="E36" s="264">
        <v>9.2023618751846339</v>
      </c>
      <c r="F36" s="264">
        <v>7.9386391061059376</v>
      </c>
      <c r="G36" s="264">
        <v>3.2751302998985889</v>
      </c>
      <c r="H36" s="264">
        <v>4.4174207912644574</v>
      </c>
      <c r="I36" s="264">
        <v>3.997684274844731</v>
      </c>
      <c r="J36" s="264">
        <v>3.2151641367693</v>
      </c>
      <c r="K36" s="264">
        <v>3.3966924904363891</v>
      </c>
      <c r="L36" s="264">
        <v>4.2699540731365566</v>
      </c>
      <c r="M36" s="264">
        <v>4.0926698280519744</v>
      </c>
      <c r="N36" s="264">
        <v>3.4750860860819381</v>
      </c>
      <c r="O36" s="264">
        <v>3.0899373467038931</v>
      </c>
      <c r="P36" s="264">
        <v>2.5584540839680252</v>
      </c>
      <c r="Q36" s="264">
        <v>2.0604164391598072</v>
      </c>
      <c r="R36" s="264">
        <v>2.7778718042701498</v>
      </c>
      <c r="S36" s="264">
        <v>2.542146128592353</v>
      </c>
      <c r="T36" s="264">
        <v>2.6074898975749301</v>
      </c>
      <c r="U36" s="264">
        <v>2.1030882472107679</v>
      </c>
      <c r="V36" s="264">
        <v>2.1840470614408649</v>
      </c>
      <c r="W36" s="264">
        <v>2.2945186222539951</v>
      </c>
      <c r="DA36" s="72" t="s">
        <v>3154</v>
      </c>
    </row>
    <row r="37" spans="1:105" ht="12" customHeight="1" x14ac:dyDescent="0.25">
      <c r="A37" s="59" t="s">
        <v>30</v>
      </c>
      <c r="B37" s="232">
        <v>4.0091585228586517</v>
      </c>
      <c r="C37" s="232">
        <v>1.7013589990377109E-2</v>
      </c>
      <c r="D37" s="232">
        <v>2.1318463757437171E-2</v>
      </c>
      <c r="E37" s="232">
        <v>2.368200894592612E-2</v>
      </c>
      <c r="F37" s="232">
        <v>9.8516927925072967E-2</v>
      </c>
      <c r="G37" s="232">
        <v>0.11038386401148351</v>
      </c>
      <c r="H37" s="232">
        <v>0.1213373579395952</v>
      </c>
      <c r="I37" s="232">
        <v>9.3267004498828687E-2</v>
      </c>
      <c r="J37" s="232">
        <v>9.3246838728740053E-2</v>
      </c>
      <c r="K37" s="232">
        <v>5.3762413222851323E-2</v>
      </c>
      <c r="L37" s="232">
        <v>5.3496118503490522E-2</v>
      </c>
      <c r="M37" s="232">
        <v>4.5681741328784657E-2</v>
      </c>
      <c r="N37" s="232">
        <v>5.1909968625269608E-2</v>
      </c>
      <c r="O37" s="232">
        <v>4.8049741184354122E-2</v>
      </c>
      <c r="P37" s="232">
        <v>5.1679543366899297E-2</v>
      </c>
      <c r="Q37" s="232">
        <v>3.7194887628571538E-2</v>
      </c>
      <c r="R37" s="232">
        <v>3.8605616180871501E-2</v>
      </c>
      <c r="S37" s="232">
        <v>4.6237182118628088E-2</v>
      </c>
      <c r="T37" s="232">
        <v>2.8925442163373841E-2</v>
      </c>
      <c r="U37" s="232">
        <v>4.1257587842856359E-2</v>
      </c>
      <c r="V37" s="232">
        <v>3.7793939207844761E-2</v>
      </c>
      <c r="W37" s="232">
        <v>3.0894698448153481E-2</v>
      </c>
      <c r="DA37" s="71" t="s">
        <v>3155</v>
      </c>
    </row>
    <row r="38" spans="1:105" ht="12" customHeight="1" x14ac:dyDescent="0.25">
      <c r="A38" s="59" t="s">
        <v>33</v>
      </c>
      <c r="B38" s="232">
        <v>0.17271747251158381</v>
      </c>
      <c r="C38" s="232">
        <v>0.26873642640238121</v>
      </c>
      <c r="D38" s="232">
        <v>0.23513537477158539</v>
      </c>
      <c r="E38" s="232">
        <v>0.58691136660574705</v>
      </c>
      <c r="F38" s="232">
        <v>0.72507703437831617</v>
      </c>
      <c r="G38" s="232">
        <v>0.68045966720103679</v>
      </c>
      <c r="H38" s="232">
        <v>0.26107390415860943</v>
      </c>
      <c r="I38" s="232">
        <v>0</v>
      </c>
      <c r="J38" s="232">
        <v>0</v>
      </c>
      <c r="K38" s="232">
        <v>0</v>
      </c>
      <c r="L38" s="232">
        <v>2.5281836185760579E-2</v>
      </c>
      <c r="M38" s="232">
        <v>0</v>
      </c>
      <c r="N38" s="232">
        <v>5.8190367644650499E-2</v>
      </c>
      <c r="O38" s="232">
        <v>5.3331777332751809E-2</v>
      </c>
      <c r="P38" s="232">
        <v>0.59283526244389828</v>
      </c>
      <c r="Q38" s="232">
        <v>0.2455051307044854</v>
      </c>
      <c r="R38" s="232">
        <v>0.35013480947848452</v>
      </c>
      <c r="S38" s="232">
        <v>0.1448588706342073</v>
      </c>
      <c r="T38" s="232">
        <v>0.59324943817874087</v>
      </c>
      <c r="U38" s="232">
        <v>2.522841597374182E-2</v>
      </c>
      <c r="V38" s="232">
        <v>7.1410463101918384E-2</v>
      </c>
      <c r="W38" s="232">
        <v>9.2775124169442127E-2</v>
      </c>
      <c r="DA38" s="71" t="s">
        <v>3156</v>
      </c>
    </row>
    <row r="39" spans="1:105" ht="12" customHeight="1" x14ac:dyDescent="0.25">
      <c r="A39" s="59" t="s">
        <v>160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0.1368732203778516</v>
      </c>
      <c r="H39" s="232">
        <v>0.86441476573772758</v>
      </c>
      <c r="I39" s="232">
        <v>0.52783278253401256</v>
      </c>
      <c r="J39" s="232">
        <v>0.83349770224209574</v>
      </c>
      <c r="K39" s="232">
        <v>0.89494388603490871</v>
      </c>
      <c r="L39" s="232">
        <v>0.86635194877483868</v>
      </c>
      <c r="M39" s="232">
        <v>1.017781821302193</v>
      </c>
      <c r="N39" s="232">
        <v>0.29008458059425463</v>
      </c>
      <c r="O39" s="232">
        <v>9.7102764225837329E-2</v>
      </c>
      <c r="P39" s="232">
        <v>9.0291832332713901E-2</v>
      </c>
      <c r="Q39" s="232">
        <v>0.12931464804492029</v>
      </c>
      <c r="R39" s="232">
        <v>0.2144004052941568</v>
      </c>
      <c r="S39" s="232">
        <v>4.4513588040696467E-2</v>
      </c>
      <c r="T39" s="232">
        <v>4.3734383615891541E-2</v>
      </c>
      <c r="U39" s="232">
        <v>4.6794024467000199E-2</v>
      </c>
      <c r="V39" s="232">
        <v>4.4115023482410962E-2</v>
      </c>
      <c r="W39" s="232">
        <v>4.3194513212507522E-2</v>
      </c>
      <c r="DA39" s="71" t="s">
        <v>3157</v>
      </c>
    </row>
    <row r="40" spans="1:105" ht="12" customHeight="1" x14ac:dyDescent="0.25">
      <c r="A40" s="59" t="s">
        <v>70</v>
      </c>
      <c r="B40" s="232">
        <v>0.64995885949904331</v>
      </c>
      <c r="C40" s="232">
        <v>0</v>
      </c>
      <c r="D40" s="232">
        <v>6.2487097607901998E-2</v>
      </c>
      <c r="E40" s="232">
        <v>0.122799127662557</v>
      </c>
      <c r="F40" s="232">
        <v>0</v>
      </c>
      <c r="G40" s="232">
        <v>3.1014504318160621E-2</v>
      </c>
      <c r="H40" s="232">
        <v>7.3191665984179755E-2</v>
      </c>
      <c r="I40" s="232">
        <v>0.62028005766164629</v>
      </c>
      <c r="J40" s="232">
        <v>0</v>
      </c>
      <c r="K40" s="232">
        <v>0.28540391294450912</v>
      </c>
      <c r="L40" s="232">
        <v>0.89580707255888237</v>
      </c>
      <c r="M40" s="232">
        <v>0.63727067842611729</v>
      </c>
      <c r="N40" s="232">
        <v>0.5612865161190137</v>
      </c>
      <c r="O40" s="232">
        <v>0.47114811207411672</v>
      </c>
      <c r="P40" s="232">
        <v>0.34407501229203169</v>
      </c>
      <c r="Q40" s="232">
        <v>0.11273787492438581</v>
      </c>
      <c r="R40" s="232">
        <v>0.2063398149496207</v>
      </c>
      <c r="S40" s="232">
        <v>0.13581330512365469</v>
      </c>
      <c r="T40" s="232">
        <v>0</v>
      </c>
      <c r="U40" s="232">
        <v>0</v>
      </c>
      <c r="V40" s="232">
        <v>0.19129319021581981</v>
      </c>
      <c r="W40" s="232">
        <v>0.1118318605425824</v>
      </c>
      <c r="DA40" s="71" t="s">
        <v>3158</v>
      </c>
    </row>
    <row r="41" spans="1:105" ht="12" customHeight="1" x14ac:dyDescent="0.25">
      <c r="A41" s="59" t="s">
        <v>162</v>
      </c>
      <c r="B41" s="232">
        <v>11.138896197745581</v>
      </c>
      <c r="C41" s="232">
        <v>11.34344912802085</v>
      </c>
      <c r="D41" s="232">
        <v>10.722807987033359</v>
      </c>
      <c r="E41" s="232">
        <v>8.4689693719704042</v>
      </c>
      <c r="F41" s="232">
        <v>7.1150451438025488</v>
      </c>
      <c r="G41" s="232">
        <v>2.3163990439900561</v>
      </c>
      <c r="H41" s="232">
        <v>3.0974030974443441</v>
      </c>
      <c r="I41" s="232">
        <v>2.7563044301502431</v>
      </c>
      <c r="J41" s="232">
        <v>2.2884195957984641</v>
      </c>
      <c r="K41" s="232">
        <v>2.1625822782341202</v>
      </c>
      <c r="L41" s="232">
        <v>2.4290170971135852</v>
      </c>
      <c r="M41" s="232">
        <v>2.39193558699488</v>
      </c>
      <c r="N41" s="232">
        <v>2.5136146530987489</v>
      </c>
      <c r="O41" s="232">
        <v>2.4203049518868331</v>
      </c>
      <c r="P41" s="232">
        <v>1.479572433532482</v>
      </c>
      <c r="Q41" s="232">
        <v>1.5356638978574439</v>
      </c>
      <c r="R41" s="232">
        <v>1.9683911583670171</v>
      </c>
      <c r="S41" s="232">
        <v>2.1707231826751658</v>
      </c>
      <c r="T41" s="232">
        <v>1.941580633616923</v>
      </c>
      <c r="U41" s="232">
        <v>1.98980821892717</v>
      </c>
      <c r="V41" s="232">
        <v>1.839434445432871</v>
      </c>
      <c r="W41" s="232">
        <v>2.0158224258813089</v>
      </c>
      <c r="DA41" s="71" t="s">
        <v>3159</v>
      </c>
    </row>
    <row r="42" spans="1:105" ht="12" customHeight="1" x14ac:dyDescent="0.25">
      <c r="A42" s="60" t="s">
        <v>3089</v>
      </c>
      <c r="B42" s="264">
        <v>17.254321268041139</v>
      </c>
      <c r="C42" s="264">
        <v>12.719761904002031</v>
      </c>
      <c r="D42" s="264">
        <v>12.16981159453249</v>
      </c>
      <c r="E42" s="264">
        <v>10.723743129230151</v>
      </c>
      <c r="F42" s="264">
        <v>9.7651102980209199</v>
      </c>
      <c r="G42" s="264">
        <v>3.6083898084534289</v>
      </c>
      <c r="H42" s="264">
        <v>5.4144731603740057</v>
      </c>
      <c r="I42" s="264">
        <v>5.2233048239575544</v>
      </c>
      <c r="J42" s="264">
        <v>4.3757823350279352</v>
      </c>
      <c r="K42" s="264">
        <v>5.1214992418723613</v>
      </c>
      <c r="L42" s="264">
        <v>6.3174206086912807</v>
      </c>
      <c r="M42" s="264">
        <v>6.1296901719501644</v>
      </c>
      <c r="N42" s="264">
        <v>6.2874973671671697</v>
      </c>
      <c r="O42" s="264">
        <v>4.9095351362077073</v>
      </c>
      <c r="P42" s="264">
        <v>6.4517383604104213</v>
      </c>
      <c r="Q42" s="264">
        <v>7.1530688457070326</v>
      </c>
      <c r="R42" s="264">
        <v>3.8586606420914218</v>
      </c>
      <c r="S42" s="264">
        <v>3.6535990657437898</v>
      </c>
      <c r="T42" s="264">
        <v>3.6567059522335739</v>
      </c>
      <c r="U42" s="264">
        <v>3.1787447981324379</v>
      </c>
      <c r="V42" s="264">
        <v>3.0819835766338288</v>
      </c>
      <c r="W42" s="264">
        <v>3.1468465162186932</v>
      </c>
      <c r="DA42" s="72" t="s">
        <v>3160</v>
      </c>
    </row>
    <row r="43" spans="1:105" ht="12" customHeight="1" x14ac:dyDescent="0.25">
      <c r="A43" s="64" t="s">
        <v>30</v>
      </c>
      <c r="B43" s="231">
        <v>3.9823756655336009</v>
      </c>
      <c r="C43" s="231">
        <v>1.569387014581337E-2</v>
      </c>
      <c r="D43" s="231">
        <v>1.8874322592565419E-2</v>
      </c>
      <c r="E43" s="231">
        <v>1.6738492280355469E-2</v>
      </c>
      <c r="F43" s="231">
        <v>5.8092239671628007E-2</v>
      </c>
      <c r="G43" s="231">
        <v>9.9296271954261509E-2</v>
      </c>
      <c r="H43" s="231">
        <v>7.4895887716690993E-2</v>
      </c>
      <c r="I43" s="231">
        <v>4.8407880010239032E-2</v>
      </c>
      <c r="J43" s="231">
        <v>4.270345724016298E-2</v>
      </c>
      <c r="K43" s="231">
        <v>1.9397443305836742E-2</v>
      </c>
      <c r="L43" s="231">
        <v>2.4558558798561461E-2</v>
      </c>
      <c r="M43" s="231">
        <v>2.016469199484501E-2</v>
      </c>
      <c r="N43" s="231">
        <v>1.4302572677903681E-2</v>
      </c>
      <c r="O43" s="231">
        <v>1.8544082830825259E-2</v>
      </c>
      <c r="P43" s="231">
        <v>6.9372111994914247E-3</v>
      </c>
      <c r="Q43" s="231">
        <v>2.56671654246728E-3</v>
      </c>
      <c r="R43" s="231">
        <v>2.2168729577956629E-2</v>
      </c>
      <c r="S43" s="231">
        <v>2.4234205521634689E-2</v>
      </c>
      <c r="T43" s="231">
        <v>1.5896248233194049E-2</v>
      </c>
      <c r="U43" s="231">
        <v>1.9033667552677061E-2</v>
      </c>
      <c r="V43" s="231">
        <v>2.0596517191117068E-2</v>
      </c>
      <c r="W43" s="231">
        <v>1.804005917259607E-2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0.17327372730962851</v>
      </c>
      <c r="C45" s="231">
        <v>0.25036180662070862</v>
      </c>
      <c r="D45" s="231">
        <v>0.21025236323748031</v>
      </c>
      <c r="E45" s="231">
        <v>0.41896501824010052</v>
      </c>
      <c r="F45" s="231">
        <v>0.4318161254863459</v>
      </c>
      <c r="G45" s="231">
        <v>0.6182116514731133</v>
      </c>
      <c r="H45" s="231">
        <v>0.16275500361158171</v>
      </c>
      <c r="I45" s="231">
        <v>0</v>
      </c>
      <c r="J45" s="231">
        <v>0</v>
      </c>
      <c r="K45" s="231">
        <v>0</v>
      </c>
      <c r="L45" s="231">
        <v>1.1721863627283511E-2</v>
      </c>
      <c r="M45" s="231">
        <v>0</v>
      </c>
      <c r="N45" s="231">
        <v>1.619279973396252E-2</v>
      </c>
      <c r="O45" s="231">
        <v>2.0787765533232611E-2</v>
      </c>
      <c r="P45" s="231">
        <v>8.0372545592151026E-2</v>
      </c>
      <c r="Q45" s="231">
        <v>1.7110499114008939E-2</v>
      </c>
      <c r="R45" s="231">
        <v>0.20306405446631831</v>
      </c>
      <c r="S45" s="231">
        <v>7.6681388790421051E-2</v>
      </c>
      <c r="T45" s="231">
        <v>0.32927549550131507</v>
      </c>
      <c r="U45" s="231">
        <v>1.175482252343373E-2</v>
      </c>
      <c r="V45" s="231">
        <v>3.9304377723580752E-2</v>
      </c>
      <c r="W45" s="231">
        <v>5.4713309878027347E-2</v>
      </c>
      <c r="DA45" s="73" t="s">
        <v>3163</v>
      </c>
    </row>
    <row r="46" spans="1:105" ht="12" customHeight="1" x14ac:dyDescent="0.25">
      <c r="A46" s="64" t="s">
        <v>160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0.12671693103589421</v>
      </c>
      <c r="H46" s="231">
        <v>0.54912905736622475</v>
      </c>
      <c r="I46" s="231">
        <v>0.28195071777674291</v>
      </c>
      <c r="J46" s="231">
        <v>0.39284581972214921</v>
      </c>
      <c r="K46" s="231">
        <v>0.33231531146236809</v>
      </c>
      <c r="L46" s="231">
        <v>0.40932075941670509</v>
      </c>
      <c r="M46" s="231">
        <v>0.46237297463332999</v>
      </c>
      <c r="N46" s="231">
        <v>8.2257754781563497E-2</v>
      </c>
      <c r="O46" s="231">
        <v>3.8568674069765128E-2</v>
      </c>
      <c r="P46" s="231">
        <v>1.2473936394023199E-2</v>
      </c>
      <c r="Q46" s="231">
        <v>9.1839855267838444E-3</v>
      </c>
      <c r="R46" s="231">
        <v>0.1267082022084712</v>
      </c>
      <c r="S46" s="231">
        <v>2.4011475057979279E-2</v>
      </c>
      <c r="T46" s="231">
        <v>2.4735827833989869E-2</v>
      </c>
      <c r="U46" s="231">
        <v>2.221763635256483E-2</v>
      </c>
      <c r="V46" s="231">
        <v>2.474269223327628E-2</v>
      </c>
      <c r="W46" s="231">
        <v>2.5958009737164119E-2</v>
      </c>
      <c r="DA46" s="73" t="s">
        <v>3164</v>
      </c>
    </row>
    <row r="47" spans="1:105" ht="12" customHeight="1" x14ac:dyDescent="0.25">
      <c r="A47" s="64" t="s">
        <v>70</v>
      </c>
      <c r="B47" s="231">
        <v>0.64417084428022453</v>
      </c>
      <c r="C47" s="231">
        <v>0</v>
      </c>
      <c r="D47" s="231">
        <v>5.5199103046582813E-2</v>
      </c>
      <c r="E47" s="231">
        <v>8.6600276135991763E-2</v>
      </c>
      <c r="F47" s="231">
        <v>0</v>
      </c>
      <c r="G47" s="231">
        <v>2.7836741403112441E-2</v>
      </c>
      <c r="H47" s="231">
        <v>4.5076612434416283E-2</v>
      </c>
      <c r="I47" s="231">
        <v>0.32121961194237558</v>
      </c>
      <c r="J47" s="231">
        <v>0</v>
      </c>
      <c r="K47" s="231">
        <v>0.10274290933748401</v>
      </c>
      <c r="L47" s="231">
        <v>0.41031868224539331</v>
      </c>
      <c r="M47" s="231">
        <v>0.28067199309433277</v>
      </c>
      <c r="N47" s="231">
        <v>0.1543029417072195</v>
      </c>
      <c r="O47" s="231">
        <v>0.1814253462472798</v>
      </c>
      <c r="P47" s="231">
        <v>4.6083513440375132E-2</v>
      </c>
      <c r="Q47" s="231">
        <v>7.7623049873563202E-3</v>
      </c>
      <c r="R47" s="231">
        <v>0.1182223406326852</v>
      </c>
      <c r="S47" s="231">
        <v>7.1024133824055466E-2</v>
      </c>
      <c r="T47" s="231">
        <v>0</v>
      </c>
      <c r="U47" s="231">
        <v>0</v>
      </c>
      <c r="V47" s="231">
        <v>0.104015326860214</v>
      </c>
      <c r="W47" s="231">
        <v>6.5154699642865105E-2</v>
      </c>
      <c r="DA47" s="73" t="s">
        <v>3165</v>
      </c>
    </row>
    <row r="48" spans="1:105" ht="12" customHeight="1" x14ac:dyDescent="0.25">
      <c r="A48" s="64" t="s">
        <v>34</v>
      </c>
      <c r="B48" s="231">
        <v>1.2036274209492059</v>
      </c>
      <c r="C48" s="231">
        <v>1.8082941109646751</v>
      </c>
      <c r="D48" s="231">
        <v>1.9248381288149821</v>
      </c>
      <c r="E48" s="231">
        <v>3.5786706966835951</v>
      </c>
      <c r="F48" s="231">
        <v>4.3053647814732807</v>
      </c>
      <c r="G48" s="231">
        <v>0</v>
      </c>
      <c r="H48" s="231">
        <v>2.086817711612504</v>
      </c>
      <c r="I48" s="231">
        <v>2.6013752882898822</v>
      </c>
      <c r="J48" s="231">
        <v>2.5895182058078592</v>
      </c>
      <c r="K48" s="231">
        <v>3.5853926778473379</v>
      </c>
      <c r="L48" s="231">
        <v>1.853792522640668</v>
      </c>
      <c r="M48" s="231">
        <v>1.9293892792874221</v>
      </c>
      <c r="N48" s="231">
        <v>2.9059671875468851</v>
      </c>
      <c r="O48" s="231">
        <v>1.31516726816546</v>
      </c>
      <c r="P48" s="231">
        <v>4.0061724635012066</v>
      </c>
      <c r="Q48" s="231">
        <v>4.9054619907103394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11.14792422288785</v>
      </c>
      <c r="C49" s="231">
        <v>10.5424627291902</v>
      </c>
      <c r="D49" s="231">
        <v>9.5650413431774215</v>
      </c>
      <c r="E49" s="231">
        <v>6.0310261575184683</v>
      </c>
      <c r="F49" s="231">
        <v>4.2271511200161109</v>
      </c>
      <c r="G49" s="231">
        <v>2.0994405545212271</v>
      </c>
      <c r="H49" s="231">
        <v>1.926300428169968</v>
      </c>
      <c r="I49" s="231">
        <v>1.4413786082932789</v>
      </c>
      <c r="J49" s="231">
        <v>1.0559112857610049</v>
      </c>
      <c r="K49" s="231">
        <v>0.78614241890587233</v>
      </c>
      <c r="L49" s="231">
        <v>1.123502467897153</v>
      </c>
      <c r="M49" s="231">
        <v>1.0638031624718101</v>
      </c>
      <c r="N49" s="231">
        <v>0.69779033636556642</v>
      </c>
      <c r="O49" s="231">
        <v>0.9411248684637612</v>
      </c>
      <c r="P49" s="231">
        <v>0.20010840688744169</v>
      </c>
      <c r="Q49" s="231">
        <v>0.1067710927371224</v>
      </c>
      <c r="R49" s="231">
        <v>1.138844889024029</v>
      </c>
      <c r="S49" s="231">
        <v>1.1463169835372939</v>
      </c>
      <c r="T49" s="231">
        <v>1.075060525046345</v>
      </c>
      <c r="U49" s="231">
        <v>0.92489561672640608</v>
      </c>
      <c r="V49" s="231">
        <v>1.0099940090978869</v>
      </c>
      <c r="W49" s="231">
        <v>1.1859574943620961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1.343154807938551E-2</v>
      </c>
      <c r="C51" s="231">
        <v>1.343154807938516E-2</v>
      </c>
      <c r="D51" s="231">
        <v>0.31951713729732678</v>
      </c>
      <c r="E51" s="231">
        <v>0.50401642410170189</v>
      </c>
      <c r="F51" s="231">
        <v>0.65316819237236168</v>
      </c>
      <c r="G51" s="231">
        <v>0.54289360485303695</v>
      </c>
      <c r="H51" s="231">
        <v>0.4799806204615451</v>
      </c>
      <c r="I51" s="231">
        <v>0.45735973549070641</v>
      </c>
      <c r="J51" s="231">
        <v>0.22408647170812629</v>
      </c>
      <c r="K51" s="231">
        <v>0.22479138622477651</v>
      </c>
      <c r="L51" s="231">
        <v>0.22479393104263179</v>
      </c>
      <c r="M51" s="231">
        <v>0.19086133117710291</v>
      </c>
      <c r="N51" s="231">
        <v>0.19934320873462649</v>
      </c>
      <c r="O51" s="231">
        <v>0.1604634831648005</v>
      </c>
      <c r="P51" s="231">
        <v>0.14632702056904709</v>
      </c>
      <c r="Q51" s="231">
        <v>0.16258586116746659</v>
      </c>
      <c r="R51" s="231">
        <v>0.15763619064545609</v>
      </c>
      <c r="S51" s="231">
        <v>0.16344091993105889</v>
      </c>
      <c r="T51" s="231">
        <v>0.16905987752075061</v>
      </c>
      <c r="U51" s="231">
        <v>0.1557835633254217</v>
      </c>
      <c r="V51" s="231">
        <v>0.16827352883766661</v>
      </c>
      <c r="W51" s="231">
        <v>9.1791576208055434E-2</v>
      </c>
      <c r="DA51" s="73" t="s">
        <v>3169</v>
      </c>
    </row>
    <row r="52" spans="1:105" ht="12" customHeight="1" x14ac:dyDescent="0.25">
      <c r="A52" s="64" t="s">
        <v>79</v>
      </c>
      <c r="B52" s="231">
        <v>8.9517839001249822E-2</v>
      </c>
      <c r="C52" s="231">
        <v>8.9517839001247462E-2</v>
      </c>
      <c r="D52" s="231">
        <v>7.6089196366133746E-2</v>
      </c>
      <c r="E52" s="231">
        <v>8.772606426993286E-2</v>
      </c>
      <c r="F52" s="231">
        <v>8.9517839001191729E-2</v>
      </c>
      <c r="G52" s="231">
        <v>9.3994053212783452E-2</v>
      </c>
      <c r="H52" s="231">
        <v>8.9517839001075059E-2</v>
      </c>
      <c r="I52" s="231">
        <v>7.1612982154330498E-2</v>
      </c>
      <c r="J52" s="231">
        <v>7.0717094788632834E-2</v>
      </c>
      <c r="K52" s="231">
        <v>7.0717094788686416E-2</v>
      </c>
      <c r="L52" s="231">
        <v>2.259411823022885</v>
      </c>
      <c r="M52" s="231">
        <v>2.1824267392913219</v>
      </c>
      <c r="N52" s="231">
        <v>2.217340565619442</v>
      </c>
      <c r="O52" s="231">
        <v>2.233453647732583</v>
      </c>
      <c r="P52" s="231">
        <v>1.9532632628266851</v>
      </c>
      <c r="Q52" s="231">
        <v>1.941626394921488</v>
      </c>
      <c r="R52" s="231">
        <v>2.092016235536506</v>
      </c>
      <c r="S52" s="231">
        <v>2.1478899590813469</v>
      </c>
      <c r="T52" s="231">
        <v>2.0426779780979789</v>
      </c>
      <c r="U52" s="231">
        <v>2.045059491651934</v>
      </c>
      <c r="V52" s="231">
        <v>1.715057124690087</v>
      </c>
      <c r="W52" s="231">
        <v>1.705231367217888</v>
      </c>
      <c r="DA52" s="73" t="s">
        <v>3170</v>
      </c>
    </row>
    <row r="53" spans="1:105" ht="12" customHeight="1" x14ac:dyDescent="0.25">
      <c r="A53" s="60" t="s">
        <v>3101</v>
      </c>
      <c r="B53" s="264">
        <v>0.43746015722317427</v>
      </c>
      <c r="C53" s="264">
        <v>0.39481506502218172</v>
      </c>
      <c r="D53" s="264">
        <v>0.39352700560875242</v>
      </c>
      <c r="E53" s="264">
        <v>0.40719564480398829</v>
      </c>
      <c r="F53" s="264">
        <v>0.41972559108132718</v>
      </c>
      <c r="G53" s="264">
        <v>0.4398572851343332</v>
      </c>
      <c r="H53" s="264">
        <v>0.4908182611165251</v>
      </c>
      <c r="I53" s="264">
        <v>0.5296623612356568</v>
      </c>
      <c r="J53" s="264">
        <v>0.49094017951691432</v>
      </c>
      <c r="K53" s="264">
        <v>0.48406251699879138</v>
      </c>
      <c r="L53" s="264">
        <v>0.38450038228103811</v>
      </c>
      <c r="M53" s="264">
        <v>0.38305719427841628</v>
      </c>
      <c r="N53" s="264">
        <v>0.39866483393851049</v>
      </c>
      <c r="O53" s="264">
        <v>0.38250355129571728</v>
      </c>
      <c r="P53" s="264">
        <v>0.39098630190459932</v>
      </c>
      <c r="Q53" s="264">
        <v>0.40221740624148572</v>
      </c>
      <c r="R53" s="264">
        <v>0.44093326152123818</v>
      </c>
      <c r="S53" s="264">
        <v>0.45643610904598531</v>
      </c>
      <c r="T53" s="264">
        <v>0.4708656821936309</v>
      </c>
      <c r="U53" s="264">
        <v>0.48374849297110212</v>
      </c>
      <c r="V53" s="264">
        <v>0.44127494923229521</v>
      </c>
      <c r="W53" s="264">
        <v>0.46626174162277018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18.575661556503576</v>
      </c>
      <c r="C54" s="263">
        <f t="shared" si="2"/>
        <v>14.225399266723525</v>
      </c>
      <c r="D54" s="263">
        <f t="shared" si="2"/>
        <v>13.767054558312161</v>
      </c>
      <c r="E54" s="263">
        <f t="shared" si="2"/>
        <v>12.589212946689278</v>
      </c>
      <c r="F54" s="263">
        <f t="shared" si="2"/>
        <v>11.819806760329875</v>
      </c>
      <c r="G54" s="263">
        <f t="shared" si="2"/>
        <v>8.283244002419794</v>
      </c>
      <c r="H54" s="263">
        <f t="shared" si="2"/>
        <v>9.948188141375347</v>
      </c>
      <c r="I54" s="263">
        <f t="shared" si="2"/>
        <v>10.185747304972313</v>
      </c>
      <c r="J54" s="263">
        <f t="shared" si="2"/>
        <v>9.0372578512380422</v>
      </c>
      <c r="K54" s="263">
        <f t="shared" si="2"/>
        <v>9.1868235773864182</v>
      </c>
      <c r="L54" s="263">
        <f t="shared" si="2"/>
        <v>8.6558439605445301</v>
      </c>
      <c r="M54" s="263">
        <f t="shared" si="2"/>
        <v>8.4873819704781255</v>
      </c>
      <c r="N54" s="263">
        <f t="shared" si="2"/>
        <v>8.3001114252875396</v>
      </c>
      <c r="O54" s="263">
        <f t="shared" si="2"/>
        <v>7.6381747438886798</v>
      </c>
      <c r="P54" s="263">
        <f t="shared" si="2"/>
        <v>7.6235546823757518</v>
      </c>
      <c r="Q54" s="263">
        <f t="shared" si="2"/>
        <v>7.5512652874558412</v>
      </c>
      <c r="R54" s="263">
        <f t="shared" si="2"/>
        <v>8.0309690809036667</v>
      </c>
      <c r="S54" s="263">
        <f t="shared" si="2"/>
        <v>8.0439830343608332</v>
      </c>
      <c r="T54" s="263">
        <f t="shared" si="2"/>
        <v>8.2603221399418523</v>
      </c>
      <c r="U54" s="263">
        <f t="shared" si="2"/>
        <v>8.041968933271459</v>
      </c>
      <c r="V54" s="263">
        <f t="shared" si="2"/>
        <v>7.5443775171182681</v>
      </c>
      <c r="W54" s="263">
        <f t="shared" si="2"/>
        <v>7.9390674536376746</v>
      </c>
      <c r="DA54" s="70"/>
    </row>
    <row r="55" spans="1:105" ht="12" customHeight="1" x14ac:dyDescent="0.25">
      <c r="A55" s="60" t="s">
        <v>3104</v>
      </c>
      <c r="B55" s="264">
        <v>10.391178884056229</v>
      </c>
      <c r="C55" s="264">
        <v>7.2561914244302983</v>
      </c>
      <c r="D55" s="264">
        <v>6.8949870511825164</v>
      </c>
      <c r="E55" s="264">
        <v>5.7519171946948227</v>
      </c>
      <c r="F55" s="264">
        <v>4.9606862847665401</v>
      </c>
      <c r="G55" s="264">
        <v>2.0646067506754249</v>
      </c>
      <c r="H55" s="264">
        <v>2.8059578291943672</v>
      </c>
      <c r="I55" s="264">
        <v>2.5689497667425818</v>
      </c>
      <c r="J55" s="264">
        <v>2.045445580348094</v>
      </c>
      <c r="K55" s="264">
        <v>2.1748669365872622</v>
      </c>
      <c r="L55" s="264">
        <v>2.7569588006646901</v>
      </c>
      <c r="M55" s="264">
        <v>2.63463917489976</v>
      </c>
      <c r="N55" s="264">
        <v>2.2223538955575579</v>
      </c>
      <c r="O55" s="264">
        <v>1.971144303664818</v>
      </c>
      <c r="P55" s="264">
        <v>1.621103402965693</v>
      </c>
      <c r="Q55" s="264">
        <v>1.300884542669007</v>
      </c>
      <c r="R55" s="264">
        <v>1.761788467345762</v>
      </c>
      <c r="S55" s="264">
        <v>1.6042433109995859</v>
      </c>
      <c r="T55" s="264">
        <v>1.6334466476447049</v>
      </c>
      <c r="U55" s="264">
        <v>1.3183651611720111</v>
      </c>
      <c r="V55" s="264">
        <v>1.384430290084868</v>
      </c>
      <c r="W55" s="264">
        <v>1.44636452883274</v>
      </c>
      <c r="DA55" s="72" t="s">
        <v>3172</v>
      </c>
    </row>
    <row r="56" spans="1:105" ht="12" customHeight="1" x14ac:dyDescent="0.25">
      <c r="A56" s="60" t="s">
        <v>3106</v>
      </c>
      <c r="B56" s="264">
        <v>2.52488662061501</v>
      </c>
      <c r="C56" s="264">
        <v>1.8613283101613021</v>
      </c>
      <c r="D56" s="264">
        <v>1.780852111949168</v>
      </c>
      <c r="E56" s="264">
        <v>1.569243734904634</v>
      </c>
      <c r="F56" s="264">
        <v>1.428963559753053</v>
      </c>
      <c r="G56" s="264">
        <v>0.52802860267838048</v>
      </c>
      <c r="H56" s="264">
        <v>0.79231924733133485</v>
      </c>
      <c r="I56" s="264">
        <v>0.76434490007044575</v>
      </c>
      <c r="J56" s="264">
        <v>0.64032389920196753</v>
      </c>
      <c r="K56" s="264">
        <v>0.749447324667875</v>
      </c>
      <c r="L56" s="264">
        <v>0.92445078098937117</v>
      </c>
      <c r="M56" s="264">
        <v>0.8969795138994392</v>
      </c>
      <c r="N56" s="264">
        <v>0.92007200589900573</v>
      </c>
      <c r="O56" s="264">
        <v>0.71842985802115145</v>
      </c>
      <c r="P56" s="264">
        <v>0.94410597860383261</v>
      </c>
      <c r="Q56" s="264">
        <v>1.046734180052401</v>
      </c>
      <c r="R56" s="264">
        <v>0.56465163000969387</v>
      </c>
      <c r="S56" s="264">
        <v>0.53464423519658322</v>
      </c>
      <c r="T56" s="264">
        <v>0.53509887702270675</v>
      </c>
      <c r="U56" s="264">
        <v>0.46515710971604801</v>
      </c>
      <c r="V56" s="264">
        <v>0.45099769366247539</v>
      </c>
      <c r="W56" s="264">
        <v>0.46048931989264891</v>
      </c>
      <c r="DA56" s="72" t="s">
        <v>3173</v>
      </c>
    </row>
    <row r="57" spans="1:105" ht="12" customHeight="1" x14ac:dyDescent="0.25">
      <c r="A57" s="64" t="s">
        <v>30</v>
      </c>
      <c r="B57" s="231">
        <v>0.58275529242594926</v>
      </c>
      <c r="C57" s="231">
        <v>2.2965402197667631E-3</v>
      </c>
      <c r="D57" s="231">
        <v>2.7619472158205791E-3</v>
      </c>
      <c r="E57" s="231">
        <v>2.4494035176113988E-3</v>
      </c>
      <c r="F57" s="231">
        <v>8.5008454653114299E-3</v>
      </c>
      <c r="G57" s="231">
        <v>1.453037906501943E-2</v>
      </c>
      <c r="H57" s="231">
        <v>1.095978345930183E-2</v>
      </c>
      <c r="I57" s="231">
        <v>7.0836984353928913E-3</v>
      </c>
      <c r="J57" s="231">
        <v>6.2489498233350982E-3</v>
      </c>
      <c r="K57" s="231">
        <v>2.8384973431415418E-3</v>
      </c>
      <c r="L57" s="231">
        <v>3.593741855666428E-3</v>
      </c>
      <c r="M57" s="231">
        <v>2.950771591398965E-3</v>
      </c>
      <c r="N57" s="231">
        <v>2.092946678911153E-3</v>
      </c>
      <c r="O57" s="231">
        <v>2.7136220488632882E-3</v>
      </c>
      <c r="P57" s="231">
        <v>1.015146957673696E-3</v>
      </c>
      <c r="Q57" s="231">
        <v>3.7559682332973031E-4</v>
      </c>
      <c r="R57" s="231">
        <v>3.2440295875961478E-3</v>
      </c>
      <c r="S57" s="231">
        <v>3.5462780791119751E-3</v>
      </c>
      <c r="T57" s="231">
        <v>2.3261549300294939E-3</v>
      </c>
      <c r="U57" s="231">
        <v>2.785264734464069E-3</v>
      </c>
      <c r="V57" s="231">
        <v>3.013962118778983E-3</v>
      </c>
      <c r="W57" s="231">
        <v>2.6398664619951191E-3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2.5355765027889911E-2</v>
      </c>
      <c r="C59" s="231">
        <v>3.6636339733657639E-2</v>
      </c>
      <c r="D59" s="231">
        <v>3.0766981247432709E-2</v>
      </c>
      <c r="E59" s="231">
        <v>6.1308651475008052E-2</v>
      </c>
      <c r="F59" s="231">
        <v>6.3189200019460712E-2</v>
      </c>
      <c r="G59" s="231">
        <v>9.0465124838259303E-2</v>
      </c>
      <c r="H59" s="231">
        <v>2.3816522520545561E-2</v>
      </c>
      <c r="I59" s="231">
        <v>0</v>
      </c>
      <c r="J59" s="231">
        <v>0</v>
      </c>
      <c r="K59" s="231">
        <v>0</v>
      </c>
      <c r="L59" s="231">
        <v>1.7153022817548299E-3</v>
      </c>
      <c r="M59" s="231">
        <v>0</v>
      </c>
      <c r="N59" s="231">
        <v>2.3695503731177409E-3</v>
      </c>
      <c r="O59" s="231">
        <v>3.041948173560328E-3</v>
      </c>
      <c r="P59" s="231">
        <v>1.176120241868144E-2</v>
      </c>
      <c r="Q59" s="231">
        <v>2.5038406097738579E-3</v>
      </c>
      <c r="R59" s="231">
        <v>2.971509028289078E-2</v>
      </c>
      <c r="S59" s="231">
        <v>1.122106222547996E-2</v>
      </c>
      <c r="T59" s="231">
        <v>4.818406242542591E-2</v>
      </c>
      <c r="U59" s="231">
        <v>1.72012527505762E-3</v>
      </c>
      <c r="V59" s="231">
        <v>5.7515503452274684E-3</v>
      </c>
      <c r="W59" s="231">
        <v>8.0063945683258812E-3</v>
      </c>
      <c r="DA59" s="73" t="s">
        <v>3176</v>
      </c>
    </row>
    <row r="60" spans="1:105" ht="12" customHeight="1" x14ac:dyDescent="0.25">
      <c r="A60" s="64" t="s">
        <v>160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1.8542942304577089E-2</v>
      </c>
      <c r="H60" s="231">
        <v>8.03560214508698E-2</v>
      </c>
      <c r="I60" s="231">
        <v>4.1258858226193053E-2</v>
      </c>
      <c r="J60" s="231">
        <v>5.7486535620395303E-2</v>
      </c>
      <c r="K60" s="231">
        <v>4.8628889580893987E-2</v>
      </c>
      <c r="L60" s="231">
        <v>5.9897372544318282E-2</v>
      </c>
      <c r="M60" s="231">
        <v>6.7660693182293841E-2</v>
      </c>
      <c r="N60" s="231">
        <v>1.203707183049217E-2</v>
      </c>
      <c r="O60" s="231">
        <v>5.6438921949357344E-3</v>
      </c>
      <c r="P60" s="231">
        <v>1.825355782960187E-3</v>
      </c>
      <c r="Q60" s="231">
        <v>1.343925490911588E-3</v>
      </c>
      <c r="R60" s="231">
        <v>1.854166498400148E-2</v>
      </c>
      <c r="S60" s="231">
        <v>3.5136851327450518E-3</v>
      </c>
      <c r="T60" s="231">
        <v>3.619682268438939E-3</v>
      </c>
      <c r="U60" s="231">
        <v>3.2511862910646529E-3</v>
      </c>
      <c r="V60" s="231">
        <v>3.620686760568626E-3</v>
      </c>
      <c r="W60" s="231">
        <v>3.798528523086936E-3</v>
      </c>
      <c r="DA60" s="73" t="s">
        <v>3177</v>
      </c>
    </row>
    <row r="61" spans="1:105" ht="12" customHeight="1" x14ac:dyDescent="0.25">
      <c r="A61" s="64" t="s">
        <v>70</v>
      </c>
      <c r="B61" s="231">
        <v>9.4263826484208266E-2</v>
      </c>
      <c r="C61" s="231">
        <v>0</v>
      </c>
      <c r="D61" s="231">
        <v>8.0774824223548772E-3</v>
      </c>
      <c r="E61" s="231">
        <v>1.267252853129207E-2</v>
      </c>
      <c r="F61" s="231">
        <v>0</v>
      </c>
      <c r="G61" s="231">
        <v>4.0734500556925046E-3</v>
      </c>
      <c r="H61" s="231">
        <v>6.5962221214179908E-3</v>
      </c>
      <c r="I61" s="231">
        <v>4.7005216135315803E-2</v>
      </c>
      <c r="J61" s="231">
        <v>0</v>
      </c>
      <c r="K61" s="231">
        <v>1.503473785606203E-2</v>
      </c>
      <c r="L61" s="231">
        <v>6.0043402165502399E-2</v>
      </c>
      <c r="M61" s="231">
        <v>4.1071737864174097E-2</v>
      </c>
      <c r="N61" s="231">
        <v>2.2579702034395181E-2</v>
      </c>
      <c r="O61" s="231">
        <v>2.6548620618804988E-2</v>
      </c>
      <c r="P61" s="231">
        <v>6.7435655514338803E-3</v>
      </c>
      <c r="Q61" s="231">
        <v>1.1358858863959351E-3</v>
      </c>
      <c r="R61" s="231">
        <v>1.7299898470891601E-2</v>
      </c>
      <c r="S61" s="231">
        <v>1.039321584705177E-2</v>
      </c>
      <c r="T61" s="231">
        <v>0</v>
      </c>
      <c r="U61" s="231">
        <v>0</v>
      </c>
      <c r="V61" s="231">
        <v>1.5220935268818439E-2</v>
      </c>
      <c r="W61" s="231">
        <v>9.5343205242831349E-3</v>
      </c>
      <c r="DA61" s="73" t="s">
        <v>3178</v>
      </c>
    </row>
    <row r="62" spans="1:105" ht="12" customHeight="1" x14ac:dyDescent="0.25">
      <c r="A62" s="64" t="s">
        <v>34</v>
      </c>
      <c r="B62" s="231">
        <v>0.1761311108185375</v>
      </c>
      <c r="C62" s="231">
        <v>0.26461415294082841</v>
      </c>
      <c r="D62" s="231">
        <v>0.28166845642873128</v>
      </c>
      <c r="E62" s="231">
        <v>0.52367969862596742</v>
      </c>
      <c r="F62" s="231">
        <v>0.63001944641796237</v>
      </c>
      <c r="G62" s="231">
        <v>0</v>
      </c>
      <c r="H62" s="231">
        <v>0.30537150884469572</v>
      </c>
      <c r="I62" s="231">
        <v>0.38066856172241159</v>
      </c>
      <c r="J62" s="231">
        <v>0.37893347238141029</v>
      </c>
      <c r="K62" s="231">
        <v>0.52466335020174992</v>
      </c>
      <c r="L62" s="231">
        <v>0.27127209845577172</v>
      </c>
      <c r="M62" s="231">
        <v>0.28233444257549201</v>
      </c>
      <c r="N62" s="231">
        <v>0.42524058511496271</v>
      </c>
      <c r="O62" s="231">
        <v>0.19245313609712059</v>
      </c>
      <c r="P62" s="231">
        <v>0.58623756309127983</v>
      </c>
      <c r="Q62" s="231">
        <v>0.71783382005417762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1.6313156733747911</v>
      </c>
      <c r="C63" s="231">
        <v>1.542716324783415</v>
      </c>
      <c r="D63" s="231">
        <v>1.3996867531237229</v>
      </c>
      <c r="E63" s="231">
        <v>0.88254165534187401</v>
      </c>
      <c r="F63" s="231">
        <v>0.61857416124593412</v>
      </c>
      <c r="G63" s="231">
        <v>0.30721865465120118</v>
      </c>
      <c r="H63" s="231">
        <v>0.28188243992998768</v>
      </c>
      <c r="I63" s="231">
        <v>0.21092209347354701</v>
      </c>
      <c r="J63" s="231">
        <v>0.1545152797700878</v>
      </c>
      <c r="K63" s="231">
        <v>0.1150390354136893</v>
      </c>
      <c r="L63" s="231">
        <v>0.16440613950290231</v>
      </c>
      <c r="M63" s="231">
        <v>0.15567012635078539</v>
      </c>
      <c r="N63" s="231">
        <v>0.1021101587778588</v>
      </c>
      <c r="O63" s="231">
        <v>0.13771817226525901</v>
      </c>
      <c r="P63" s="231">
        <v>2.9282579788202031E-2</v>
      </c>
      <c r="Q63" s="231">
        <v>1.5624196358261641E-2</v>
      </c>
      <c r="R63" s="231">
        <v>0.1666512509291537</v>
      </c>
      <c r="S63" s="231">
        <v>0.16774466927760279</v>
      </c>
      <c r="T63" s="231">
        <v>0.15731745653006651</v>
      </c>
      <c r="U63" s="231">
        <v>0.1353432877399465</v>
      </c>
      <c r="V63" s="231">
        <v>0.14779604024158069</v>
      </c>
      <c r="W63" s="231">
        <v>0.1735454071832585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1.9654865301831619E-3</v>
      </c>
      <c r="C65" s="231">
        <v>1.9654865301831099E-3</v>
      </c>
      <c r="D65" s="231">
        <v>4.6756086923772602E-2</v>
      </c>
      <c r="E65" s="231">
        <v>7.3754528272388084E-2</v>
      </c>
      <c r="F65" s="231">
        <v>9.5580440650940499E-2</v>
      </c>
      <c r="G65" s="231">
        <v>7.9443565354831491E-2</v>
      </c>
      <c r="H65" s="231">
        <v>7.0237283051089908E-2</v>
      </c>
      <c r="I65" s="231">
        <v>6.6927087945639313E-2</v>
      </c>
      <c r="J65" s="231">
        <v>3.279137588127834E-2</v>
      </c>
      <c r="K65" s="231">
        <v>3.2894528546869653E-2</v>
      </c>
      <c r="L65" s="231">
        <v>3.2894900939179669E-2</v>
      </c>
      <c r="M65" s="231">
        <v>2.7929422084798559E-2</v>
      </c>
      <c r="N65" s="231">
        <v>2.917060560224893E-2</v>
      </c>
      <c r="O65" s="231">
        <v>2.3481196127402529E-2</v>
      </c>
      <c r="P65" s="231">
        <v>2.1412556931669349E-2</v>
      </c>
      <c r="Q65" s="231">
        <v>2.37917713009821E-2</v>
      </c>
      <c r="R65" s="231">
        <v>2.306746828822755E-2</v>
      </c>
      <c r="S65" s="231">
        <v>2.391689511191011E-2</v>
      </c>
      <c r="T65" s="231">
        <v>2.473913729806285E-2</v>
      </c>
      <c r="U65" s="231">
        <v>2.2796366698041848E-2</v>
      </c>
      <c r="V65" s="231">
        <v>2.4624068079273309E-2</v>
      </c>
      <c r="W65" s="231">
        <v>1.3432190061405639E-2</v>
      </c>
      <c r="DA65" s="73" t="s">
        <v>3182</v>
      </c>
    </row>
    <row r="66" spans="1:105" ht="12" customHeight="1" x14ac:dyDescent="0.25">
      <c r="A66" s="64" t="s">
        <v>79</v>
      </c>
      <c r="B66" s="231">
        <v>1.30994659534518E-2</v>
      </c>
      <c r="C66" s="231">
        <v>1.309946595345146E-2</v>
      </c>
      <c r="D66" s="231">
        <v>1.113440458733328E-2</v>
      </c>
      <c r="E66" s="231">
        <v>1.283726914049238E-2</v>
      </c>
      <c r="F66" s="231">
        <v>1.3099465953443299E-2</v>
      </c>
      <c r="G66" s="231">
        <v>1.375448640879951E-2</v>
      </c>
      <c r="H66" s="231">
        <v>1.309946595342623E-2</v>
      </c>
      <c r="I66" s="231">
        <v>1.047938413194611E-2</v>
      </c>
      <c r="J66" s="231">
        <v>1.0348285725460669E-2</v>
      </c>
      <c r="K66" s="231">
        <v>1.034828572546851E-2</v>
      </c>
      <c r="L66" s="231">
        <v>0.33062782324427548</v>
      </c>
      <c r="M66" s="231">
        <v>0.31936232025049621</v>
      </c>
      <c r="N66" s="231">
        <v>0.32447138548701909</v>
      </c>
      <c r="O66" s="231">
        <v>0.32682927049520488</v>
      </c>
      <c r="P66" s="231">
        <v>0.28582800808193221</v>
      </c>
      <c r="Q66" s="231">
        <v>0.28412514352856849</v>
      </c>
      <c r="R66" s="231">
        <v>0.30613222746693258</v>
      </c>
      <c r="S66" s="231">
        <v>0.31430842952268151</v>
      </c>
      <c r="T66" s="231">
        <v>0.29891238357068312</v>
      </c>
      <c r="U66" s="231">
        <v>0.29926087897747328</v>
      </c>
      <c r="V66" s="231">
        <v>0.25097045084822778</v>
      </c>
      <c r="W66" s="231">
        <v>0.2495326125702936</v>
      </c>
      <c r="DA66" s="73" t="s">
        <v>3183</v>
      </c>
    </row>
    <row r="67" spans="1:105" ht="12" customHeight="1" x14ac:dyDescent="0.25">
      <c r="A67" s="60" t="s">
        <v>3118</v>
      </c>
      <c r="B67" s="264">
        <v>5.6595960518323354</v>
      </c>
      <c r="C67" s="264">
        <v>5.1078795321319257</v>
      </c>
      <c r="D67" s="264">
        <v>5.0912153951804759</v>
      </c>
      <c r="E67" s="264">
        <v>5.2680520170898211</v>
      </c>
      <c r="F67" s="264">
        <v>5.430156915810282</v>
      </c>
      <c r="G67" s="264">
        <v>5.6906086490659886</v>
      </c>
      <c r="H67" s="264">
        <v>6.3499110648496444</v>
      </c>
      <c r="I67" s="264">
        <v>6.8524526381592867</v>
      </c>
      <c r="J67" s="264">
        <v>6.3514883716879806</v>
      </c>
      <c r="K67" s="264">
        <v>6.2625093161312808</v>
      </c>
      <c r="L67" s="264">
        <v>4.9744343788904688</v>
      </c>
      <c r="M67" s="264">
        <v>4.9557632816789274</v>
      </c>
      <c r="N67" s="264">
        <v>5.1576855238309767</v>
      </c>
      <c r="O67" s="264">
        <v>4.9486005822027099</v>
      </c>
      <c r="P67" s="264">
        <v>5.0583453008062262</v>
      </c>
      <c r="Q67" s="264">
        <v>5.2036465647344334</v>
      </c>
      <c r="R67" s="264">
        <v>5.7045289835482116</v>
      </c>
      <c r="S67" s="264">
        <v>5.9050954881646636</v>
      </c>
      <c r="T67" s="264">
        <v>6.0917766152744406</v>
      </c>
      <c r="U67" s="264">
        <v>6.2584466623833999</v>
      </c>
      <c r="V67" s="264">
        <v>5.7089495333709248</v>
      </c>
      <c r="W67" s="264">
        <v>6.0322136049122861</v>
      </c>
      <c r="DA67" s="72" t="s">
        <v>3184</v>
      </c>
    </row>
    <row r="68" spans="1:105" ht="12" customHeight="1" x14ac:dyDescent="0.25">
      <c r="A68" s="57" t="s">
        <v>3120</v>
      </c>
      <c r="B68" s="263">
        <v>33.296083587448891</v>
      </c>
      <c r="C68" s="263">
        <v>37.330015087006579</v>
      </c>
      <c r="D68" s="263">
        <v>34.494681238467948</v>
      </c>
      <c r="E68" s="263">
        <v>17.686794458128141</v>
      </c>
      <c r="F68" s="263">
        <v>18.906102962054671</v>
      </c>
      <c r="G68" s="263">
        <v>18.36577227370951</v>
      </c>
      <c r="H68" s="263">
        <v>12.200236014132161</v>
      </c>
      <c r="I68" s="263">
        <v>12.74921714607938</v>
      </c>
      <c r="J68" s="263">
        <v>14.15567109545812</v>
      </c>
      <c r="K68" s="263">
        <v>12.61558210247372</v>
      </c>
      <c r="L68" s="263">
        <v>12.27759279444917</v>
      </c>
      <c r="M68" s="263">
        <v>11.75697555682672</v>
      </c>
      <c r="N68" s="263">
        <v>11.46041452017792</v>
      </c>
      <c r="O68" s="263">
        <v>11.2708040271205</v>
      </c>
      <c r="P68" s="263">
        <v>11.20195987390359</v>
      </c>
      <c r="Q68" s="263">
        <v>12.08476897592638</v>
      </c>
      <c r="R68" s="263">
        <v>13.52701455760867</v>
      </c>
      <c r="S68" s="263">
        <v>11.81931308162225</v>
      </c>
      <c r="T68" s="263">
        <v>11.46602065823266</v>
      </c>
      <c r="U68" s="263">
        <v>10.54078457133317</v>
      </c>
      <c r="V68" s="263">
        <v>8.7051319420312545</v>
      </c>
      <c r="W68" s="263">
        <v>10.02580569586728</v>
      </c>
      <c r="DA68" s="70" t="s">
        <v>3185</v>
      </c>
    </row>
    <row r="69" spans="1:105" ht="12" customHeight="1" x14ac:dyDescent="0.25">
      <c r="A69" s="41" t="s">
        <v>3122</v>
      </c>
      <c r="B69" s="352">
        <v>85.069904897200757</v>
      </c>
      <c r="C69" s="352">
        <v>77.864571073104315</v>
      </c>
      <c r="D69" s="352">
        <v>78.473348692045988</v>
      </c>
      <c r="E69" s="352">
        <v>80.514828560037103</v>
      </c>
      <c r="F69" s="352">
        <v>85.61516416536017</v>
      </c>
      <c r="G69" s="352">
        <v>88.463311075163034</v>
      </c>
      <c r="H69" s="352">
        <v>98.755914413784467</v>
      </c>
      <c r="I69" s="352">
        <v>104.77271796638151</v>
      </c>
      <c r="J69" s="352">
        <v>102.8492140849162</v>
      </c>
      <c r="K69" s="352">
        <v>99.718277686511755</v>
      </c>
      <c r="L69" s="352">
        <v>89.287225221260329</v>
      </c>
      <c r="M69" s="352">
        <v>87.714760205108533</v>
      </c>
      <c r="N69" s="352">
        <v>88.450689136564066</v>
      </c>
      <c r="O69" s="352">
        <v>85.072606695818678</v>
      </c>
      <c r="P69" s="352">
        <v>86.8148883813369</v>
      </c>
      <c r="Q69" s="352">
        <v>89.300834068485841</v>
      </c>
      <c r="R69" s="352">
        <v>96.646238702493079</v>
      </c>
      <c r="S69" s="352">
        <v>100.6799888122211</v>
      </c>
      <c r="T69" s="352">
        <v>104.81310009370701</v>
      </c>
      <c r="U69" s="352">
        <v>106.0448786282337</v>
      </c>
      <c r="V69" s="352">
        <v>97.484694487624111</v>
      </c>
      <c r="W69" s="352">
        <v>100.2001206274202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0.99999999999999978</v>
      </c>
      <c r="D73" s="234">
        <f t="shared" si="3"/>
        <v>1</v>
      </c>
      <c r="E73" s="234">
        <f t="shared" si="3"/>
        <v>1.0000000000000004</v>
      </c>
      <c r="F73" s="234">
        <f t="shared" si="3"/>
        <v>0.99999999999999967</v>
      </c>
      <c r="G73" s="234">
        <f t="shared" si="3"/>
        <v>1</v>
      </c>
      <c r="H73" s="234">
        <f t="shared" si="3"/>
        <v>0.99999999999999956</v>
      </c>
      <c r="I73" s="234">
        <f t="shared" si="3"/>
        <v>1.0000000000000002</v>
      </c>
      <c r="J73" s="234">
        <f t="shared" si="3"/>
        <v>1</v>
      </c>
      <c r="K73" s="234">
        <f t="shared" si="3"/>
        <v>0.99999999999999978</v>
      </c>
      <c r="L73" s="234">
        <f t="shared" si="3"/>
        <v>0.99999999999999978</v>
      </c>
      <c r="M73" s="234">
        <f t="shared" si="3"/>
        <v>1</v>
      </c>
      <c r="N73" s="234">
        <f t="shared" si="3"/>
        <v>1</v>
      </c>
      <c r="O73" s="234">
        <f t="shared" si="3"/>
        <v>1</v>
      </c>
      <c r="P73" s="234">
        <f t="shared" si="3"/>
        <v>1.0000000000000002</v>
      </c>
      <c r="Q73" s="234">
        <f t="shared" si="3"/>
        <v>0.99999999999999956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1.0000000000000002</v>
      </c>
      <c r="V73" s="234">
        <f t="shared" si="3"/>
        <v>0.99999999999999978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9.2823195304617013E-3</v>
      </c>
      <c r="C74" s="301">
        <f t="shared" si="4"/>
        <v>1.0450336218982524E-2</v>
      </c>
      <c r="D74" s="301">
        <f t="shared" si="4"/>
        <v>1.1137418930342157E-2</v>
      </c>
      <c r="E74" s="301">
        <f t="shared" si="4"/>
        <v>1.3168501681127921E-2</v>
      </c>
      <c r="F74" s="301">
        <f t="shared" si="4"/>
        <v>1.5185804807767921E-2</v>
      </c>
      <c r="G74" s="301">
        <f t="shared" si="4"/>
        <v>2.1700272539337914E-2</v>
      </c>
      <c r="H74" s="301">
        <f t="shared" si="4"/>
        <v>2.1448101038059216E-2</v>
      </c>
      <c r="I74" s="301">
        <f t="shared" si="4"/>
        <v>2.1874061326362243E-2</v>
      </c>
      <c r="J74" s="301">
        <f t="shared" si="4"/>
        <v>2.3896363050594203E-2</v>
      </c>
      <c r="K74" s="301">
        <f t="shared" si="4"/>
        <v>2.3049230756399357E-2</v>
      </c>
      <c r="L74" s="301">
        <f t="shared" si="4"/>
        <v>2.2695419144630333E-2</v>
      </c>
      <c r="M74" s="301">
        <f t="shared" si="4"/>
        <v>2.3339676770081013E-2</v>
      </c>
      <c r="N74" s="301">
        <f t="shared" si="4"/>
        <v>2.2582751236714989E-2</v>
      </c>
      <c r="O74" s="301">
        <f t="shared" si="4"/>
        <v>2.3571737242546287E-2</v>
      </c>
      <c r="P74" s="301">
        <f t="shared" si="4"/>
        <v>2.2933060713662815E-2</v>
      </c>
      <c r="Q74" s="301">
        <f t="shared" si="4"/>
        <v>2.2494385587075501E-2</v>
      </c>
      <c r="R74" s="301">
        <f t="shared" si="4"/>
        <v>2.5688941864137498E-2</v>
      </c>
      <c r="S74" s="301">
        <f t="shared" si="4"/>
        <v>2.701832847641333E-2</v>
      </c>
      <c r="T74" s="301">
        <f t="shared" si="4"/>
        <v>2.8141721208591191E-2</v>
      </c>
      <c r="U74" s="301">
        <f t="shared" si="4"/>
        <v>2.9281771311545787E-2</v>
      </c>
      <c r="V74" s="301">
        <f t="shared" si="4"/>
        <v>2.9279525330629858E-2</v>
      </c>
      <c r="W74" s="301">
        <f t="shared" si="4"/>
        <v>2.7210477923829357E-2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1.3248067335056085E-3</v>
      </c>
      <c r="C75" s="235">
        <f t="shared" si="5"/>
        <v>1.4785027302979948E-3</v>
      </c>
      <c r="D75" s="235">
        <f t="shared" si="5"/>
        <v>1.5653652837722826E-3</v>
      </c>
      <c r="E75" s="235">
        <f t="shared" si="5"/>
        <v>1.8601462460016336E-3</v>
      </c>
      <c r="F75" s="235">
        <f t="shared" si="5"/>
        <v>2.1073445657619505E-3</v>
      </c>
      <c r="G75" s="235">
        <f t="shared" si="5"/>
        <v>3.0350302769506085E-3</v>
      </c>
      <c r="H75" s="235">
        <f t="shared" si="5"/>
        <v>2.9990130019792579E-3</v>
      </c>
      <c r="I75" s="235">
        <f t="shared" si="5"/>
        <v>3.0891150739865312E-3</v>
      </c>
      <c r="J75" s="235">
        <f t="shared" si="5"/>
        <v>3.2705740559534524E-3</v>
      </c>
      <c r="K75" s="235">
        <f t="shared" si="5"/>
        <v>3.1817826569701616E-3</v>
      </c>
      <c r="L75" s="235">
        <f t="shared" si="5"/>
        <v>2.9729212721446509E-3</v>
      </c>
      <c r="M75" s="235">
        <f t="shared" si="5"/>
        <v>3.0733100531714339E-3</v>
      </c>
      <c r="N75" s="235">
        <f t="shared" si="5"/>
        <v>3.011220109092052E-3</v>
      </c>
      <c r="O75" s="235">
        <f t="shared" si="5"/>
        <v>3.1399104959784515E-3</v>
      </c>
      <c r="P75" s="235">
        <f t="shared" si="5"/>
        <v>3.0569377339068208E-3</v>
      </c>
      <c r="Q75" s="235">
        <f t="shared" si="5"/>
        <v>2.9985720872149095E-3</v>
      </c>
      <c r="R75" s="235">
        <f t="shared" si="5"/>
        <v>3.4431018387274422E-3</v>
      </c>
      <c r="S75" s="235">
        <f t="shared" si="5"/>
        <v>3.6114884667774057E-3</v>
      </c>
      <c r="T75" s="235">
        <f t="shared" si="5"/>
        <v>3.7473650904165817E-3</v>
      </c>
      <c r="U75" s="235">
        <f t="shared" si="5"/>
        <v>3.924424559138549E-3</v>
      </c>
      <c r="V75" s="235">
        <f t="shared" si="5"/>
        <v>3.911211287778135E-3</v>
      </c>
      <c r="W75" s="235">
        <f t="shared" si="5"/>
        <v>3.6791868104484944E-3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1.3183604616127885E-2</v>
      </c>
      <c r="C76" s="235">
        <f t="shared" si="6"/>
        <v>1.4637878300909563E-2</v>
      </c>
      <c r="D76" s="235">
        <f t="shared" si="6"/>
        <v>1.5437518557145305E-2</v>
      </c>
      <c r="E76" s="235">
        <f t="shared" si="6"/>
        <v>1.8399300360104058E-2</v>
      </c>
      <c r="F76" s="235">
        <f t="shared" si="6"/>
        <v>2.0623828049044751E-2</v>
      </c>
      <c r="G76" s="235">
        <f t="shared" si="6"/>
        <v>2.9843501842058119E-2</v>
      </c>
      <c r="H76" s="235">
        <f t="shared" si="6"/>
        <v>2.9484928802363749E-2</v>
      </c>
      <c r="I76" s="235">
        <f t="shared" si="6"/>
        <v>3.0551015544657667E-2</v>
      </c>
      <c r="J76" s="235">
        <f t="shared" si="6"/>
        <v>3.1737131202119982E-2</v>
      </c>
      <c r="K76" s="235">
        <f t="shared" si="6"/>
        <v>3.1039217291468284E-2</v>
      </c>
      <c r="L76" s="235">
        <f t="shared" si="6"/>
        <v>2.8045134688769888E-2</v>
      </c>
      <c r="M76" s="235">
        <f t="shared" si="6"/>
        <v>2.909292450662572E-2</v>
      </c>
      <c r="N76" s="235">
        <f t="shared" si="6"/>
        <v>2.8740669957816274E-2</v>
      </c>
      <c r="O76" s="235">
        <f t="shared" si="6"/>
        <v>2.994926291447551E-2</v>
      </c>
      <c r="P76" s="235">
        <f t="shared" si="6"/>
        <v>2.917087648981553E-2</v>
      </c>
      <c r="Q76" s="235">
        <f t="shared" si="6"/>
        <v>2.8614596145975425E-2</v>
      </c>
      <c r="R76" s="235">
        <f t="shared" si="6"/>
        <v>3.2972298631495305E-2</v>
      </c>
      <c r="S76" s="235">
        <f t="shared" si="6"/>
        <v>3.4524539574519689E-2</v>
      </c>
      <c r="T76" s="235">
        <f t="shared" si="6"/>
        <v>3.5735282062116236E-2</v>
      </c>
      <c r="U76" s="235">
        <f t="shared" si="6"/>
        <v>3.7580214939385875E-2</v>
      </c>
      <c r="V76" s="235">
        <f t="shared" si="6"/>
        <v>3.7374181882117587E-2</v>
      </c>
      <c r="W76" s="235">
        <f t="shared" si="6"/>
        <v>3.5431086068097924E-2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3.2129917415759874E-3</v>
      </c>
      <c r="C77" s="235">
        <f t="shared" si="7"/>
        <v>3.6243051024403834E-3</v>
      </c>
      <c r="D77" s="235">
        <f t="shared" si="7"/>
        <v>3.868172865556652E-3</v>
      </c>
      <c r="E77" s="235">
        <f t="shared" si="7"/>
        <v>4.5685728728265583E-3</v>
      </c>
      <c r="F77" s="235">
        <f t="shared" si="7"/>
        <v>5.2888032850397877E-3</v>
      </c>
      <c r="G77" s="235">
        <f t="shared" si="7"/>
        <v>7.5448512857041131E-3</v>
      </c>
      <c r="H77" s="235">
        <f t="shared" si="7"/>
        <v>7.4575786343747527E-3</v>
      </c>
      <c r="I77" s="235">
        <f t="shared" si="7"/>
        <v>7.5892158408670651E-3</v>
      </c>
      <c r="J77" s="235">
        <f t="shared" si="7"/>
        <v>8.3470135832757961E-3</v>
      </c>
      <c r="K77" s="235">
        <f t="shared" si="7"/>
        <v>8.0364674316343674E-3</v>
      </c>
      <c r="L77" s="235">
        <f t="shared" si="7"/>
        <v>7.9994024154869392E-3</v>
      </c>
      <c r="M77" s="235">
        <f t="shared" si="7"/>
        <v>8.2178559342920583E-3</v>
      </c>
      <c r="N77" s="235">
        <f t="shared" si="7"/>
        <v>7.931077422667767E-3</v>
      </c>
      <c r="O77" s="235">
        <f t="shared" si="7"/>
        <v>8.2801263006344883E-3</v>
      </c>
      <c r="P77" s="235">
        <f t="shared" si="7"/>
        <v>8.0546419665787732E-3</v>
      </c>
      <c r="Q77" s="235">
        <f t="shared" si="7"/>
        <v>7.9005099409607676E-3</v>
      </c>
      <c r="R77" s="235">
        <f t="shared" si="7"/>
        <v>9.0124297292817328E-3</v>
      </c>
      <c r="S77" s="235">
        <f t="shared" si="7"/>
        <v>9.484097862481132E-3</v>
      </c>
      <c r="T77" s="235">
        <f t="shared" si="7"/>
        <v>9.8861401352244981E-3</v>
      </c>
      <c r="U77" s="235">
        <f t="shared" si="7"/>
        <v>1.0273020934419872E-2</v>
      </c>
      <c r="V77" s="235">
        <f t="shared" si="7"/>
        <v>1.0279196383349593E-2</v>
      </c>
      <c r="W77" s="235">
        <f t="shared" si="7"/>
        <v>9.5288893885773652E-3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4.4551559754799186E-2</v>
      </c>
      <c r="C78" s="302">
        <f t="shared" si="8"/>
        <v>4.0580653656549254E-2</v>
      </c>
      <c r="D78" s="302">
        <f t="shared" si="8"/>
        <v>4.0163730245799022E-2</v>
      </c>
      <c r="E78" s="302">
        <f t="shared" si="8"/>
        <v>3.8048220654289998E-2</v>
      </c>
      <c r="F78" s="302">
        <f t="shared" si="8"/>
        <v>3.5477607116039596E-2</v>
      </c>
      <c r="G78" s="302">
        <f t="shared" si="8"/>
        <v>3.1763616676372175E-2</v>
      </c>
      <c r="H78" s="302">
        <f t="shared" si="8"/>
        <v>3.3119272815253342E-2</v>
      </c>
      <c r="I78" s="302">
        <f t="shared" si="8"/>
        <v>3.2362878757114341E-2</v>
      </c>
      <c r="J78" s="302">
        <f t="shared" si="8"/>
        <v>3.4341152271940456E-2</v>
      </c>
      <c r="K78" s="302">
        <f t="shared" si="8"/>
        <v>3.3269240992158694E-2</v>
      </c>
      <c r="L78" s="302">
        <f t="shared" si="8"/>
        <v>3.5050852426676452E-2</v>
      </c>
      <c r="M78" s="302">
        <f t="shared" si="8"/>
        <v>3.6598025747119768E-2</v>
      </c>
      <c r="N78" s="302">
        <f t="shared" si="8"/>
        <v>3.358075387338063E-2</v>
      </c>
      <c r="O78" s="302">
        <f t="shared" si="8"/>
        <v>3.5001077905827981E-2</v>
      </c>
      <c r="P78" s="302">
        <f t="shared" si="8"/>
        <v>3.3417386175697401E-2</v>
      </c>
      <c r="Q78" s="302">
        <f t="shared" si="8"/>
        <v>3.2683989621123191E-2</v>
      </c>
      <c r="R78" s="302">
        <f t="shared" si="8"/>
        <v>3.7779958996444742E-2</v>
      </c>
      <c r="S78" s="302">
        <f t="shared" si="8"/>
        <v>3.9119236962689784E-2</v>
      </c>
      <c r="T78" s="302">
        <f t="shared" si="8"/>
        <v>4.1393460293800255E-2</v>
      </c>
      <c r="U78" s="302">
        <f t="shared" si="8"/>
        <v>4.3254713029870016E-2</v>
      </c>
      <c r="V78" s="302">
        <f t="shared" si="8"/>
        <v>4.4446768895767388E-2</v>
      </c>
      <c r="W78" s="302">
        <f t="shared" si="8"/>
        <v>4.1818895127405505E-2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0.350605961828521</v>
      </c>
      <c r="C79" s="303">
        <f t="shared" si="9"/>
        <v>0.32621612254586041</v>
      </c>
      <c r="D79" s="303">
        <f t="shared" si="9"/>
        <v>0.32488702491017274</v>
      </c>
      <c r="E79" s="303">
        <f t="shared" si="9"/>
        <v>0.33543828345715149</v>
      </c>
      <c r="F79" s="303">
        <f t="shared" si="9"/>
        <v>0.32059228916452431</v>
      </c>
      <c r="G79" s="303">
        <f t="shared" si="9"/>
        <v>0.21563986963846571</v>
      </c>
      <c r="H79" s="303">
        <f t="shared" si="9"/>
        <v>0.24858434657504916</v>
      </c>
      <c r="I79" s="303">
        <f t="shared" si="9"/>
        <v>0.24105880416330636</v>
      </c>
      <c r="J79" s="303">
        <f t="shared" si="9"/>
        <v>0.22395818662746564</v>
      </c>
      <c r="K79" s="303">
        <f t="shared" si="9"/>
        <v>0.24022397812684382</v>
      </c>
      <c r="L79" s="303">
        <f t="shared" si="9"/>
        <v>0.26939369230212679</v>
      </c>
      <c r="M79" s="303">
        <f t="shared" si="9"/>
        <v>0.26588697464950667</v>
      </c>
      <c r="N79" s="303">
        <f t="shared" si="9"/>
        <v>0.27286034560887629</v>
      </c>
      <c r="O79" s="303">
        <f t="shared" si="9"/>
        <v>0.24360830575281353</v>
      </c>
      <c r="P79" s="303">
        <f t="shared" si="9"/>
        <v>0.28516469686709978</v>
      </c>
      <c r="Q79" s="303">
        <f t="shared" si="9"/>
        <v>0.30208161473498218</v>
      </c>
      <c r="R79" s="303">
        <f t="shared" si="9"/>
        <v>0.20027018181539705</v>
      </c>
      <c r="S79" s="303">
        <f t="shared" si="9"/>
        <v>0.19302693260292053</v>
      </c>
      <c r="T79" s="303">
        <f t="shared" si="9"/>
        <v>0.18815212941406378</v>
      </c>
      <c r="U79" s="303">
        <f t="shared" si="9"/>
        <v>0.17430581290326633</v>
      </c>
      <c r="V79" s="303">
        <f t="shared" si="9"/>
        <v>0.17842747487502053</v>
      </c>
      <c r="W79" s="303">
        <f t="shared" si="9"/>
        <v>0.18103796843330686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0.25810388444320864</v>
      </c>
      <c r="C80" s="303">
        <f t="shared" si="10"/>
        <v>0.2554808190809687</v>
      </c>
      <c r="D80" s="303">
        <f t="shared" si="10"/>
        <v>0.25058816495719116</v>
      </c>
      <c r="E80" s="303">
        <f t="shared" si="10"/>
        <v>0.22974876306941477</v>
      </c>
      <c r="F80" s="303">
        <f t="shared" si="10"/>
        <v>0.21980358934519661</v>
      </c>
      <c r="G80" s="303">
        <f t="shared" si="10"/>
        <v>0.20081222581816677</v>
      </c>
      <c r="H80" s="303">
        <f t="shared" si="10"/>
        <v>0.19255089963141275</v>
      </c>
      <c r="I80" s="303">
        <f t="shared" si="10"/>
        <v>0.18368607505751894</v>
      </c>
      <c r="J80" s="303">
        <f t="shared" si="10"/>
        <v>0.19483688798221216</v>
      </c>
      <c r="K80" s="303">
        <f t="shared" si="10"/>
        <v>0.18604532322805634</v>
      </c>
      <c r="L80" s="303">
        <f t="shared" si="10"/>
        <v>0.21486528287773748</v>
      </c>
      <c r="M80" s="303">
        <f t="shared" si="10"/>
        <v>0.1981177698834147</v>
      </c>
      <c r="N80" s="303">
        <f t="shared" si="10"/>
        <v>0.19860723265380767</v>
      </c>
      <c r="O80" s="303">
        <f t="shared" si="10"/>
        <v>0.21199855823035649</v>
      </c>
      <c r="P80" s="303">
        <f t="shared" si="10"/>
        <v>0.18352346535586572</v>
      </c>
      <c r="Q80" s="303">
        <f t="shared" si="10"/>
        <v>0.176037029167778</v>
      </c>
      <c r="R80" s="303">
        <f t="shared" si="10"/>
        <v>0.20708699823625951</v>
      </c>
      <c r="S80" s="303">
        <f t="shared" si="10"/>
        <v>0.20112918272891944</v>
      </c>
      <c r="T80" s="303">
        <f t="shared" si="10"/>
        <v>0.19027219442371821</v>
      </c>
      <c r="U80" s="303">
        <f t="shared" si="10"/>
        <v>0.17842914072394933</v>
      </c>
      <c r="V80" s="303">
        <f t="shared" si="10"/>
        <v>0.18005067852887313</v>
      </c>
      <c r="W80" s="303">
        <f t="shared" si="10"/>
        <v>0.19970617227403084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0.25152736212324089</v>
      </c>
      <c r="C81" s="304">
        <f t="shared" si="11"/>
        <v>0.24834140029604423</v>
      </c>
      <c r="D81" s="304">
        <f t="shared" si="11"/>
        <v>0.24318982307777007</v>
      </c>
      <c r="E81" s="304">
        <f t="shared" si="11"/>
        <v>0.22081176115575402</v>
      </c>
      <c r="F81" s="304">
        <f t="shared" si="11"/>
        <v>0.21026575720757207</v>
      </c>
      <c r="G81" s="304">
        <f t="shared" si="11"/>
        <v>0.18670127412568621</v>
      </c>
      <c r="H81" s="304">
        <f t="shared" si="11"/>
        <v>0.17861914918733038</v>
      </c>
      <c r="I81" s="304">
        <f t="shared" si="11"/>
        <v>0.16885626509114182</v>
      </c>
      <c r="J81" s="304">
        <f t="shared" si="11"/>
        <v>0.1807547024114981</v>
      </c>
      <c r="K81" s="304">
        <f t="shared" si="11"/>
        <v>0.17190995549210614</v>
      </c>
      <c r="L81" s="304">
        <f t="shared" si="11"/>
        <v>0.20420254336469748</v>
      </c>
      <c r="M81" s="304">
        <f t="shared" si="11"/>
        <v>0.18682690160587395</v>
      </c>
      <c r="N81" s="304">
        <f t="shared" si="11"/>
        <v>0.1869179611057579</v>
      </c>
      <c r="O81" s="304">
        <f t="shared" si="11"/>
        <v>0.19986211870529069</v>
      </c>
      <c r="P81" s="304">
        <f t="shared" si="11"/>
        <v>0.17167307368414422</v>
      </c>
      <c r="Q81" s="304">
        <f t="shared" si="11"/>
        <v>0.16441110018937488</v>
      </c>
      <c r="R81" s="304">
        <f t="shared" si="11"/>
        <v>0.19342984622047144</v>
      </c>
      <c r="S81" s="304">
        <f t="shared" si="11"/>
        <v>0.18696449660556874</v>
      </c>
      <c r="T81" s="304">
        <f t="shared" si="11"/>
        <v>0.17580919043369406</v>
      </c>
      <c r="U81" s="304">
        <f t="shared" si="11"/>
        <v>0.16286651171956412</v>
      </c>
      <c r="V81" s="304">
        <f t="shared" si="11"/>
        <v>0.16475194599558204</v>
      </c>
      <c r="W81" s="304">
        <f t="shared" si="11"/>
        <v>0.18458596338608455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6.5765223199677559E-3</v>
      </c>
      <c r="C82" s="304">
        <f t="shared" si="12"/>
        <v>7.1394187849244499E-3</v>
      </c>
      <c r="D82" s="304">
        <f t="shared" si="12"/>
        <v>7.3983418794210951E-3</v>
      </c>
      <c r="E82" s="304">
        <f t="shared" si="12"/>
        <v>8.937001913660772E-3</v>
      </c>
      <c r="F82" s="304">
        <f t="shared" si="12"/>
        <v>9.5378321376245571E-3</v>
      </c>
      <c r="G82" s="304">
        <f t="shared" si="12"/>
        <v>1.4110951692480547E-2</v>
      </c>
      <c r="H82" s="304">
        <f t="shared" si="12"/>
        <v>1.3931750444082378E-2</v>
      </c>
      <c r="I82" s="304">
        <f t="shared" si="12"/>
        <v>1.4829809966377115E-2</v>
      </c>
      <c r="J82" s="304">
        <f t="shared" si="12"/>
        <v>1.408218557071407E-2</v>
      </c>
      <c r="K82" s="304">
        <f t="shared" si="12"/>
        <v>1.4135367735950191E-2</v>
      </c>
      <c r="L82" s="304">
        <f t="shared" si="12"/>
        <v>1.0662739513040004E-2</v>
      </c>
      <c r="M82" s="304">
        <f t="shared" si="12"/>
        <v>1.129086827754076E-2</v>
      </c>
      <c r="N82" s="304">
        <f t="shared" si="12"/>
        <v>1.1689271548049744E-2</v>
      </c>
      <c r="O82" s="304">
        <f t="shared" si="12"/>
        <v>1.213643952506579E-2</v>
      </c>
      <c r="P82" s="304">
        <f t="shared" si="12"/>
        <v>1.1850391671721507E-2</v>
      </c>
      <c r="Q82" s="304">
        <f t="shared" si="12"/>
        <v>1.1625928978403095E-2</v>
      </c>
      <c r="R82" s="304">
        <f t="shared" si="12"/>
        <v>1.3657152015788057E-2</v>
      </c>
      <c r="S82" s="304">
        <f t="shared" si="12"/>
        <v>1.4164686123350709E-2</v>
      </c>
      <c r="T82" s="304">
        <f t="shared" si="12"/>
        <v>1.4463003990024152E-2</v>
      </c>
      <c r="U82" s="304">
        <f t="shared" si="12"/>
        <v>1.5562629004385204E-2</v>
      </c>
      <c r="V82" s="304">
        <f t="shared" si="12"/>
        <v>1.5298732533291075E-2</v>
      </c>
      <c r="W82" s="304">
        <f t="shared" si="12"/>
        <v>1.5120208887946313E-2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6.3088021637762476E-2</v>
      </c>
      <c r="C83" s="303">
        <f t="shared" si="13"/>
        <v>5.5779896855732626E-2</v>
      </c>
      <c r="D83" s="303">
        <f t="shared" si="13"/>
        <v>5.5323297499732749E-2</v>
      </c>
      <c r="E83" s="303">
        <f t="shared" si="13"/>
        <v>5.5633860396864243E-2</v>
      </c>
      <c r="F83" s="303">
        <f t="shared" si="13"/>
        <v>5.1341468432492203E-2</v>
      </c>
      <c r="G83" s="303">
        <f t="shared" si="13"/>
        <v>2.9288593631896894E-2</v>
      </c>
      <c r="H83" s="303">
        <f t="shared" si="13"/>
        <v>3.6527620436291423E-2</v>
      </c>
      <c r="I83" s="303">
        <f t="shared" si="13"/>
        <v>3.4033976442818831E-2</v>
      </c>
      <c r="J83" s="303">
        <f t="shared" si="13"/>
        <v>2.8899932519081097E-2</v>
      </c>
      <c r="K83" s="303">
        <f t="shared" si="13"/>
        <v>3.2771741358830653E-2</v>
      </c>
      <c r="L83" s="303">
        <f t="shared" si="13"/>
        <v>3.7931102411921366E-2</v>
      </c>
      <c r="M83" s="303">
        <f t="shared" si="13"/>
        <v>3.8970328122799318E-2</v>
      </c>
      <c r="N83" s="303">
        <f t="shared" si="13"/>
        <v>3.714233221498018E-2</v>
      </c>
      <c r="O83" s="303">
        <f t="shared" si="13"/>
        <v>3.3154678954223978E-2</v>
      </c>
      <c r="P83" s="303">
        <f t="shared" si="13"/>
        <v>3.55218895856491E-2</v>
      </c>
      <c r="Q83" s="303">
        <f t="shared" si="13"/>
        <v>3.4648977177661917E-2</v>
      </c>
      <c r="R83" s="303">
        <f t="shared" si="13"/>
        <v>2.7327987104492468E-2</v>
      </c>
      <c r="S83" s="303">
        <f t="shared" si="13"/>
        <v>2.5735560172647175E-2</v>
      </c>
      <c r="T83" s="303">
        <f t="shared" si="13"/>
        <v>2.5789660333552979E-2</v>
      </c>
      <c r="U83" s="303">
        <f t="shared" si="13"/>
        <v>2.3123259093105263E-2</v>
      </c>
      <c r="V83" s="303">
        <f t="shared" si="13"/>
        <v>2.4667202130282822E-2</v>
      </c>
      <c r="W83" s="303">
        <f t="shared" si="13"/>
        <v>2.3882712738187626E-2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2.9931272268531831E-2</v>
      </c>
      <c r="C84" s="304">
        <f t="shared" si="14"/>
        <v>2.6215704741924289E-2</v>
      </c>
      <c r="D84" s="304">
        <f t="shared" si="14"/>
        <v>2.5878572150627874E-2</v>
      </c>
      <c r="E84" s="304">
        <f t="shared" si="14"/>
        <v>2.5178544532322052E-2</v>
      </c>
      <c r="F84" s="304">
        <f t="shared" si="14"/>
        <v>2.2489141247517375E-2</v>
      </c>
      <c r="G84" s="304">
        <f t="shared" si="14"/>
        <v>1.3098322712490586E-2</v>
      </c>
      <c r="H84" s="304">
        <f t="shared" si="14"/>
        <v>1.5631344422380837E-2</v>
      </c>
      <c r="I84" s="304">
        <f t="shared" si="14"/>
        <v>1.3953641250895807E-2</v>
      </c>
      <c r="J84" s="304">
        <f t="shared" si="14"/>
        <v>1.1497071240821418E-2</v>
      </c>
      <c r="K84" s="304">
        <f t="shared" si="14"/>
        <v>1.2365294812754944E-2</v>
      </c>
      <c r="L84" s="304">
        <f t="shared" si="14"/>
        <v>1.4761748953208489E-2</v>
      </c>
      <c r="M84" s="304">
        <f t="shared" si="14"/>
        <v>1.5038794153565186E-2</v>
      </c>
      <c r="N84" s="304">
        <f t="shared" si="14"/>
        <v>1.2702455272907687E-2</v>
      </c>
      <c r="O84" s="304">
        <f t="shared" si="14"/>
        <v>1.222216340163069E-2</v>
      </c>
      <c r="P84" s="304">
        <f t="shared" si="14"/>
        <v>9.6669923988624267E-3</v>
      </c>
      <c r="Q84" s="304">
        <f t="shared" si="14"/>
        <v>7.4244519064574875E-3</v>
      </c>
      <c r="R84" s="304">
        <f t="shared" si="14"/>
        <v>1.0726105639830376E-2</v>
      </c>
      <c r="S84" s="304">
        <f t="shared" si="14"/>
        <v>9.8349025193867866E-3</v>
      </c>
      <c r="T84" s="304">
        <f t="shared" si="14"/>
        <v>9.9845084506062359E-3</v>
      </c>
      <c r="U84" s="304">
        <f t="shared" si="14"/>
        <v>8.4345792549726569E-3</v>
      </c>
      <c r="V84" s="304">
        <f t="shared" si="14"/>
        <v>9.4395384130872891E-3</v>
      </c>
      <c r="W84" s="304">
        <f t="shared" si="14"/>
        <v>9.2760308394474501E-3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3.2336890902555288E-2</v>
      </c>
      <c r="C85" s="304">
        <f t="shared" si="15"/>
        <v>2.8674160475021131E-2</v>
      </c>
      <c r="D85" s="304">
        <f t="shared" si="15"/>
        <v>2.852241520795536E-2</v>
      </c>
      <c r="E85" s="304">
        <f t="shared" si="15"/>
        <v>2.9341189533158472E-2</v>
      </c>
      <c r="F85" s="304">
        <f t="shared" si="15"/>
        <v>2.7663298690687246E-2</v>
      </c>
      <c r="G85" s="304">
        <f t="shared" si="15"/>
        <v>1.4431137040577769E-2</v>
      </c>
      <c r="H85" s="304">
        <f t="shared" si="15"/>
        <v>1.9159482158211286E-2</v>
      </c>
      <c r="I85" s="304">
        <f t="shared" si="15"/>
        <v>1.8231585249539994E-2</v>
      </c>
      <c r="J85" s="304">
        <f t="shared" si="15"/>
        <v>1.5647313511868117E-2</v>
      </c>
      <c r="K85" s="304">
        <f t="shared" si="15"/>
        <v>1.8644268854881393E-2</v>
      </c>
      <c r="L85" s="304">
        <f t="shared" si="15"/>
        <v>2.1840089017356474E-2</v>
      </c>
      <c r="M85" s="304">
        <f t="shared" si="15"/>
        <v>2.2523964207727787E-2</v>
      </c>
      <c r="N85" s="304">
        <f t="shared" si="15"/>
        <v>2.2982640460286616E-2</v>
      </c>
      <c r="O85" s="304">
        <f t="shared" si="15"/>
        <v>1.9419533125740119E-2</v>
      </c>
      <c r="P85" s="304">
        <f t="shared" si="15"/>
        <v>2.4377574755145046E-2</v>
      </c>
      <c r="Q85" s="304">
        <f t="shared" si="15"/>
        <v>2.5775185355338827E-2</v>
      </c>
      <c r="R85" s="304">
        <f t="shared" si="15"/>
        <v>1.4899320268021717E-2</v>
      </c>
      <c r="S85" s="304">
        <f t="shared" si="15"/>
        <v>1.4134825001743567E-2</v>
      </c>
      <c r="T85" s="304">
        <f t="shared" si="15"/>
        <v>1.4002129601888154E-2</v>
      </c>
      <c r="U85" s="304">
        <f t="shared" si="15"/>
        <v>1.2748573421366809E-2</v>
      </c>
      <c r="V85" s="304">
        <f t="shared" si="15"/>
        <v>1.3320455805996324E-2</v>
      </c>
      <c r="W85" s="304">
        <f t="shared" si="15"/>
        <v>1.2721729537665576E-2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8.1985846667537209E-4</v>
      </c>
      <c r="C86" s="304">
        <f t="shared" si="16"/>
        <v>8.9003163878720142E-4</v>
      </c>
      <c r="D86" s="304">
        <f t="shared" si="16"/>
        <v>9.2231014114951078E-4</v>
      </c>
      <c r="E86" s="304">
        <f t="shared" si="16"/>
        <v>1.1141263313837139E-3</v>
      </c>
      <c r="F86" s="304">
        <f t="shared" si="16"/>
        <v>1.1890284942875854E-3</v>
      </c>
      <c r="G86" s="304">
        <f t="shared" si="16"/>
        <v>1.7591338788285401E-3</v>
      </c>
      <c r="H86" s="304">
        <f t="shared" si="16"/>
        <v>1.7367938556993013E-3</v>
      </c>
      <c r="I86" s="304">
        <f t="shared" si="16"/>
        <v>1.8487499423830288E-3</v>
      </c>
      <c r="J86" s="304">
        <f t="shared" si="16"/>
        <v>1.7555477663915684E-3</v>
      </c>
      <c r="K86" s="304">
        <f t="shared" si="16"/>
        <v>1.7621776911943129E-3</v>
      </c>
      <c r="L86" s="304">
        <f t="shared" si="16"/>
        <v>1.3292644413564066E-3</v>
      </c>
      <c r="M86" s="304">
        <f t="shared" si="16"/>
        <v>1.4075697615063448E-3</v>
      </c>
      <c r="N86" s="304">
        <f t="shared" si="16"/>
        <v>1.4572364817858779E-3</v>
      </c>
      <c r="O86" s="304">
        <f t="shared" si="16"/>
        <v>1.5129824268531641E-3</v>
      </c>
      <c r="P86" s="304">
        <f t="shared" si="16"/>
        <v>1.4773224316416258E-3</v>
      </c>
      <c r="Q86" s="304">
        <f t="shared" si="16"/>
        <v>1.4493399158656049E-3</v>
      </c>
      <c r="R86" s="304">
        <f t="shared" si="16"/>
        <v>1.7025611966403789E-3</v>
      </c>
      <c r="S86" s="304">
        <f t="shared" si="16"/>
        <v>1.7658326515168237E-3</v>
      </c>
      <c r="T86" s="304">
        <f t="shared" si="16"/>
        <v>1.8030222810585892E-3</v>
      </c>
      <c r="U86" s="304">
        <f t="shared" si="16"/>
        <v>1.940106416765797E-3</v>
      </c>
      <c r="V86" s="304">
        <f t="shared" si="16"/>
        <v>1.907207911199205E-3</v>
      </c>
      <c r="W86" s="304">
        <f t="shared" si="16"/>
        <v>1.8849523610745952E-3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3.481325818987957E-2</v>
      </c>
      <c r="C87" s="303">
        <f t="shared" si="17"/>
        <v>3.206831892560346E-2</v>
      </c>
      <c r="D87" s="303">
        <f t="shared" si="17"/>
        <v>3.2265877187381269E-2</v>
      </c>
      <c r="E87" s="303">
        <f t="shared" si="17"/>
        <v>3.4445293839169035E-2</v>
      </c>
      <c r="F87" s="303">
        <f t="shared" si="17"/>
        <v>3.3483988905222833E-2</v>
      </c>
      <c r="G87" s="303">
        <f t="shared" si="17"/>
        <v>3.312741574078934E-2</v>
      </c>
      <c r="H87" s="303">
        <f t="shared" si="17"/>
        <v>3.5202341493931089E-2</v>
      </c>
      <c r="I87" s="303">
        <f t="shared" si="17"/>
        <v>3.5552648482072208E-2</v>
      </c>
      <c r="J87" s="303">
        <f t="shared" si="17"/>
        <v>3.2316234231749209E-2</v>
      </c>
      <c r="K87" s="303">
        <f t="shared" si="17"/>
        <v>3.3443646207889914E-2</v>
      </c>
      <c r="L87" s="303">
        <f t="shared" si="17"/>
        <v>2.9924302073311287E-2</v>
      </c>
      <c r="M87" s="303">
        <f t="shared" si="17"/>
        <v>3.1187463372156502E-2</v>
      </c>
      <c r="N87" s="303">
        <f t="shared" si="17"/>
        <v>3.0339333049080357E-2</v>
      </c>
      <c r="O87" s="303">
        <f t="shared" si="17"/>
        <v>3.0212593116038432E-2</v>
      </c>
      <c r="P87" s="303">
        <f t="shared" si="17"/>
        <v>2.8805224853806481E-2</v>
      </c>
      <c r="Q87" s="303">
        <f t="shared" si="17"/>
        <v>2.7210036230578438E-2</v>
      </c>
      <c r="R87" s="303">
        <f t="shared" si="17"/>
        <v>3.1009718526091825E-2</v>
      </c>
      <c r="S87" s="303">
        <f t="shared" si="17"/>
        <v>3.1120079259309145E-2</v>
      </c>
      <c r="T87" s="303">
        <f t="shared" si="17"/>
        <v>3.1630134516603299E-2</v>
      </c>
      <c r="U87" s="303">
        <f t="shared" si="17"/>
        <v>3.2252866432812201E-2</v>
      </c>
      <c r="V87" s="303">
        <f t="shared" si="17"/>
        <v>3.2607100200802257E-2</v>
      </c>
      <c r="W87" s="303">
        <f t="shared" si="17"/>
        <v>3.2095200196742876E-2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1.9474450063998967E-2</v>
      </c>
      <c r="C88" s="304">
        <f t="shared" si="18"/>
        <v>1.6357633021112036E-2</v>
      </c>
      <c r="D88" s="304">
        <f t="shared" si="18"/>
        <v>1.6159796887542394E-2</v>
      </c>
      <c r="E88" s="304">
        <f t="shared" si="18"/>
        <v>1.5737797013111569E-2</v>
      </c>
      <c r="F88" s="304">
        <f t="shared" si="18"/>
        <v>1.4052984781350026E-2</v>
      </c>
      <c r="G88" s="304">
        <f t="shared" si="18"/>
        <v>8.2570411001878802E-3</v>
      </c>
      <c r="H88" s="304">
        <f t="shared" si="18"/>
        <v>9.9290729444541596E-3</v>
      </c>
      <c r="I88" s="304">
        <f t="shared" si="18"/>
        <v>8.9667419866694461E-3</v>
      </c>
      <c r="J88" s="304">
        <f t="shared" si="18"/>
        <v>7.3142870958107951E-3</v>
      </c>
      <c r="K88" s="304">
        <f t="shared" si="18"/>
        <v>7.9173698900131088E-3</v>
      </c>
      <c r="L88" s="304">
        <f t="shared" si="18"/>
        <v>9.5311408489824716E-3</v>
      </c>
      <c r="M88" s="304">
        <f t="shared" si="18"/>
        <v>9.6811611698213798E-3</v>
      </c>
      <c r="N88" s="304">
        <f t="shared" si="18"/>
        <v>8.1233529931685356E-3</v>
      </c>
      <c r="O88" s="304">
        <f t="shared" si="18"/>
        <v>7.7968078521993538E-3</v>
      </c>
      <c r="P88" s="304">
        <f t="shared" si="18"/>
        <v>6.1252591447465742E-3</v>
      </c>
      <c r="Q88" s="304">
        <f t="shared" si="18"/>
        <v>4.6875740939236786E-3</v>
      </c>
      <c r="R88" s="304">
        <f t="shared" si="18"/>
        <v>6.8027362482087142E-3</v>
      </c>
      <c r="S88" s="304">
        <f t="shared" si="18"/>
        <v>6.2064003337981392E-3</v>
      </c>
      <c r="T88" s="304">
        <f t="shared" si="18"/>
        <v>6.2547363547567928E-3</v>
      </c>
      <c r="U88" s="304">
        <f t="shared" si="18"/>
        <v>5.2873936477215808E-3</v>
      </c>
      <c r="V88" s="304">
        <f t="shared" si="18"/>
        <v>5.9835628701499612E-3</v>
      </c>
      <c r="W88" s="304">
        <f t="shared" si="18"/>
        <v>5.8472055290428654E-3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4.7319730474346478E-3</v>
      </c>
      <c r="C89" s="304">
        <f t="shared" si="19"/>
        <v>4.1959925873669528E-3</v>
      </c>
      <c r="D89" s="304">
        <f t="shared" si="19"/>
        <v>4.1737871590221323E-3</v>
      </c>
      <c r="E89" s="304">
        <f t="shared" si="19"/>
        <v>4.2936013381424387E-3</v>
      </c>
      <c r="F89" s="304">
        <f t="shared" si="19"/>
        <v>4.0480695624674993E-3</v>
      </c>
      <c r="G89" s="304">
        <f t="shared" si="19"/>
        <v>2.1117599625031878E-3</v>
      </c>
      <c r="H89" s="304">
        <f t="shared" si="19"/>
        <v>2.8036756362466693E-3</v>
      </c>
      <c r="I89" s="304">
        <f t="shared" si="19"/>
        <v>2.6678931587084992E-3</v>
      </c>
      <c r="J89" s="304">
        <f t="shared" si="19"/>
        <v>2.289727420797557E-3</v>
      </c>
      <c r="K89" s="304">
        <f t="shared" si="19"/>
        <v>2.7282826285396685E-3</v>
      </c>
      <c r="L89" s="304">
        <f t="shared" si="19"/>
        <v>3.1959384374685741E-3</v>
      </c>
      <c r="M89" s="304">
        <f t="shared" si="19"/>
        <v>3.2960123431015555E-3</v>
      </c>
      <c r="N89" s="304">
        <f t="shared" si="19"/>
        <v>3.3631320817043521E-3</v>
      </c>
      <c r="O89" s="304">
        <f t="shared" si="19"/>
        <v>2.8417298255938735E-3</v>
      </c>
      <c r="P89" s="304">
        <f t="shared" si="19"/>
        <v>3.5672578124712143E-3</v>
      </c>
      <c r="Q89" s="304">
        <f t="shared" si="19"/>
        <v>3.7717751765819155E-3</v>
      </c>
      <c r="R89" s="304">
        <f t="shared" si="19"/>
        <v>2.1802708907863598E-3</v>
      </c>
      <c r="S89" s="304">
        <f t="shared" si="19"/>
        <v>2.0683995607373184E-3</v>
      </c>
      <c r="T89" s="304">
        <f t="shared" si="19"/>
        <v>2.048981767680882E-3</v>
      </c>
      <c r="U89" s="304">
        <f t="shared" si="19"/>
        <v>1.8655444026742362E-3</v>
      </c>
      <c r="V89" s="304">
        <f t="shared" si="19"/>
        <v>1.9492299999855009E-3</v>
      </c>
      <c r="W89" s="304">
        <f t="shared" si="19"/>
        <v>1.8616162410415829E-3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1.0606835078445957E-2</v>
      </c>
      <c r="C90" s="304">
        <f t="shared" si="20"/>
        <v>1.1514693317124475E-2</v>
      </c>
      <c r="D90" s="304">
        <f t="shared" si="20"/>
        <v>1.193229314081674E-2</v>
      </c>
      <c r="E90" s="304">
        <f t="shared" si="20"/>
        <v>1.4413895487915027E-2</v>
      </c>
      <c r="F90" s="304">
        <f t="shared" si="20"/>
        <v>1.5382934561405305E-2</v>
      </c>
      <c r="G90" s="304">
        <f t="shared" si="20"/>
        <v>2.2758614678098268E-2</v>
      </c>
      <c r="H90" s="304">
        <f t="shared" si="20"/>
        <v>2.2469592913230259E-2</v>
      </c>
      <c r="I90" s="304">
        <f t="shared" si="20"/>
        <v>2.3918013336694265E-2</v>
      </c>
      <c r="J90" s="304">
        <f t="shared" si="20"/>
        <v>2.2712219715140858E-2</v>
      </c>
      <c r="K90" s="304">
        <f t="shared" si="20"/>
        <v>2.2797993689337135E-2</v>
      </c>
      <c r="L90" s="304">
        <f t="shared" si="20"/>
        <v>1.7197222786860242E-2</v>
      </c>
      <c r="M90" s="304">
        <f t="shared" si="20"/>
        <v>1.8210289859233571E-2</v>
      </c>
      <c r="N90" s="304">
        <f t="shared" si="20"/>
        <v>1.8852847974207471E-2</v>
      </c>
      <c r="O90" s="304">
        <f t="shared" si="20"/>
        <v>1.95740554382452E-2</v>
      </c>
      <c r="P90" s="304">
        <f t="shared" si="20"/>
        <v>1.9112707896588692E-2</v>
      </c>
      <c r="Q90" s="304">
        <f t="shared" si="20"/>
        <v>1.8750686960072843E-2</v>
      </c>
      <c r="R90" s="304">
        <f t="shared" si="20"/>
        <v>2.2026711387096755E-2</v>
      </c>
      <c r="S90" s="304">
        <f t="shared" si="20"/>
        <v>2.2845279364773687E-2</v>
      </c>
      <c r="T90" s="304">
        <f t="shared" si="20"/>
        <v>2.3326416394165626E-2</v>
      </c>
      <c r="U90" s="304">
        <f t="shared" si="20"/>
        <v>2.5099928382416387E-2</v>
      </c>
      <c r="V90" s="304">
        <f t="shared" si="20"/>
        <v>2.4674307330666792E-2</v>
      </c>
      <c r="W90" s="304">
        <f t="shared" si="20"/>
        <v>2.4386378426658431E-2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6.2401285204070615E-2</v>
      </c>
      <c r="C91" s="303">
        <f t="shared" si="21"/>
        <v>8.4153056575925644E-2</v>
      </c>
      <c r="D91" s="303">
        <f t="shared" si="21"/>
        <v>8.0845263142091117E-2</v>
      </c>
      <c r="E91" s="303">
        <f t="shared" si="21"/>
        <v>4.8392765676699853E-2</v>
      </c>
      <c r="F91" s="303">
        <f t="shared" si="21"/>
        <v>5.355855257694344E-2</v>
      </c>
      <c r="G91" s="303">
        <f t="shared" si="21"/>
        <v>7.3450760756788178E-2</v>
      </c>
      <c r="H91" s="303">
        <f t="shared" si="21"/>
        <v>4.3171366320446505E-2</v>
      </c>
      <c r="I91" s="303">
        <f t="shared" si="21"/>
        <v>4.4500263166247875E-2</v>
      </c>
      <c r="J91" s="303">
        <f t="shared" si="21"/>
        <v>5.0619113713321562E-2</v>
      </c>
      <c r="K91" s="303">
        <f t="shared" si="21"/>
        <v>4.5925673981621139E-2</v>
      </c>
      <c r="L91" s="303">
        <f t="shared" si="21"/>
        <v>4.2445126921060436E-2</v>
      </c>
      <c r="M91" s="303">
        <f t="shared" si="21"/>
        <v>4.3201807791998871E-2</v>
      </c>
      <c r="N91" s="303">
        <f t="shared" si="21"/>
        <v>4.1891164490740436E-2</v>
      </c>
      <c r="O91" s="303">
        <f t="shared" si="21"/>
        <v>4.45813597593391E-2</v>
      </c>
      <c r="P91" s="303">
        <f t="shared" si="21"/>
        <v>4.2326052139046819E-2</v>
      </c>
      <c r="Q91" s="303">
        <f t="shared" si="21"/>
        <v>4.3545947487684526E-2</v>
      </c>
      <c r="R91" s="303">
        <f t="shared" si="21"/>
        <v>5.223141935974078E-2</v>
      </c>
      <c r="S91" s="303">
        <f t="shared" si="21"/>
        <v>4.5725849783558162E-2</v>
      </c>
      <c r="T91" s="303">
        <f t="shared" si="21"/>
        <v>4.3905282342003721E-2</v>
      </c>
      <c r="U91" s="303">
        <f t="shared" si="21"/>
        <v>4.2274537454344147E-2</v>
      </c>
      <c r="V91" s="303">
        <f t="shared" si="21"/>
        <v>3.762392707031971E-2</v>
      </c>
      <c r="W91" s="303">
        <f t="shared" si="21"/>
        <v>4.0531239068269401E-2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0.15943230632008745</v>
      </c>
      <c r="C92" s="237">
        <f t="shared" si="22"/>
        <v>0.17553011000672933</v>
      </c>
      <c r="D92" s="237">
        <f t="shared" si="22"/>
        <v>0.18391816642081549</v>
      </c>
      <c r="E92" s="237">
        <f t="shared" si="22"/>
        <v>0.22029629174635074</v>
      </c>
      <c r="F92" s="237">
        <f t="shared" si="22"/>
        <v>0.24253672375196633</v>
      </c>
      <c r="G92" s="237">
        <f t="shared" si="22"/>
        <v>0.35379386179347022</v>
      </c>
      <c r="H92" s="237">
        <f t="shared" si="22"/>
        <v>0.34945453125083853</v>
      </c>
      <c r="I92" s="237">
        <f t="shared" si="22"/>
        <v>0.36570194614504803</v>
      </c>
      <c r="J92" s="237">
        <f t="shared" si="22"/>
        <v>0.36777741076228648</v>
      </c>
      <c r="K92" s="237">
        <f t="shared" si="22"/>
        <v>0.3630136979681271</v>
      </c>
      <c r="L92" s="237">
        <f t="shared" si="22"/>
        <v>0.30867676346613443</v>
      </c>
      <c r="M92" s="237">
        <f t="shared" si="22"/>
        <v>0.32231386316883376</v>
      </c>
      <c r="N92" s="237">
        <f t="shared" si="22"/>
        <v>0.32331311938284318</v>
      </c>
      <c r="O92" s="237">
        <f t="shared" si="22"/>
        <v>0.33650238932776577</v>
      </c>
      <c r="P92" s="237">
        <f t="shared" si="22"/>
        <v>0.32802576811887091</v>
      </c>
      <c r="Q92" s="237">
        <f t="shared" si="22"/>
        <v>0.3217843418189647</v>
      </c>
      <c r="R92" s="237">
        <f t="shared" si="22"/>
        <v>0.37317696389793159</v>
      </c>
      <c r="S92" s="237">
        <f t="shared" si="22"/>
        <v>0.38950470410976407</v>
      </c>
      <c r="T92" s="237">
        <f t="shared" si="22"/>
        <v>0.40134663017990924</v>
      </c>
      <c r="U92" s="237">
        <f t="shared" si="22"/>
        <v>0.42530023861816274</v>
      </c>
      <c r="V92" s="237">
        <f t="shared" si="22"/>
        <v>0.42133273341505878</v>
      </c>
      <c r="W92" s="237">
        <f t="shared" si="22"/>
        <v>0.40507817197110402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0.33567575792342119</v>
      </c>
      <c r="C96" s="322">
        <f>IF(C$5=0,0,C$5/OIS_fec!C$5)</f>
        <v>0.3462777551548864</v>
      </c>
      <c r="D96" s="322">
        <f>IF(D$5=0,0,D$5/OIS_fec!D$5)</f>
        <v>0.34738878635160747</v>
      </c>
      <c r="E96" s="322">
        <f>IF(E$5=0,0,E$5/OIS_fec!E$5)</f>
        <v>0.35346977498698184</v>
      </c>
      <c r="F96" s="322">
        <f>IF(F$5=0,0,F$5/OIS_fec!F$5)</f>
        <v>0.35554900942012374</v>
      </c>
      <c r="G96" s="322">
        <f>IF(G$5=0,0,G$5/OIS_fec!G$5)</f>
        <v>0.37664350345050945</v>
      </c>
      <c r="H96" s="322">
        <f>IF(H$5=0,0,H$5/OIS_fec!H$5)</f>
        <v>0.37495918749905111</v>
      </c>
      <c r="I96" s="322">
        <f>IF(I$5=0,0,I$5/OIS_fec!I$5)</f>
        <v>0.37654828715809219</v>
      </c>
      <c r="J96" s="322">
        <f>IF(J$5=0,0,J$5/OIS_fec!J$5)</f>
        <v>0.37769093446083296</v>
      </c>
      <c r="K96" s="322">
        <f>IF(K$5=0,0,K$5/OIS_fec!K$5)</f>
        <v>0.37504041832927432</v>
      </c>
      <c r="L96" s="322">
        <f>IF(L$5=0,0,L$5/OIS_fec!L$5)</f>
        <v>0.3702917240322276</v>
      </c>
      <c r="M96" s="322">
        <f>IF(M$5=0,0,M$5/OIS_fec!M$5)</f>
        <v>0.37400910125487474</v>
      </c>
      <c r="N96" s="322">
        <f>IF(N$5=0,0,N$5/OIS_fec!N$5)</f>
        <v>0.37411953985681251</v>
      </c>
      <c r="O96" s="322">
        <f>IF(O$5=0,0,O$5/OIS_fec!O$5)</f>
        <v>0.37770043558190597</v>
      </c>
      <c r="P96" s="322">
        <f>IF(P$5=0,0,P$5/OIS_fec!P$5)</f>
        <v>0.37602123199268472</v>
      </c>
      <c r="Q96" s="322">
        <f>IF(Q$5=0,0,Q$5/OIS_fec!Q$5)</f>
        <v>0.37589795025131445</v>
      </c>
      <c r="R96" s="322">
        <f>IF(R$5=0,0,R$5/OIS_fec!R$5)</f>
        <v>0.38637876065170518</v>
      </c>
      <c r="S96" s="322">
        <f>IF(S$5=0,0,S$5/OIS_fec!S$5)</f>
        <v>0.39154269475614784</v>
      </c>
      <c r="T96" s="322">
        <f>IF(T$5=0,0,T$5/OIS_fec!T$5)</f>
        <v>0.39535326210209193</v>
      </c>
      <c r="U96" s="322">
        <f>IF(U$5=0,0,U$5/OIS_fec!U$5)</f>
        <v>0.40279117429725492</v>
      </c>
      <c r="V96" s="322">
        <f>IF(V$5=0,0,V$5/OIS_fec!V$5)</f>
        <v>0.40122916103113082</v>
      </c>
      <c r="W96" s="322">
        <f>IF(W$5=0,0,W$5/OIS_fec!W$5)</f>
        <v>0.39502730776465755</v>
      </c>
      <c r="DA96" s="95"/>
    </row>
    <row r="97" spans="1:105" ht="12" customHeight="1" x14ac:dyDescent="0.25">
      <c r="A97" s="55" t="s">
        <v>92</v>
      </c>
      <c r="B97" s="332">
        <f>IF(B$6=0,0,B$6/OIS_fec!B$6)</f>
        <v>0.46475173995952301</v>
      </c>
      <c r="C97" s="332">
        <f>IF(C$6=0,0,C$6/OIS_fec!C$6)</f>
        <v>0.46530546241390991</v>
      </c>
      <c r="D97" s="332">
        <f>IF(D$6=0,0,D$6/OIS_fec!D$6)</f>
        <v>0.46573458102363863</v>
      </c>
      <c r="E97" s="332">
        <f>IF(E$6=0,0,E$6/OIS_fec!E$6)</f>
        <v>0.46651335546893935</v>
      </c>
      <c r="F97" s="332">
        <f>IF(F$6=0,0,F$6/OIS_fec!F$6)</f>
        <v>0.46530448646103195</v>
      </c>
      <c r="G97" s="332">
        <f>IF(G$6=0,0,G$6/OIS_fec!G$6)</f>
        <v>0.46522926475978232</v>
      </c>
      <c r="H97" s="332">
        <f>IF(H$6=0,0,H$6/OIS_fec!H$6)</f>
        <v>0.46430363379750222</v>
      </c>
      <c r="I97" s="332">
        <f>IF(I$6=0,0,I$6/OIS_fec!I$6)</f>
        <v>0.4645567432303625</v>
      </c>
      <c r="J97" s="332">
        <f>IF(J$6=0,0,J$6/OIS_fec!J$6)</f>
        <v>0.46841721614604642</v>
      </c>
      <c r="K97" s="332">
        <f>IF(K$6=0,0,K$6/OIS_fec!K$6)</f>
        <v>0.46623071099007335</v>
      </c>
      <c r="L97" s="332">
        <f>IF(L$6=0,0,L$6/OIS_fec!L$6)</f>
        <v>0.47198284268943297</v>
      </c>
      <c r="M97" s="332">
        <f>IF(M$6=0,0,M$6/OIS_fec!M$6)</f>
        <v>0.4715645867624253</v>
      </c>
      <c r="N97" s="332">
        <f>IF(N$6=0,0,N$6/OIS_fec!N$6)</f>
        <v>0.47094085549967252</v>
      </c>
      <c r="O97" s="332">
        <f>IF(O$6=0,0,O$6/OIS_fec!O$6)</f>
        <v>0.47158660813590647</v>
      </c>
      <c r="P97" s="332">
        <f>IF(P$6=0,0,P$6/OIS_fec!P$6)</f>
        <v>0.47085159594682557</v>
      </c>
      <c r="Q97" s="332">
        <f>IF(Q$6=0,0,Q$6/OIS_fec!Q$6)</f>
        <v>0.47025867692854445</v>
      </c>
      <c r="R97" s="332">
        <f>IF(R$6=0,0,R$6/OIS_fec!R$6)</f>
        <v>0.47016864441044309</v>
      </c>
      <c r="S97" s="332">
        <f>IF(S$6=0,0,S$6/OIS_fec!S$6)</f>
        <v>0.46963167698160829</v>
      </c>
      <c r="T97" s="332">
        <f>IF(T$6=0,0,T$6/OIS_fec!T$6)</f>
        <v>0.46866642255442081</v>
      </c>
      <c r="U97" s="332">
        <f>IF(U$6=0,0,U$6/OIS_fec!U$6)</f>
        <v>0.46891417191872514</v>
      </c>
      <c r="V97" s="332">
        <f>IF(V$6=0,0,V$6/OIS_fec!V$6)</f>
        <v>0.46910904500407041</v>
      </c>
      <c r="W97" s="332">
        <f>IF(W$6=0,0,W$6/OIS_fec!W$6)</f>
        <v>0.46718244609100984</v>
      </c>
      <c r="DA97" s="67"/>
    </row>
    <row r="98" spans="1:105" ht="12" customHeight="1" x14ac:dyDescent="0.25">
      <c r="A98" s="202" t="s">
        <v>93</v>
      </c>
      <c r="B98" s="333">
        <f>IF(B$7=0,0,B$7/OIS_fec!B$7)</f>
        <v>0.11919433263150393</v>
      </c>
      <c r="C98" s="333">
        <f>IF(C$7=0,0,C$7/OIS_fec!C$7)</f>
        <v>0.11931626305870913</v>
      </c>
      <c r="D98" s="333">
        <f>IF(D$7=0,0,D$7/OIS_fec!D$7)</f>
        <v>0.11941177434147322</v>
      </c>
      <c r="E98" s="333">
        <f>IF(E$7=0,0,E$7/OIS_fec!E$7)</f>
        <v>0.11955436497298008</v>
      </c>
      <c r="F98" s="333">
        <f>IF(F$7=0,0,F$7/OIS_fec!F$7)</f>
        <v>0.11934979688559916</v>
      </c>
      <c r="G98" s="333">
        <f>IF(G$7=0,0,G$7/OIS_fec!G$7)</f>
        <v>0.11932123661022163</v>
      </c>
      <c r="H98" s="333">
        <f>IF(H$7=0,0,H$7/OIS_fec!H$7)</f>
        <v>0.1191391740203655</v>
      </c>
      <c r="I98" s="333">
        <f>IF(I$7=0,0,I$7/OIS_fec!I$7)</f>
        <v>0.11917330610547078</v>
      </c>
      <c r="J98" s="333">
        <f>IF(J$7=0,0,J$7/OIS_fec!J$7)</f>
        <v>0.12000047853366601</v>
      </c>
      <c r="K98" s="333">
        <f>IF(K$7=0,0,K$7/OIS_fec!K$7)</f>
        <v>0.11954394908853665</v>
      </c>
      <c r="L98" s="333">
        <f>IF(L$7=0,0,L$7/OIS_fec!L$7)</f>
        <v>0.12085843857385575</v>
      </c>
      <c r="M98" s="333">
        <f>IF(M$7=0,0,M$7/OIS_fec!M$7)</f>
        <v>0.12075385206282657</v>
      </c>
      <c r="N98" s="333">
        <f>IF(N$7=0,0,N$7/OIS_fec!N$7)</f>
        <v>0.12058519203522504</v>
      </c>
      <c r="O98" s="333">
        <f>IF(O$7=0,0,O$7/OIS_fec!O$7)</f>
        <v>0.1207213871932612</v>
      </c>
      <c r="P98" s="333">
        <f>IF(P$7=0,0,P$7/OIS_fec!P$7)</f>
        <v>0.12056779100216941</v>
      </c>
      <c r="Q98" s="333">
        <f>IF(Q$7=0,0,Q$7/OIS_fec!Q$7)</f>
        <v>0.12044548597930255</v>
      </c>
      <c r="R98" s="333">
        <f>IF(R$7=0,0,R$7/OIS_fec!R$7)</f>
        <v>0.12041129291284296</v>
      </c>
      <c r="S98" s="333">
        <f>IF(S$7=0,0,S$7/OIS_fec!S$7)</f>
        <v>0.12030865266069354</v>
      </c>
      <c r="T98" s="333">
        <f>IF(T$7=0,0,T$7/OIS_fec!T$7)</f>
        <v>0.1201197793232395</v>
      </c>
      <c r="U98" s="333">
        <f>IF(U$7=0,0,U$7/OIS_fec!U$7)</f>
        <v>0.1201541579582515</v>
      </c>
      <c r="V98" s="333">
        <f>IF(V$7=0,0,V$7/OIS_fec!V$7)</f>
        <v>0.12020285371679282</v>
      </c>
      <c r="W98" s="333">
        <f>IF(W$7=0,0,W$7/OIS_fec!W$7)</f>
        <v>0.11977894351619957</v>
      </c>
      <c r="DA98" s="174"/>
    </row>
    <row r="99" spans="1:105" ht="12" customHeight="1" x14ac:dyDescent="0.25">
      <c r="A99" s="202" t="s">
        <v>94</v>
      </c>
      <c r="B99" s="333">
        <f>IF(B$8=0,0,B$8/OIS_fec!B$8)</f>
        <v>0.64962640821296858</v>
      </c>
      <c r="C99" s="333">
        <f>IF(C$8=0,0,C$8/OIS_fec!C$8)</f>
        <v>0.65020406861363456</v>
      </c>
      <c r="D99" s="333">
        <f>IF(D$8=0,0,D$8/OIS_fec!D$8)</f>
        <v>0.65065960697889358</v>
      </c>
      <c r="E99" s="333">
        <f>IF(E$8=0,0,E$8/OIS_fec!E$8)</f>
        <v>0.65126859953634431</v>
      </c>
      <c r="F99" s="333">
        <f>IF(F$8=0,0,F$8/OIS_fec!F$8)</f>
        <v>0.65044388093929817</v>
      </c>
      <c r="G99" s="333">
        <f>IF(G$8=0,0,G$8/OIS_fec!G$8)</f>
        <v>0.6502789113158518</v>
      </c>
      <c r="H99" s="333">
        <f>IF(H$8=0,0,H$8/OIS_fec!H$8)</f>
        <v>0.64946596993984895</v>
      </c>
      <c r="I99" s="333">
        <f>IF(I$8=0,0,I$8/OIS_fec!I$8)</f>
        <v>0.64957691997823153</v>
      </c>
      <c r="J99" s="333">
        <f>IF(J$8=0,0,J$8/OIS_fec!J$8)</f>
        <v>0.6534564254534645</v>
      </c>
      <c r="K99" s="333">
        <f>IF(K$8=0,0,K$8/OIS_fec!K$8)</f>
        <v>0.65134386571039971</v>
      </c>
      <c r="L99" s="333">
        <f>IF(L$8=0,0,L$8/OIS_fec!L$8)</f>
        <v>0.65776264269694606</v>
      </c>
      <c r="M99" s="333">
        <f>IF(M$8=0,0,M$8/OIS_fec!M$8)</f>
        <v>0.65722474128299158</v>
      </c>
      <c r="N99" s="333">
        <f>IF(N$8=0,0,N$8/OIS_fec!N$8)</f>
        <v>0.65632792978805554</v>
      </c>
      <c r="O99" s="333">
        <f>IF(O$8=0,0,O$8/OIS_fec!O$8)</f>
        <v>0.65696299377767031</v>
      </c>
      <c r="P99" s="333">
        <f>IF(P$8=0,0,P$8/OIS_fec!P$8)</f>
        <v>0.65625093679402935</v>
      </c>
      <c r="Q99" s="333">
        <f>IF(Q$8=0,0,Q$8/OIS_fec!Q$8)</f>
        <v>0.65568864077607891</v>
      </c>
      <c r="R99" s="333">
        <f>IF(R$8=0,0,R$8/OIS_fec!R$8)</f>
        <v>0.65548531504911967</v>
      </c>
      <c r="S99" s="333">
        <f>IF(S$8=0,0,S$8/OIS_fec!S$8)</f>
        <v>0.65503729748009853</v>
      </c>
      <c r="T99" s="333">
        <f>IF(T$8=0,0,T$8/OIS_fec!T$8)</f>
        <v>0.65419940237296692</v>
      </c>
      <c r="U99" s="333">
        <f>IF(U$8=0,0,U$8/OIS_fec!U$8)</f>
        <v>0.65430789093504182</v>
      </c>
      <c r="V99" s="333">
        <f>IF(V$8=0,0,V$8/OIS_fec!V$8)</f>
        <v>0.65455681964795576</v>
      </c>
      <c r="W99" s="333">
        <f>IF(W$8=0,0,W$8/OIS_fec!W$8)</f>
        <v>0.65253074305337233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0.4612502263705559</v>
      </c>
      <c r="C100" s="333">
        <f>IF(C$9=0,0,C$9/OIS_fec!C$9)</f>
        <v>0.46181220228245018</v>
      </c>
      <c r="D100" s="333">
        <f>IF(D$9=0,0,D$9/OIS_fec!D$9)</f>
        <v>0.46224675304952861</v>
      </c>
      <c r="E100" s="333">
        <f>IF(E$9=0,0,E$9/OIS_fec!E$9)</f>
        <v>0.46307140466773428</v>
      </c>
      <c r="F100" s="333">
        <f>IF(F$9=0,0,F$9/OIS_fec!F$9)</f>
        <v>0.46177228552840205</v>
      </c>
      <c r="G100" s="333">
        <f>IF(G$9=0,0,G$9/OIS_fec!G$9)</f>
        <v>0.46170948257511857</v>
      </c>
      <c r="H100" s="333">
        <f>IF(H$9=0,0,H$9/OIS_fec!H$9)</f>
        <v>0.46074406421264663</v>
      </c>
      <c r="I100" s="333">
        <f>IF(I$9=0,0,I$9/OIS_fec!I$9)</f>
        <v>0.46102621996305648</v>
      </c>
      <c r="J100" s="333">
        <f>IF(J$9=0,0,J$9/OIS_fec!J$9)</f>
        <v>0.46497590733828165</v>
      </c>
      <c r="K100" s="333">
        <f>IF(K$9=0,0,K$9/OIS_fec!K$9)</f>
        <v>0.46272486412815889</v>
      </c>
      <c r="L100" s="333">
        <f>IF(L$9=0,0,L$9/OIS_fec!L$9)</f>
        <v>0.46853076987201603</v>
      </c>
      <c r="M100" s="333">
        <f>IF(M$9=0,0,M$9/OIS_fec!M$9)</f>
        <v>0.46811710144253821</v>
      </c>
      <c r="N100" s="333">
        <f>IF(N$9=0,0,N$9/OIS_fec!N$9)</f>
        <v>0.46751358603546722</v>
      </c>
      <c r="O100" s="333">
        <f>IF(O$9=0,0,O$9/OIS_fec!O$9)</f>
        <v>0.46817722420356167</v>
      </c>
      <c r="P100" s="333">
        <f>IF(P$9=0,0,P$9/OIS_fec!P$9)</f>
        <v>0.46742039238315325</v>
      </c>
      <c r="Q100" s="333">
        <f>IF(Q$9=0,0,Q$9/OIS_fec!Q$9)</f>
        <v>0.46680823353671008</v>
      </c>
      <c r="R100" s="333">
        <f>IF(R$9=0,0,R$9/OIS_fec!R$9)</f>
        <v>0.46673140261412477</v>
      </c>
      <c r="S100" s="333">
        <f>IF(S$9=0,0,S$9/OIS_fec!S$9)</f>
        <v>0.46616859729145343</v>
      </c>
      <c r="T100" s="333">
        <f>IF(T$9=0,0,T$9/OIS_fec!T$9)</f>
        <v>0.46516151495385377</v>
      </c>
      <c r="U100" s="333">
        <f>IF(U$9=0,0,U$9/OIS_fec!U$9)</f>
        <v>0.46543452018785003</v>
      </c>
      <c r="V100" s="333">
        <f>IF(V$9=0,0,V$9/OIS_fec!V$9)</f>
        <v>0.46562693540342232</v>
      </c>
      <c r="W100" s="333">
        <f>IF(W$9=0,0,W$9/OIS_fec!W$9)</f>
        <v>0.46366545459665159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0.64551992248609114</v>
      </c>
      <c r="C101" s="334">
        <f>IF(C$10=0,0,C$10/OIS_fec!C$10)</f>
        <v>0.64624356526530169</v>
      </c>
      <c r="D101" s="334">
        <f>IF(D$10=0,0,D$10/OIS_fec!D$10)</f>
        <v>0.64931876682164114</v>
      </c>
      <c r="E101" s="334">
        <f>IF(E$10=0,0,E$10/OIS_fec!E$10)</f>
        <v>0.66263219939277906</v>
      </c>
      <c r="F101" s="334">
        <f>IF(F$10=0,0,F$10/OIS_fec!F$10)</f>
        <v>0.67284029043552529</v>
      </c>
      <c r="G101" s="334">
        <f>IF(G$10=0,0,G$10/OIS_fec!G$10)</f>
        <v>0.72827280584677978</v>
      </c>
      <c r="H101" s="334">
        <f>IF(H$10=0,0,H$10/OIS_fec!H$10)</f>
        <v>0.72055819719367975</v>
      </c>
      <c r="I101" s="334">
        <f>IF(I$10=0,0,I$10/OIS_fec!I$10)</f>
        <v>0.73740151428441891</v>
      </c>
      <c r="J101" s="334">
        <f>IF(J$10=0,0,J$10/OIS_fec!J$10)</f>
        <v>0.75088802836923585</v>
      </c>
      <c r="K101" s="334">
        <f>IF(K$10=0,0,K$10/OIS_fec!K$10)</f>
        <v>0.74874409954452059</v>
      </c>
      <c r="L101" s="334">
        <f>IF(L$10=0,0,L$10/OIS_fec!L$10)</f>
        <v>0.72722862723615178</v>
      </c>
      <c r="M101" s="334">
        <f>IF(M$10=0,0,M$10/OIS_fec!M$10)</f>
        <v>0.73648934559519275</v>
      </c>
      <c r="N101" s="334">
        <f>IF(N$10=0,0,N$10/OIS_fec!N$10)</f>
        <v>0.75319525375574981</v>
      </c>
      <c r="O101" s="334">
        <f>IF(O$10=0,0,O$10/OIS_fec!O$10)</f>
        <v>0.75722150802702204</v>
      </c>
      <c r="P101" s="334">
        <f>IF(P$10=0,0,P$10/OIS_fec!P$10)</f>
        <v>0.7831976284789246</v>
      </c>
      <c r="Q101" s="334">
        <f>IF(Q$10=0,0,Q$10/OIS_fec!Q$10)</f>
        <v>0.78763639927862839</v>
      </c>
      <c r="R101" s="334">
        <f>IF(R$10=0,0,R$10/OIS_fec!R$10)</f>
        <v>0.77564779554786012</v>
      </c>
      <c r="S101" s="334">
        <f>IF(S$10=0,0,S$10/OIS_fec!S$10)</f>
        <v>0.7863649508343995</v>
      </c>
      <c r="T101" s="334">
        <f>IF(T$10=0,0,T$10/OIS_fec!T$10)</f>
        <v>0.79563279310632429</v>
      </c>
      <c r="U101" s="334">
        <f>IF(U$10=0,0,U$10/OIS_fec!U$10)</f>
        <v>0.80645605149796706</v>
      </c>
      <c r="V101" s="334">
        <f>IF(V$10=0,0,V$10/OIS_fec!V$10)</f>
        <v>0.80779332294036299</v>
      </c>
      <c r="W101" s="334">
        <f>IF(W$10=0,0,W$10/OIS_fec!W$10)</f>
        <v>0.79778211302070179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0.38242615144154574</v>
      </c>
      <c r="C102" s="350">
        <f>IF(C$16=0,0,C$16/OIS_fec!C$16)</f>
        <v>0.39762788447872605</v>
      </c>
      <c r="D102" s="350">
        <f>IF(D$16=0,0,D$16/OIS_fec!D$16)</f>
        <v>0.39507204422329556</v>
      </c>
      <c r="E102" s="350">
        <f>IF(E$16=0,0,E$16/OIS_fec!E$16)</f>
        <v>0.38599960957571378</v>
      </c>
      <c r="F102" s="350">
        <f>IF(F$16=0,0,F$16/OIS_fec!F$16)</f>
        <v>0.38030306939266967</v>
      </c>
      <c r="G102" s="350">
        <f>IF(G$16=0,0,G$16/OIS_fec!G$16)</f>
        <v>0.3961809215080922</v>
      </c>
      <c r="H102" s="350">
        <f>IF(H$16=0,0,H$16/OIS_fec!H$16)</f>
        <v>0.38313471197753501</v>
      </c>
      <c r="I102" s="350">
        <f>IF(I$16=0,0,I$16/OIS_fec!I$16)</f>
        <v>0.37743726711027692</v>
      </c>
      <c r="J102" s="350">
        <f>IF(J$16=0,0,J$16/OIS_fec!J$16)</f>
        <v>0.38054767108319687</v>
      </c>
      <c r="K102" s="350">
        <f>IF(K$16=0,0,K$16/OIS_fec!K$16)</f>
        <v>0.37270263987290031</v>
      </c>
      <c r="L102" s="350">
        <f>IF(L$16=0,0,L$16/OIS_fec!L$16)</f>
        <v>0.39047030804244537</v>
      </c>
      <c r="M102" s="350">
        <f>IF(M$16=0,0,M$16/OIS_fec!M$16)</f>
        <v>0.38939235088502699</v>
      </c>
      <c r="N102" s="350">
        <f>IF(N$16=0,0,N$16/OIS_fec!N$16)</f>
        <v>0.38573541967985331</v>
      </c>
      <c r="O102" s="350">
        <f>IF(O$16=0,0,O$16/OIS_fec!O$16)</f>
        <v>0.39717939520434226</v>
      </c>
      <c r="P102" s="350">
        <f>IF(P$16=0,0,P$16/OIS_fec!P$16)</f>
        <v>0.37915312462760176</v>
      </c>
      <c r="Q102" s="350">
        <f>IF(Q$16=0,0,Q$16/OIS_fec!Q$16)</f>
        <v>0.37597635126511098</v>
      </c>
      <c r="R102" s="350">
        <f>IF(R$16=0,0,R$16/OIS_fec!R$16)</f>
        <v>0.41131759519443789</v>
      </c>
      <c r="S102" s="350">
        <f>IF(S$16=0,0,S$16/OIS_fec!S$16)</f>
        <v>0.41352742929074354</v>
      </c>
      <c r="T102" s="350">
        <f>IF(T$16=0,0,T$16/OIS_fec!T$16)</f>
        <v>0.41311281389577914</v>
      </c>
      <c r="U102" s="350">
        <f>IF(U$16=0,0,U$16/OIS_fec!U$16)</f>
        <v>0.41687527829377202</v>
      </c>
      <c r="V102" s="350">
        <f>IF(V$16=0,0,V$16/OIS_fec!V$16)</f>
        <v>0.41316067127971245</v>
      </c>
      <c r="W102" s="350">
        <f>IF(W$16=0,0,W$16/OIS_fec!W$16)</f>
        <v>0.41487508208527901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0.23662057626650979</v>
      </c>
      <c r="C103" s="350">
        <f>IF(C$27=0,0,C$27/OIS_fec!C$27)</f>
        <v>0.24483198750038229</v>
      </c>
      <c r="D103" s="350">
        <f>IF(D$27=0,0,D$27/OIS_fec!D$27)</f>
        <v>0.24494175326754947</v>
      </c>
      <c r="E103" s="350">
        <f>IF(E$27=0,0,E$27/OIS_fec!E$27)</f>
        <v>0.24638316722314677</v>
      </c>
      <c r="F103" s="350">
        <f>IF(F$27=0,0,F$27/OIS_fec!F$27)</f>
        <v>0.24688641845430162</v>
      </c>
      <c r="G103" s="350">
        <f>IF(G$27=0,0,G$27/OIS_fec!G$27)</f>
        <v>0.24697967318692096</v>
      </c>
      <c r="H103" s="350">
        <f>IF(H$27=0,0,H$27/OIS_fec!H$27)</f>
        <v>0.24697342859478816</v>
      </c>
      <c r="I103" s="350">
        <f>IF(I$27=0,0,I$27/OIS_fec!I$27)</f>
        <v>0.24575113117765099</v>
      </c>
      <c r="J103" s="350">
        <f>IF(J$27=0,0,J$27/OIS_fec!J$27)</f>
        <v>0.24737779089506307</v>
      </c>
      <c r="K103" s="350">
        <f>IF(K$27=0,0,K$27/OIS_fec!K$27)</f>
        <v>0.24613540164185696</v>
      </c>
      <c r="L103" s="350">
        <f>IF(L$27=0,0,L$27/OIS_fec!L$27)</f>
        <v>0.24882715298814059</v>
      </c>
      <c r="M103" s="350">
        <f>IF(M$27=0,0,M$27/OIS_fec!M$27)</f>
        <v>0.24720941067758356</v>
      </c>
      <c r="N103" s="350">
        <f>IF(N$27=0,0,N$27/OIS_fec!N$27)</f>
        <v>0.25055337121083859</v>
      </c>
      <c r="O103" s="350">
        <f>IF(O$27=0,0,O$27/OIS_fec!O$27)</f>
        <v>0.25182940535736814</v>
      </c>
      <c r="P103" s="350">
        <f>IF(P$27=0,0,P$27/OIS_fec!P$27)</f>
        <v>0.25200842244091209</v>
      </c>
      <c r="Q103" s="350">
        <f>IF(Q$27=0,0,Q$27/OIS_fec!Q$27)</f>
        <v>0.25384052937810447</v>
      </c>
      <c r="R103" s="350">
        <f>IF(R$27=0,0,R$27/OIS_fec!R$27)</f>
        <v>0.25197034182128575</v>
      </c>
      <c r="S103" s="350">
        <f>IF(S$27=0,0,S$27/OIS_fec!S$27)</f>
        <v>0.25371597843661425</v>
      </c>
      <c r="T103" s="350">
        <f>IF(T$27=0,0,T$27/OIS_fec!T$27)</f>
        <v>0.253449698292873</v>
      </c>
      <c r="U103" s="350">
        <f>IF(U$27=0,0,U$27/OIS_fec!U$27)</f>
        <v>0.25517224438916869</v>
      </c>
      <c r="V103" s="350">
        <f>IF(V$27=0,0,V$27/OIS_fec!V$27)</f>
        <v>0.25402310784548904</v>
      </c>
      <c r="W103" s="350">
        <f>IF(W$27=0,0,W$27/OIS_fec!W$27)</f>
        <v>0.2548888800703733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0.24181263251634577</v>
      </c>
      <c r="C104" s="350">
        <f>IF(C$35=0,0,C$35/OIS_fec!C$35)</f>
        <v>0.25338171358687411</v>
      </c>
      <c r="D104" s="350">
        <f>IF(D$35=0,0,D$35/OIS_fec!D$35)</f>
        <v>0.25205618850849698</v>
      </c>
      <c r="E104" s="350">
        <f>IF(E$35=0,0,E$35/OIS_fec!E$35)</f>
        <v>0.24648706514310254</v>
      </c>
      <c r="F104" s="350">
        <f>IF(F$35=0,0,F$35/OIS_fec!F$35)</f>
        <v>0.24288532254920225</v>
      </c>
      <c r="G104" s="350">
        <f>IF(G$35=0,0,G$35/OIS_fec!G$35)</f>
        <v>0.25246202643105586</v>
      </c>
      <c r="H104" s="350">
        <f>IF(H$35=0,0,H$35/OIS_fec!H$35)</f>
        <v>0.24272712952569878</v>
      </c>
      <c r="I104" s="350">
        <f>IF(I$35=0,0,I$35/OIS_fec!I$35)</f>
        <v>0.23811327798897231</v>
      </c>
      <c r="J104" s="350">
        <f>IF(J$35=0,0,J$35/OIS_fec!J$35)</f>
        <v>0.23913736374949751</v>
      </c>
      <c r="K104" s="350">
        <f>IF(K$35=0,0,K$35/OIS_fec!K$35)</f>
        <v>0.23367427692916892</v>
      </c>
      <c r="L104" s="350">
        <f>IF(L$35=0,0,L$35/OIS_fec!L$35)</f>
        <v>0.24226321124145278</v>
      </c>
      <c r="M104" s="350">
        <f>IF(M$35=0,0,M$35/OIS_fec!M$35)</f>
        <v>0.24265344216869381</v>
      </c>
      <c r="N104" s="350">
        <f>IF(N$35=0,0,N$35/OIS_fec!N$35)</f>
        <v>0.23872607400991899</v>
      </c>
      <c r="O104" s="350">
        <f>IF(O$35=0,0,O$35/OIS_fec!O$35)</f>
        <v>0.2467774872236379</v>
      </c>
      <c r="P104" s="350">
        <f>IF(P$35=0,0,P$35/OIS_fec!P$35)</f>
        <v>0.23092766035571236</v>
      </c>
      <c r="Q104" s="350">
        <f>IF(Q$35=0,0,Q$35/OIS_fec!Q$35)</f>
        <v>0.22605655757693197</v>
      </c>
      <c r="R104" s="350">
        <f>IF(R$35=0,0,R$35/OIS_fec!R$35)</f>
        <v>0.25713094667854114</v>
      </c>
      <c r="S104" s="350">
        <f>IF(S$35=0,0,S$35/OIS_fec!S$35)</f>
        <v>0.25912828149783018</v>
      </c>
      <c r="T104" s="350">
        <f>IF(T$35=0,0,T$35/OIS_fec!T$35)</f>
        <v>0.2598301233528153</v>
      </c>
      <c r="U104" s="350">
        <f>IF(U$35=0,0,U$35/OIS_fec!U$35)</f>
        <v>0.26167716548518416</v>
      </c>
      <c r="V104" s="350">
        <f>IF(V$35=0,0,V$35/OIS_fec!V$35)</f>
        <v>0.2586983232319931</v>
      </c>
      <c r="W104" s="350">
        <f>IF(W$35=0,0,W$35/OIS_fec!W$35)</f>
        <v>0.26078305964871107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0.52136562586607227</v>
      </c>
      <c r="C105" s="350">
        <f>IF(C$54=0,0,C$54/OIS_fec!C$54)</f>
        <v>0.53710452239744433</v>
      </c>
      <c r="D105" s="350">
        <f>IF(D$54=0,0,D$54/OIS_fec!D$54)</f>
        <v>0.53890872876435159</v>
      </c>
      <c r="E105" s="350">
        <f>IF(E$54=0,0,E$54/OIS_fec!E$54)</f>
        <v>0.54760431625883699</v>
      </c>
      <c r="F105" s="350">
        <f>IF(F$54=0,0,F$54/OIS_fec!F$54)</f>
        <v>0.55589172234561035</v>
      </c>
      <c r="G105" s="350">
        <f>IF(G$54=0,0,G$54/OIS_fec!G$54)</f>
        <v>0.62547642014508509</v>
      </c>
      <c r="H105" s="350">
        <f>IF(H$54=0,0,H$54/OIS_fec!H$54)</f>
        <v>0.60674242806065581</v>
      </c>
      <c r="I105" s="350">
        <f>IF(I$54=0,0,I$54/OIS_fec!I$54)</f>
        <v>0.61587408570422097</v>
      </c>
      <c r="J105" s="350">
        <f>IF(J$54=0,0,J$54/OIS_fec!J$54)</f>
        <v>0.62548140879916325</v>
      </c>
      <c r="K105" s="350">
        <f>IF(K$54=0,0,K$54/OIS_fec!K$54)</f>
        <v>0.61647013332014067</v>
      </c>
      <c r="L105" s="350">
        <f>IF(L$54=0,0,L$54/OIS_fec!L$54)</f>
        <v>0.58944967701950035</v>
      </c>
      <c r="M105" s="350">
        <f>IF(M$54=0,0,M$54/OIS_fec!M$54)</f>
        <v>0.59204847184119025</v>
      </c>
      <c r="N105" s="350">
        <f>IF(N$54=0,0,N$54/OIS_fec!N$54)</f>
        <v>0.60051078920942358</v>
      </c>
      <c r="O105" s="350">
        <f>IF(O$54=0,0,O$54/OIS_fec!O$54)</f>
        <v>0.61237927583537133</v>
      </c>
      <c r="P105" s="350">
        <f>IF(P$54=0,0,P$54/OIS_fec!P$54)</f>
        <v>0.60879711180351215</v>
      </c>
      <c r="Q105" s="350">
        <f>IF(Q$54=0,0,Q$54/OIS_fec!Q$54)</f>
        <v>0.61314892409504129</v>
      </c>
      <c r="R105" s="350">
        <f>IF(R$54=0,0,R$54/OIS_fec!R$54)</f>
        <v>0.63562312587930647</v>
      </c>
      <c r="S105" s="350">
        <f>IF(S$54=0,0,S$54/OIS_fec!S$54)</f>
        <v>0.64369024229704486</v>
      </c>
      <c r="T105" s="350">
        <f>IF(T$54=0,0,T$54/OIS_fec!T$54)</f>
        <v>0.64480166320798071</v>
      </c>
      <c r="U105" s="350">
        <f>IF(U$54=0,0,U$54/OIS_fec!U$54)</f>
        <v>0.65882101379106128</v>
      </c>
      <c r="V105" s="350">
        <f>IF(V$54=0,0,V$54/OIS_fec!V$54)</f>
        <v>0.65090587969657543</v>
      </c>
      <c r="W105" s="350">
        <f>IF(W$54=0,0,W$54/OIS_fec!W$54)</f>
        <v>0.65234066896852905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0.33087793789767961</v>
      </c>
      <c r="C106" s="350">
        <f>IF(C$68=0,0,C$68/OIS_fec!C$68)</f>
        <v>0.32953813943334892</v>
      </c>
      <c r="D106" s="350">
        <f>IF(D$68=0,0,D$68/OIS_fec!D$68)</f>
        <v>0.32985007268894528</v>
      </c>
      <c r="E106" s="350">
        <f>IF(E$68=0,0,E$68/OIS_fec!E$68)</f>
        <v>0.32830969575476787</v>
      </c>
      <c r="F106" s="350">
        <f>IF(F$68=0,0,F$68/OIS_fec!F$68)</f>
        <v>0.32816192289253493</v>
      </c>
      <c r="G106" s="350">
        <f>IF(G$68=0,0,G$68/OIS_fec!G$68)</f>
        <v>0.32822136898563048</v>
      </c>
      <c r="H106" s="350">
        <f>IF(H$68=0,0,H$68/OIS_fec!H$68)</f>
        <v>0.32593774910602152</v>
      </c>
      <c r="I106" s="350">
        <f>IF(I$68=0,0,I$68/OIS_fec!I$68)</f>
        <v>0.32593774910602163</v>
      </c>
      <c r="J106" s="350">
        <f>IF(J$68=0,0,J$68/OIS_fec!J$68)</f>
        <v>0.32593774910602158</v>
      </c>
      <c r="K106" s="350">
        <f>IF(K$68=0,0,K$68/OIS_fec!K$68)</f>
        <v>0.32593774910602163</v>
      </c>
      <c r="L106" s="350">
        <f>IF(L$68=0,0,L$68/OIS_fec!L$68)</f>
        <v>0.32593774910602169</v>
      </c>
      <c r="M106" s="350">
        <f>IF(M$68=0,0,M$68/OIS_fec!M$68)</f>
        <v>0.32593774910602169</v>
      </c>
      <c r="N106" s="350">
        <f>IF(N$68=0,0,N$68/OIS_fec!N$68)</f>
        <v>0.32593774910602158</v>
      </c>
      <c r="O106" s="350">
        <f>IF(O$68=0,0,O$68/OIS_fec!O$68)</f>
        <v>0.32593774910602158</v>
      </c>
      <c r="P106" s="350">
        <f>IF(P$68=0,0,P$68/OIS_fec!P$68)</f>
        <v>0.32593774910602175</v>
      </c>
      <c r="Q106" s="350">
        <f>IF(Q$68=0,0,Q$68/OIS_fec!Q$68)</f>
        <v>0.32593774910602158</v>
      </c>
      <c r="R106" s="350">
        <f>IF(R$68=0,0,R$68/OIS_fec!R$68)</f>
        <v>0.3259377491060218</v>
      </c>
      <c r="S106" s="350">
        <f>IF(S$68=0,0,S$68/OIS_fec!S$68)</f>
        <v>0.32593774910602163</v>
      </c>
      <c r="T106" s="350">
        <f>IF(T$68=0,0,T$68/OIS_fec!T$68)</f>
        <v>0.32593774910602175</v>
      </c>
      <c r="U106" s="350">
        <f>IF(U$68=0,0,U$68/OIS_fec!U$68)</f>
        <v>0.32593774910602158</v>
      </c>
      <c r="V106" s="350">
        <f>IF(V$68=0,0,V$68/OIS_fec!V$68)</f>
        <v>0.32593774910602169</v>
      </c>
      <c r="W106" s="350">
        <f>IF(W$68=0,0,W$68/OIS_fec!W$68)</f>
        <v>0.32593774910602169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0.48629241475273344</v>
      </c>
      <c r="C107" s="335">
        <f>IF(C$69=0,0,C$69/OIS_fec!C$69)</f>
        <v>0.48659040073857474</v>
      </c>
      <c r="D107" s="335">
        <f>IF(D$69=0,0,D$69/OIS_fec!D$69)</f>
        <v>0.48682812001144332</v>
      </c>
      <c r="E107" s="335">
        <f>IF(E$69=0,0,E$69/OIS_fec!E$69)</f>
        <v>0.4870940381217217</v>
      </c>
      <c r="F107" s="335">
        <f>IF(F$69=0,0,F$69/OIS_fec!F$69)</f>
        <v>0.48677530550195725</v>
      </c>
      <c r="G107" s="335">
        <f>IF(G$69=0,0,G$69/OIS_fec!G$69)</f>
        <v>0.48666708464337838</v>
      </c>
      <c r="H107" s="335">
        <f>IF(H$69=0,0,H$69/OIS_fec!H$69)</f>
        <v>0.48628328996109188</v>
      </c>
      <c r="I107" s="335">
        <f>IF(I$69=0,0,I$69/OIS_fec!I$69)</f>
        <v>0.48630296093539965</v>
      </c>
      <c r="J107" s="335">
        <f>IF(J$69=0,0,J$69/OIS_fec!J$69)</f>
        <v>0.48828654553543543</v>
      </c>
      <c r="K107" s="335">
        <f>IF(K$69=0,0,K$69/OIS_fec!K$69)</f>
        <v>0.48722739179934138</v>
      </c>
      <c r="L107" s="335">
        <f>IF(L$69=0,0,L$69/OIS_fec!L$69)</f>
        <v>0.49075205448632259</v>
      </c>
      <c r="M107" s="335">
        <f>IF(M$69=0,0,M$69/OIS_fec!M$69)</f>
        <v>0.49043029961156787</v>
      </c>
      <c r="N107" s="335">
        <f>IF(N$69=0,0,N$69/OIS_fec!N$69)</f>
        <v>0.48987210160107231</v>
      </c>
      <c r="O107" s="335">
        <f>IF(O$69=0,0,O$69/OIS_fec!O$69)</f>
        <v>0.49019556699210259</v>
      </c>
      <c r="P107" s="335">
        <f>IF(P$69=0,0,P$69/OIS_fec!P$69)</f>
        <v>0.48983660374481058</v>
      </c>
      <c r="Q107" s="335">
        <f>IF(Q$69=0,0,Q$69/OIS_fec!Q$69)</f>
        <v>0.48955738037754387</v>
      </c>
      <c r="R107" s="335">
        <f>IF(R$69=0,0,R$69/OIS_fec!R$69)</f>
        <v>0.48941482184858515</v>
      </c>
      <c r="S107" s="335">
        <f>IF(S$69=0,0,S$69/OIS_fec!S$69)</f>
        <v>0.4892137578479514</v>
      </c>
      <c r="T107" s="335">
        <f>IF(T$69=0,0,T$69/OIS_fec!T$69)</f>
        <v>0.48882536013927674</v>
      </c>
      <c r="U107" s="335">
        <f>IF(U$69=0,0,U$69/OIS_fec!U$69)</f>
        <v>0.48883435537591341</v>
      </c>
      <c r="V107" s="335">
        <f>IF(V$69=0,0,V$69/OIS_fec!V$69)</f>
        <v>0.48898051630428641</v>
      </c>
      <c r="W107" s="335">
        <f>IF(W$69=0,0,W$69/OIS_fec!W$69)</f>
        <v>0.48790588057144768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CZ: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3835.0779935772639</v>
      </c>
      <c r="C5" s="225">
        <v>2682.3644009021368</v>
      </c>
      <c r="D5" s="225">
        <v>2537.5669568419912</v>
      </c>
      <c r="E5" s="225">
        <v>2024.226239102185</v>
      </c>
      <c r="F5" s="225">
        <v>1907.207050454831</v>
      </c>
      <c r="G5" s="225">
        <v>1013.873666911002</v>
      </c>
      <c r="H5" s="225">
        <v>1204.2486036137941</v>
      </c>
      <c r="I5" s="225">
        <v>1213.6599355832029</v>
      </c>
      <c r="J5" s="225">
        <v>1157.3091981759981</v>
      </c>
      <c r="K5" s="225">
        <v>1198.6584652597651</v>
      </c>
      <c r="L5" s="225">
        <v>1234.731847429066</v>
      </c>
      <c r="M5" s="225">
        <v>1129.1747169610719</v>
      </c>
      <c r="N5" s="225">
        <v>1125.467780687394</v>
      </c>
      <c r="O5" s="225">
        <v>953.59569783441361</v>
      </c>
      <c r="P5" s="225">
        <v>1103.255649048818</v>
      </c>
      <c r="Q5" s="225">
        <v>1175.962668311673</v>
      </c>
      <c r="R5" s="225">
        <v>864.30996329178811</v>
      </c>
      <c r="S5" s="225">
        <v>792.39844034947942</v>
      </c>
      <c r="T5" s="225">
        <v>764.57835469688803</v>
      </c>
      <c r="U5" s="225">
        <v>655.36727066624496</v>
      </c>
      <c r="V5" s="225">
        <v>640.4563751796212</v>
      </c>
      <c r="W5" s="225">
        <v>735.6047978923516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84.308853902246824</v>
      </c>
      <c r="C10" s="262">
        <v>63.630498339852977</v>
      </c>
      <c r="D10" s="262">
        <v>59.418519414972721</v>
      </c>
      <c r="E10" s="262">
        <v>43.98986050763898</v>
      </c>
      <c r="F10" s="262">
        <v>36.428288727889417</v>
      </c>
      <c r="G10" s="262">
        <v>13.077978088912751</v>
      </c>
      <c r="H10" s="262">
        <v>16.804503326629451</v>
      </c>
      <c r="I10" s="262">
        <v>13.199680275938871</v>
      </c>
      <c r="J10" s="262">
        <v>12.15396146665057</v>
      </c>
      <c r="K10" s="262">
        <v>11.407628582347179</v>
      </c>
      <c r="L10" s="262">
        <v>18.618875987190119</v>
      </c>
      <c r="M10" s="262">
        <v>16.552428460087171</v>
      </c>
      <c r="N10" s="262">
        <v>12.307830548780901</v>
      </c>
      <c r="O10" s="262">
        <v>11.57990269677663</v>
      </c>
      <c r="P10" s="262">
        <v>7.1656045415122289</v>
      </c>
      <c r="Q10" s="262">
        <v>6.7328709091338919</v>
      </c>
      <c r="R10" s="262">
        <v>9.5940184129680617</v>
      </c>
      <c r="S10" s="262">
        <v>7.8109382345737748</v>
      </c>
      <c r="T10" s="262">
        <v>6.4670623871541197</v>
      </c>
      <c r="U10" s="262">
        <v>4.6971466266035042</v>
      </c>
      <c r="V10" s="262">
        <v>4.6720510210670412</v>
      </c>
      <c r="W10" s="262">
        <v>6.588185905064087</v>
      </c>
      <c r="DA10" s="68" t="s">
        <v>3192</v>
      </c>
    </row>
    <row r="11" spans="1:105" ht="12" customHeight="1" x14ac:dyDescent="0.25">
      <c r="A11" s="37" t="s">
        <v>160</v>
      </c>
      <c r="B11" s="228">
        <v>4.7475468556922316</v>
      </c>
      <c r="C11" s="228">
        <v>6.5389988929912226</v>
      </c>
      <c r="D11" s="228">
        <v>5.7588717648285153</v>
      </c>
      <c r="E11" s="228">
        <v>2.0010918256160282</v>
      </c>
      <c r="F11" s="228">
        <v>2.0775448277012498</v>
      </c>
      <c r="G11" s="228">
        <v>2.5353767185000038</v>
      </c>
      <c r="H11" s="228">
        <v>4.4443861006733876</v>
      </c>
      <c r="I11" s="228">
        <v>2.805231843900911</v>
      </c>
      <c r="J11" s="228">
        <v>3.1934194639052862</v>
      </c>
      <c r="K11" s="228">
        <v>3.5116526136918251</v>
      </c>
      <c r="L11" s="228">
        <v>5.3007482440962352</v>
      </c>
      <c r="M11" s="228">
        <v>5.7019502953904917</v>
      </c>
      <c r="N11" s="228">
        <v>1.7062197888931929</v>
      </c>
      <c r="O11" s="228">
        <v>0.84527907499538468</v>
      </c>
      <c r="P11" s="228">
        <v>0.73098562925849098</v>
      </c>
      <c r="Q11" s="228">
        <v>0.69177655077330957</v>
      </c>
      <c r="R11" s="228">
        <v>1.2654255293165679</v>
      </c>
      <c r="S11" s="228">
        <v>0.50634140652940929</v>
      </c>
      <c r="T11" s="228">
        <v>0.43647825203294771</v>
      </c>
      <c r="U11" s="228">
        <v>0.38221944014565279</v>
      </c>
      <c r="V11" s="228">
        <v>0.29564464638186527</v>
      </c>
      <c r="W11" s="228">
        <v>0.33732434513888471</v>
      </c>
      <c r="DA11" s="69" t="s">
        <v>3193</v>
      </c>
    </row>
    <row r="12" spans="1:105" ht="12" customHeight="1" x14ac:dyDescent="0.25">
      <c r="A12" s="37" t="s">
        <v>162</v>
      </c>
      <c r="B12" s="228">
        <v>79.561307046554589</v>
      </c>
      <c r="C12" s="228">
        <v>57.091499446861761</v>
      </c>
      <c r="D12" s="228">
        <v>53.659647650144208</v>
      </c>
      <c r="E12" s="228">
        <v>41.98876868202295</v>
      </c>
      <c r="F12" s="228">
        <v>34.350743900188178</v>
      </c>
      <c r="G12" s="228">
        <v>10.542601370412751</v>
      </c>
      <c r="H12" s="228">
        <v>12.360117225956071</v>
      </c>
      <c r="I12" s="228">
        <v>10.39444843203796</v>
      </c>
      <c r="J12" s="228">
        <v>8.9605420027452798</v>
      </c>
      <c r="K12" s="228">
        <v>7.8959759686553559</v>
      </c>
      <c r="L12" s="228">
        <v>13.31812774309388</v>
      </c>
      <c r="M12" s="228">
        <v>10.850478164696691</v>
      </c>
      <c r="N12" s="228">
        <v>10.6016107598877</v>
      </c>
      <c r="O12" s="228">
        <v>10.734623621781241</v>
      </c>
      <c r="P12" s="228">
        <v>6.4346189122537378</v>
      </c>
      <c r="Q12" s="228">
        <v>6.0410943583605823</v>
      </c>
      <c r="R12" s="228">
        <v>8.3285928836514938</v>
      </c>
      <c r="S12" s="228">
        <v>7.3045968280443656</v>
      </c>
      <c r="T12" s="228">
        <v>6.0305841351211722</v>
      </c>
      <c r="U12" s="228">
        <v>4.3149271864578518</v>
      </c>
      <c r="V12" s="228">
        <v>4.3764063746851756</v>
      </c>
      <c r="W12" s="228">
        <v>6.2508615599252018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1339.28646049034</v>
      </c>
      <c r="C16" s="263">
        <v>839.65674736926042</v>
      </c>
      <c r="D16" s="263">
        <v>803.70181469515535</v>
      </c>
      <c r="E16" s="263">
        <v>735.63928315161479</v>
      </c>
      <c r="F16" s="263">
        <v>703.90383523798153</v>
      </c>
      <c r="G16" s="263">
        <v>244.91584432375871</v>
      </c>
      <c r="H16" s="263">
        <v>402.50520973138998</v>
      </c>
      <c r="I16" s="263">
        <v>421.98839778811748</v>
      </c>
      <c r="J16" s="263">
        <v>362.36433485692982</v>
      </c>
      <c r="K16" s="263">
        <v>424.46740547541839</v>
      </c>
      <c r="L16" s="263">
        <v>365.80007519733073</v>
      </c>
      <c r="M16" s="263">
        <v>345.70380960449648</v>
      </c>
      <c r="N16" s="263">
        <v>370.31618047318631</v>
      </c>
      <c r="O16" s="263">
        <v>248.31518410384041</v>
      </c>
      <c r="P16" s="263">
        <v>421.31491170857299</v>
      </c>
      <c r="Q16" s="263">
        <v>491.01461534461413</v>
      </c>
      <c r="R16" s="263">
        <v>165.13733412107771</v>
      </c>
      <c r="S16" s="263">
        <v>143.8411693999214</v>
      </c>
      <c r="T16" s="263">
        <v>142.16889934068459</v>
      </c>
      <c r="U16" s="263">
        <v>110.2889528446276</v>
      </c>
      <c r="V16" s="263">
        <v>124.8890077201325</v>
      </c>
      <c r="W16" s="263">
        <v>139.38767109316819</v>
      </c>
      <c r="DA16" s="70" t="s">
        <v>3198</v>
      </c>
    </row>
    <row r="17" spans="1:105" ht="12" customHeight="1" x14ac:dyDescent="0.25">
      <c r="A17" s="46" t="s">
        <v>30</v>
      </c>
      <c r="B17" s="231">
        <v>477.50361208569137</v>
      </c>
      <c r="C17" s="231">
        <v>10.65939581300136</v>
      </c>
      <c r="D17" s="231">
        <v>10.66054704690918</v>
      </c>
      <c r="E17" s="231">
        <v>9.7106101850677558</v>
      </c>
      <c r="F17" s="231">
        <v>10.25243726231094</v>
      </c>
      <c r="G17" s="231">
        <v>14.613596970719181</v>
      </c>
      <c r="H17" s="231">
        <v>12.01448843240032</v>
      </c>
      <c r="I17" s="231">
        <v>8.0674443618775715</v>
      </c>
      <c r="J17" s="231">
        <v>10.661672447945721</v>
      </c>
      <c r="K17" s="231">
        <v>8.8790624203074948</v>
      </c>
      <c r="L17" s="231">
        <v>4.59353714388401</v>
      </c>
      <c r="M17" s="231">
        <v>4.6461307954997899</v>
      </c>
      <c r="N17" s="231">
        <v>7.2929256868410643</v>
      </c>
      <c r="O17" s="231">
        <v>7.9541926150338496</v>
      </c>
      <c r="P17" s="231">
        <v>6.6881328856484794</v>
      </c>
      <c r="Q17" s="231">
        <v>5.7960826578620299</v>
      </c>
      <c r="R17" s="231">
        <v>7.9633472760741641</v>
      </c>
      <c r="S17" s="231">
        <v>8.8447089869041076</v>
      </c>
      <c r="T17" s="231">
        <v>7.7500713920805167</v>
      </c>
      <c r="U17" s="231">
        <v>7.9115885174127278</v>
      </c>
      <c r="V17" s="231">
        <v>8.2330094019806062</v>
      </c>
      <c r="W17" s="231">
        <v>8.4731142187963311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16.235239496287829</v>
      </c>
      <c r="C19" s="231">
        <v>20.129484336254649</v>
      </c>
      <c r="D19" s="231">
        <v>15.951937619268699</v>
      </c>
      <c r="E19" s="231">
        <v>27.908099061215552</v>
      </c>
      <c r="F19" s="231">
        <v>28.48371209656376</v>
      </c>
      <c r="G19" s="231">
        <v>40.509083393304017</v>
      </c>
      <c r="H19" s="231">
        <v>10.99112421268341</v>
      </c>
      <c r="I19" s="231">
        <v>0.43942727803037962</v>
      </c>
      <c r="J19" s="231">
        <v>0.51439963573194958</v>
      </c>
      <c r="K19" s="231">
        <v>0.27184789194446701</v>
      </c>
      <c r="L19" s="231">
        <v>1.0726199703036381</v>
      </c>
      <c r="M19" s="231">
        <v>0.66671337620926818</v>
      </c>
      <c r="N19" s="231">
        <v>1.749390674567163</v>
      </c>
      <c r="O19" s="231">
        <v>1.7275476880458629</v>
      </c>
      <c r="P19" s="231">
        <v>5.9676756052946329</v>
      </c>
      <c r="Q19" s="231">
        <v>2.2257239349434932</v>
      </c>
      <c r="R19" s="231">
        <v>14.38574543046068</v>
      </c>
      <c r="S19" s="231">
        <v>5.7619708757145158</v>
      </c>
      <c r="T19" s="231">
        <v>22.47136778482577</v>
      </c>
      <c r="U19" s="231">
        <v>1.9067250450527939</v>
      </c>
      <c r="V19" s="231">
        <v>3.656538106491531</v>
      </c>
      <c r="W19" s="231">
        <v>5.4171002799868564</v>
      </c>
      <c r="DA19" s="73" t="s">
        <v>3201</v>
      </c>
    </row>
    <row r="20" spans="1:105" ht="12" customHeight="1" x14ac:dyDescent="0.25">
      <c r="A20" s="46" t="s">
        <v>160</v>
      </c>
      <c r="B20" s="231">
        <v>24.25383973552734</v>
      </c>
      <c r="C20" s="231">
        <v>33.603425187089847</v>
      </c>
      <c r="D20" s="231">
        <v>30.224501130073719</v>
      </c>
      <c r="E20" s="231">
        <v>7.1021339142986148</v>
      </c>
      <c r="F20" s="231">
        <v>9.2393578451266674</v>
      </c>
      <c r="G20" s="231">
        <v>17.741304885608709</v>
      </c>
      <c r="H20" s="231">
        <v>45.887633421601578</v>
      </c>
      <c r="I20" s="231">
        <v>25.247815338673181</v>
      </c>
      <c r="J20" s="231">
        <v>34.01795109997542</v>
      </c>
      <c r="K20" s="231">
        <v>29.72426858030024</v>
      </c>
      <c r="L20" s="231">
        <v>35.997797265359317</v>
      </c>
      <c r="M20" s="231">
        <v>41.346724748375287</v>
      </c>
      <c r="N20" s="231">
        <v>11.087367472612851</v>
      </c>
      <c r="O20" s="231">
        <v>7.0330843975143917</v>
      </c>
      <c r="P20" s="231">
        <v>5.5420119483102823</v>
      </c>
      <c r="Q20" s="231">
        <v>4.8782107788084179</v>
      </c>
      <c r="R20" s="231">
        <v>15.76244143164587</v>
      </c>
      <c r="S20" s="231">
        <v>6.2451693045833796</v>
      </c>
      <c r="T20" s="231">
        <v>6.1697244083365774</v>
      </c>
      <c r="U20" s="231">
        <v>6.300162945726747</v>
      </c>
      <c r="V20" s="231">
        <v>5.3313180093958996</v>
      </c>
      <c r="W20" s="231">
        <v>5.2735278822993372</v>
      </c>
      <c r="DA20" s="73" t="s">
        <v>3202</v>
      </c>
    </row>
    <row r="21" spans="1:105" ht="12" customHeight="1" x14ac:dyDescent="0.25">
      <c r="A21" s="46" t="s">
        <v>70</v>
      </c>
      <c r="B21" s="231">
        <v>63.246554810368742</v>
      </c>
      <c r="C21" s="231">
        <v>2.0499142951232132</v>
      </c>
      <c r="D21" s="231">
        <v>6.9623499974985119</v>
      </c>
      <c r="E21" s="231">
        <v>8.7645494938390964</v>
      </c>
      <c r="F21" s="231">
        <v>3.909559859336198</v>
      </c>
      <c r="G21" s="231">
        <v>6.3514822199786538</v>
      </c>
      <c r="H21" s="231">
        <v>8.197184372082905</v>
      </c>
      <c r="I21" s="231">
        <v>33.865173092764778</v>
      </c>
      <c r="J21" s="231">
        <v>5.2993307776397742</v>
      </c>
      <c r="K21" s="231">
        <v>14.42606804854063</v>
      </c>
      <c r="L21" s="231">
        <v>38.848280313513747</v>
      </c>
      <c r="M21" s="231">
        <v>27.498503525442811</v>
      </c>
      <c r="N21" s="231">
        <v>15.413085228913451</v>
      </c>
      <c r="O21" s="231">
        <v>16.913744382649551</v>
      </c>
      <c r="P21" s="231">
        <v>4.1575115642793472</v>
      </c>
      <c r="Q21" s="231">
        <v>0.70029106596119062</v>
      </c>
      <c r="R21" s="231">
        <v>11.202231982028369</v>
      </c>
      <c r="S21" s="231">
        <v>7.9254469287028746</v>
      </c>
      <c r="T21" s="231">
        <v>0.95679087347885772</v>
      </c>
      <c r="U21" s="231">
        <v>1.5031445774618171</v>
      </c>
      <c r="V21" s="231">
        <v>10.879993267538961</v>
      </c>
      <c r="W21" s="231">
        <v>9.3214790592829289</v>
      </c>
      <c r="DA21" s="73" t="s">
        <v>3203</v>
      </c>
    </row>
    <row r="22" spans="1:105" ht="12" customHeight="1" x14ac:dyDescent="0.25">
      <c r="A22" s="46" t="s">
        <v>34</v>
      </c>
      <c r="B22" s="231">
        <v>101.19448619156159</v>
      </c>
      <c r="C22" s="231">
        <v>152.03159238262251</v>
      </c>
      <c r="D22" s="231">
        <v>161.82998331306601</v>
      </c>
      <c r="E22" s="231">
        <v>300.87528424211303</v>
      </c>
      <c r="F22" s="231">
        <v>361.97179404972951</v>
      </c>
      <c r="G22" s="231">
        <v>0</v>
      </c>
      <c r="H22" s="231">
        <v>175.4483508987698</v>
      </c>
      <c r="I22" s="231">
        <v>218.70957001155671</v>
      </c>
      <c r="J22" s="231">
        <v>223.57663198131681</v>
      </c>
      <c r="K22" s="231">
        <v>301.44043207624759</v>
      </c>
      <c r="L22" s="231">
        <v>179.20785793124159</v>
      </c>
      <c r="M22" s="231">
        <v>179.88756571932379</v>
      </c>
      <c r="N22" s="231">
        <v>253.1917667776199</v>
      </c>
      <c r="O22" s="231">
        <v>113.5173181899532</v>
      </c>
      <c r="P22" s="231">
        <v>342.66806888557028</v>
      </c>
      <c r="Q22" s="231">
        <v>421.09713920170771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3204</v>
      </c>
    </row>
    <row r="23" spans="1:105" ht="12" customHeight="1" x14ac:dyDescent="0.25">
      <c r="A23" s="46" t="s">
        <v>162</v>
      </c>
      <c r="B23" s="231">
        <v>654.58580058270593</v>
      </c>
      <c r="C23" s="231">
        <v>618.91600776697135</v>
      </c>
      <c r="D23" s="231">
        <v>562.3238343764333</v>
      </c>
      <c r="E23" s="231">
        <v>353.36077881424438</v>
      </c>
      <c r="F23" s="231">
        <v>254.25503083064621</v>
      </c>
      <c r="G23" s="231">
        <v>137.4247717170621</v>
      </c>
      <c r="H23" s="231">
        <v>126.8208314252764</v>
      </c>
      <c r="I23" s="231">
        <v>99.270441913815006</v>
      </c>
      <c r="J23" s="231">
        <v>87.578364016723299</v>
      </c>
      <c r="K23" s="231">
        <v>69.248546361358933</v>
      </c>
      <c r="L23" s="231">
        <v>105.3639976754306</v>
      </c>
      <c r="M23" s="231">
        <v>90.823213646646138</v>
      </c>
      <c r="N23" s="231">
        <v>80.746686839632304</v>
      </c>
      <c r="O23" s="231">
        <v>100.2149366372058</v>
      </c>
      <c r="P23" s="231">
        <v>55.33715062603175</v>
      </c>
      <c r="Q23" s="231">
        <v>54.289044918017026</v>
      </c>
      <c r="R23" s="231">
        <v>113.79544521355631</v>
      </c>
      <c r="S23" s="231">
        <v>112.9640231754324</v>
      </c>
      <c r="T23" s="231">
        <v>102.7210947533807</v>
      </c>
      <c r="U23" s="231">
        <v>90.56748163037355</v>
      </c>
      <c r="V23" s="231">
        <v>90.81459287243085</v>
      </c>
      <c r="W23" s="231">
        <v>110.70015278011481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2.2669275881975959</v>
      </c>
      <c r="C25" s="231">
        <v>2.2669275881975359</v>
      </c>
      <c r="D25" s="231">
        <v>15.748661211905929</v>
      </c>
      <c r="E25" s="231">
        <v>27.917827440836142</v>
      </c>
      <c r="F25" s="231">
        <v>35.791943294268208</v>
      </c>
      <c r="G25" s="231">
        <v>28.275605137086099</v>
      </c>
      <c r="H25" s="231">
        <v>23.14559696857556</v>
      </c>
      <c r="I25" s="231">
        <v>36.388525791399822</v>
      </c>
      <c r="J25" s="231">
        <v>0.71598489759685302</v>
      </c>
      <c r="K25" s="231">
        <v>0.47718009671908029</v>
      </c>
      <c r="L25" s="231">
        <v>0.71598489759773398</v>
      </c>
      <c r="M25" s="231">
        <v>0.83495779299943784</v>
      </c>
      <c r="N25" s="231">
        <v>0.83495779299949313</v>
      </c>
      <c r="O25" s="231">
        <v>0.95436019343769229</v>
      </c>
      <c r="P25" s="231">
        <v>0.95436019343823342</v>
      </c>
      <c r="Q25" s="231">
        <v>2.0281227873142198</v>
      </c>
      <c r="R25" s="231">
        <v>2.028122787312205</v>
      </c>
      <c r="S25" s="231">
        <v>2.09985012858415</v>
      </c>
      <c r="T25" s="231">
        <v>2.0998501285822502</v>
      </c>
      <c r="U25" s="231">
        <v>2.099850128599996</v>
      </c>
      <c r="V25" s="231">
        <v>5.9735560622946604</v>
      </c>
      <c r="W25" s="231">
        <v>0.20229687268794561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1632.022230778407</v>
      </c>
      <c r="C27" s="263">
        <f t="shared" si="0"/>
        <v>1147.412123012381</v>
      </c>
      <c r="D27" s="263">
        <f t="shared" si="0"/>
        <v>1081.4676026373561</v>
      </c>
      <c r="E27" s="263">
        <f t="shared" si="0"/>
        <v>834.41000109884055</v>
      </c>
      <c r="F27" s="263">
        <f t="shared" si="0"/>
        <v>765.62067801590581</v>
      </c>
      <c r="G27" s="263">
        <f t="shared" si="0"/>
        <v>501.862687610661</v>
      </c>
      <c r="H27" s="263">
        <f t="shared" si="0"/>
        <v>541.01771380810624</v>
      </c>
      <c r="I27" s="263">
        <f t="shared" si="0"/>
        <v>528.99358988191011</v>
      </c>
      <c r="J27" s="263">
        <f t="shared" si="0"/>
        <v>546.37413388096286</v>
      </c>
      <c r="K27" s="263">
        <f t="shared" si="0"/>
        <v>523.7754671639409</v>
      </c>
      <c r="L27" s="263">
        <f t="shared" si="0"/>
        <v>619.95293951254587</v>
      </c>
      <c r="M27" s="263">
        <f t="shared" si="0"/>
        <v>545.47938361722049</v>
      </c>
      <c r="N27" s="263">
        <f t="shared" si="0"/>
        <v>529.77072566471963</v>
      </c>
      <c r="O27" s="263">
        <f t="shared" si="0"/>
        <v>511.76811013693271</v>
      </c>
      <c r="P27" s="263">
        <f t="shared" si="0"/>
        <v>464.98094454141471</v>
      </c>
      <c r="Q27" s="263">
        <f t="shared" si="0"/>
        <v>454.60185951311911</v>
      </c>
      <c r="R27" s="263">
        <f t="shared" si="0"/>
        <v>507.162961668278</v>
      </c>
      <c r="S27" s="263">
        <f t="shared" si="0"/>
        <v>482.28286845682811</v>
      </c>
      <c r="T27" s="263">
        <f t="shared" si="0"/>
        <v>459.39419036694937</v>
      </c>
      <c r="U27" s="263">
        <f t="shared" si="0"/>
        <v>404.5667376848096</v>
      </c>
      <c r="V27" s="263">
        <f t="shared" si="0"/>
        <v>386.63705704228119</v>
      </c>
      <c r="W27" s="263">
        <f t="shared" si="0"/>
        <v>456.10043263410807</v>
      </c>
      <c r="DA27" s="70"/>
    </row>
    <row r="28" spans="1:105" ht="12" customHeight="1" x14ac:dyDescent="0.25">
      <c r="A28" s="60" t="s">
        <v>3072</v>
      </c>
      <c r="B28" s="264">
        <v>1632.022230778407</v>
      </c>
      <c r="C28" s="264">
        <v>1147.412123012381</v>
      </c>
      <c r="D28" s="264">
        <v>1081.4676026373561</v>
      </c>
      <c r="E28" s="264">
        <v>834.41000109884055</v>
      </c>
      <c r="F28" s="264">
        <v>765.62067801590581</v>
      </c>
      <c r="G28" s="264">
        <v>501.862687610661</v>
      </c>
      <c r="H28" s="264">
        <v>541.01771380810624</v>
      </c>
      <c r="I28" s="264">
        <v>528.99358988191011</v>
      </c>
      <c r="J28" s="264">
        <v>546.37413388096286</v>
      </c>
      <c r="K28" s="264">
        <v>523.7754671639409</v>
      </c>
      <c r="L28" s="264">
        <v>619.95293951254587</v>
      </c>
      <c r="M28" s="264">
        <v>545.47938361722049</v>
      </c>
      <c r="N28" s="264">
        <v>529.77072566471963</v>
      </c>
      <c r="O28" s="264">
        <v>511.76811013693271</v>
      </c>
      <c r="P28" s="264">
        <v>464.98094454141471</v>
      </c>
      <c r="Q28" s="264">
        <v>454.60185951311911</v>
      </c>
      <c r="R28" s="264">
        <v>507.162961668278</v>
      </c>
      <c r="S28" s="264">
        <v>482.28286845682811</v>
      </c>
      <c r="T28" s="264">
        <v>459.39419036694937</v>
      </c>
      <c r="U28" s="264">
        <v>404.5667376848096</v>
      </c>
      <c r="V28" s="264">
        <v>386.63705704228119</v>
      </c>
      <c r="W28" s="264">
        <v>456.10043263410807</v>
      </c>
      <c r="DA28" s="72" t="s">
        <v>3209</v>
      </c>
    </row>
    <row r="29" spans="1:105" ht="12" customHeight="1" x14ac:dyDescent="0.25">
      <c r="A29" s="59" t="s">
        <v>30</v>
      </c>
      <c r="B29" s="232">
        <v>534.34078263856679</v>
      </c>
      <c r="C29" s="232">
        <v>60.149223107883607</v>
      </c>
      <c r="D29" s="232">
        <v>59.84917513598122</v>
      </c>
      <c r="E29" s="232">
        <v>74.028721122316853</v>
      </c>
      <c r="F29" s="232">
        <v>40.842544982558849</v>
      </c>
      <c r="G29" s="232">
        <v>37.27990392555828</v>
      </c>
      <c r="H29" s="232">
        <v>42.00018112516284</v>
      </c>
      <c r="I29" s="232">
        <v>33.059208994914812</v>
      </c>
      <c r="J29" s="232">
        <v>60.502742798630493</v>
      </c>
      <c r="K29" s="232">
        <v>58.935425421120883</v>
      </c>
      <c r="L29" s="232">
        <v>18.040578685288761</v>
      </c>
      <c r="M29" s="232">
        <v>19.78820942894934</v>
      </c>
      <c r="N29" s="232">
        <v>35.415647766267092</v>
      </c>
      <c r="O29" s="232">
        <v>34.917921330123697</v>
      </c>
      <c r="P29" s="232">
        <v>34.768169506327659</v>
      </c>
      <c r="Q29" s="232">
        <v>31.17666789699236</v>
      </c>
      <c r="R29" s="232">
        <v>31.50436734121827</v>
      </c>
      <c r="S29" s="232">
        <v>35.780416120615087</v>
      </c>
      <c r="T29" s="232">
        <v>34.068332258694191</v>
      </c>
      <c r="U29" s="232">
        <v>33.296596797935422</v>
      </c>
      <c r="V29" s="232">
        <v>34.286687245236948</v>
      </c>
      <c r="W29" s="232">
        <v>35.466472173466428</v>
      </c>
      <c r="DA29" s="71" t="s">
        <v>3210</v>
      </c>
    </row>
    <row r="30" spans="1:105" ht="12" customHeight="1" x14ac:dyDescent="0.25">
      <c r="A30" s="59" t="s">
        <v>33</v>
      </c>
      <c r="B30" s="232">
        <v>40.886004767813887</v>
      </c>
      <c r="C30" s="232">
        <v>41.273234429928877</v>
      </c>
      <c r="D30" s="232">
        <v>29.520539735790141</v>
      </c>
      <c r="E30" s="232">
        <v>45.238344519367978</v>
      </c>
      <c r="F30" s="232">
        <v>51.547814657339963</v>
      </c>
      <c r="G30" s="232">
        <v>48.731038466247099</v>
      </c>
      <c r="H30" s="232">
        <v>22.061883581227459</v>
      </c>
      <c r="I30" s="232">
        <v>5.3408860819969766</v>
      </c>
      <c r="J30" s="232">
        <v>5.0164920442880172</v>
      </c>
      <c r="K30" s="232">
        <v>2.4929164680727629</v>
      </c>
      <c r="L30" s="232">
        <v>4.0721157466671452</v>
      </c>
      <c r="M30" s="232">
        <v>4.8625881838169187</v>
      </c>
      <c r="N30" s="232">
        <v>8.5565212712345193</v>
      </c>
      <c r="O30" s="232">
        <v>5.8008114364071197</v>
      </c>
      <c r="P30" s="232">
        <v>42.764323231564582</v>
      </c>
      <c r="Q30" s="232">
        <v>22.91030335813161</v>
      </c>
      <c r="R30" s="232">
        <v>29.496968424726141</v>
      </c>
      <c r="S30" s="232">
        <v>14.015833470590611</v>
      </c>
      <c r="T30" s="232">
        <v>45.166766516702218</v>
      </c>
      <c r="U30" s="232">
        <v>8.7628417575562647</v>
      </c>
      <c r="V30" s="232">
        <v>11.757041648530739</v>
      </c>
      <c r="W30" s="232">
        <v>17.891117400728401</v>
      </c>
      <c r="DA30" s="71" t="s">
        <v>3211</v>
      </c>
    </row>
    <row r="31" spans="1:105" ht="12" customHeight="1" x14ac:dyDescent="0.25">
      <c r="A31" s="59" t="s">
        <v>160</v>
      </c>
      <c r="B31" s="232">
        <v>145.96805526821379</v>
      </c>
      <c r="C31" s="232">
        <v>207.92647799062459</v>
      </c>
      <c r="D31" s="232">
        <v>189.6479027762978</v>
      </c>
      <c r="E31" s="232">
        <v>69.210652245766909</v>
      </c>
      <c r="F31" s="232">
        <v>89.197220712725112</v>
      </c>
      <c r="G31" s="232">
        <v>93.954828072037884</v>
      </c>
      <c r="H31" s="232">
        <v>103.6217944251957</v>
      </c>
      <c r="I31" s="232">
        <v>80.942227478401321</v>
      </c>
      <c r="J31" s="232">
        <v>98.342292940834028</v>
      </c>
      <c r="K31" s="232">
        <v>105.1825344960765</v>
      </c>
      <c r="L31" s="232">
        <v>99.858508290501021</v>
      </c>
      <c r="M31" s="232">
        <v>118.4774580003333</v>
      </c>
      <c r="N31" s="232">
        <v>54.975741859414313</v>
      </c>
      <c r="O31" s="232">
        <v>32.758403248818773</v>
      </c>
      <c r="P31" s="232">
        <v>35.60242413494943</v>
      </c>
      <c r="Q31" s="232">
        <v>36.886649809342622</v>
      </c>
      <c r="R31" s="232">
        <v>50.340206163092112</v>
      </c>
      <c r="S31" s="232">
        <v>29.445342264343729</v>
      </c>
      <c r="T31" s="232">
        <v>29.72064810013994</v>
      </c>
      <c r="U31" s="232">
        <v>32.164103872645207</v>
      </c>
      <c r="V31" s="232">
        <v>25.432018758189962</v>
      </c>
      <c r="W31" s="232">
        <v>24.092528915317061</v>
      </c>
      <c r="DA31" s="71" t="s">
        <v>3212</v>
      </c>
    </row>
    <row r="32" spans="1:105" ht="12" customHeight="1" x14ac:dyDescent="0.25">
      <c r="A32" s="59" t="s">
        <v>70</v>
      </c>
      <c r="B32" s="232">
        <v>93.129034232006234</v>
      </c>
      <c r="C32" s="232">
        <v>13.240734344897181</v>
      </c>
      <c r="D32" s="232">
        <v>18.883351144523161</v>
      </c>
      <c r="E32" s="232">
        <v>19.213763437785222</v>
      </c>
      <c r="F32" s="232">
        <v>30.14387046084882</v>
      </c>
      <c r="G32" s="232">
        <v>26.541710587737121</v>
      </c>
      <c r="H32" s="232">
        <v>29.9324569150413</v>
      </c>
      <c r="I32" s="232">
        <v>87.548887243438173</v>
      </c>
      <c r="J32" s="232">
        <v>31.583131462783651</v>
      </c>
      <c r="K32" s="232">
        <v>53.824871866964394</v>
      </c>
      <c r="L32" s="232">
        <v>89.472671528174942</v>
      </c>
      <c r="M32" s="232">
        <v>69.332262744070576</v>
      </c>
      <c r="N32" s="232">
        <v>57.206995965679553</v>
      </c>
      <c r="O32" s="232">
        <v>44.081171634660762</v>
      </c>
      <c r="P32" s="232">
        <v>30.359636211211129</v>
      </c>
      <c r="Q32" s="232">
        <v>9.947484553235709</v>
      </c>
      <c r="R32" s="232">
        <v>20.727158790464671</v>
      </c>
      <c r="S32" s="232">
        <v>19.637401285528231</v>
      </c>
      <c r="T32" s="232">
        <v>5.157685286572482</v>
      </c>
      <c r="U32" s="232">
        <v>7.6685696626083146</v>
      </c>
      <c r="V32" s="232">
        <v>24.555071557716971</v>
      </c>
      <c r="W32" s="232">
        <v>27.82534148460833</v>
      </c>
      <c r="DA32" s="71" t="s">
        <v>3213</v>
      </c>
    </row>
    <row r="33" spans="1:105" ht="12" customHeight="1" x14ac:dyDescent="0.25">
      <c r="A33" s="59" t="s">
        <v>162</v>
      </c>
      <c r="B33" s="232">
        <v>817.69835387180581</v>
      </c>
      <c r="C33" s="232">
        <v>824.8224531390473</v>
      </c>
      <c r="D33" s="232">
        <v>783.56663384476383</v>
      </c>
      <c r="E33" s="232">
        <v>626.7185197736037</v>
      </c>
      <c r="F33" s="232">
        <v>553.88922720243306</v>
      </c>
      <c r="G33" s="232">
        <v>295.35520655908073</v>
      </c>
      <c r="H33" s="232">
        <v>343.40139776147902</v>
      </c>
      <c r="I33" s="232">
        <v>322.10238008315878</v>
      </c>
      <c r="J33" s="232">
        <v>350.92947463442681</v>
      </c>
      <c r="K33" s="232">
        <v>303.33971891170643</v>
      </c>
      <c r="L33" s="232">
        <v>408.50906526191397</v>
      </c>
      <c r="M33" s="232">
        <v>333.01886526005029</v>
      </c>
      <c r="N33" s="232">
        <v>373.61581880212418</v>
      </c>
      <c r="O33" s="232">
        <v>394.2098024869224</v>
      </c>
      <c r="P33" s="232">
        <v>321.48639145736189</v>
      </c>
      <c r="Q33" s="232">
        <v>353.68075389541679</v>
      </c>
      <c r="R33" s="232">
        <v>375.09426094877688</v>
      </c>
      <c r="S33" s="232">
        <v>383.40387531575038</v>
      </c>
      <c r="T33" s="232">
        <v>345.28075820484048</v>
      </c>
      <c r="U33" s="232">
        <v>322.67462559406442</v>
      </c>
      <c r="V33" s="232">
        <v>290.60623783260661</v>
      </c>
      <c r="W33" s="232">
        <v>350.82497265998779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398.16648213734322</v>
      </c>
      <c r="C35" s="263">
        <f t="shared" si="1"/>
        <v>233.64485871115437</v>
      </c>
      <c r="D35" s="263">
        <f t="shared" si="1"/>
        <v>224.13534422015056</v>
      </c>
      <c r="E35" s="263">
        <f t="shared" si="1"/>
        <v>204.73851372343512</v>
      </c>
      <c r="F35" s="263">
        <f t="shared" si="1"/>
        <v>188.60238217741227</v>
      </c>
      <c r="G35" s="263">
        <f t="shared" si="1"/>
        <v>67.260747169961959</v>
      </c>
      <c r="H35" s="263">
        <f t="shared" si="1"/>
        <v>108.69137877260322</v>
      </c>
      <c r="I35" s="263">
        <f t="shared" si="1"/>
        <v>109.92273682613407</v>
      </c>
      <c r="J35" s="263">
        <f t="shared" si="1"/>
        <v>87.171609628437494</v>
      </c>
      <c r="K35" s="263">
        <f t="shared" si="1"/>
        <v>102.80410790179552</v>
      </c>
      <c r="L35" s="263">
        <f t="shared" si="1"/>
        <v>95.753615696151016</v>
      </c>
      <c r="M35" s="263">
        <f t="shared" si="1"/>
        <v>92.474214396540646</v>
      </c>
      <c r="N35" s="263">
        <f t="shared" si="1"/>
        <v>88.686254789333049</v>
      </c>
      <c r="O35" s="263">
        <f t="shared" si="1"/>
        <v>62.268453701465162</v>
      </c>
      <c r="P35" s="263">
        <f t="shared" si="1"/>
        <v>90.11683092010658</v>
      </c>
      <c r="Q35" s="263">
        <f t="shared" si="1"/>
        <v>96.245303822197656</v>
      </c>
      <c r="R35" s="263">
        <f t="shared" si="1"/>
        <v>43.497695546063611</v>
      </c>
      <c r="S35" s="263">
        <f t="shared" si="1"/>
        <v>36.856188054350781</v>
      </c>
      <c r="T35" s="263">
        <f t="shared" si="1"/>
        <v>38.088629362815588</v>
      </c>
      <c r="U35" s="263">
        <f t="shared" si="1"/>
        <v>28.125584690272511</v>
      </c>
      <c r="V35" s="263">
        <f t="shared" si="1"/>
        <v>33.433859909326713</v>
      </c>
      <c r="W35" s="263">
        <f t="shared" si="1"/>
        <v>34.140339483034062</v>
      </c>
      <c r="DA35" s="70"/>
    </row>
    <row r="36" spans="1:105" ht="12" customHeight="1" x14ac:dyDescent="0.25">
      <c r="A36" s="60" t="s">
        <v>3082</v>
      </c>
      <c r="B36" s="264">
        <v>165.47298446233981</v>
      </c>
      <c r="C36" s="264">
        <v>93.306320117314982</v>
      </c>
      <c r="D36" s="264">
        <v>88.975439164450961</v>
      </c>
      <c r="E36" s="264">
        <v>75.067419501525038</v>
      </c>
      <c r="F36" s="264">
        <v>65.188402531688553</v>
      </c>
      <c r="G36" s="264">
        <v>28.60348227229931</v>
      </c>
      <c r="H36" s="264">
        <v>39.960687105184107</v>
      </c>
      <c r="I36" s="264">
        <v>37.5097490430962</v>
      </c>
      <c r="J36" s="264">
        <v>29.358357296092279</v>
      </c>
      <c r="K36" s="264">
        <v>32.026658244676241</v>
      </c>
      <c r="L36" s="264">
        <v>41.862960989947439</v>
      </c>
      <c r="M36" s="264">
        <v>39.629314112610992</v>
      </c>
      <c r="N36" s="264">
        <v>31.964045008453049</v>
      </c>
      <c r="O36" s="264">
        <v>27.752448703135212</v>
      </c>
      <c r="P36" s="264">
        <v>23.613661211964239</v>
      </c>
      <c r="Q36" s="264">
        <v>18.07752589771437</v>
      </c>
      <c r="R36" s="264">
        <v>24.69566134855258</v>
      </c>
      <c r="S36" s="264">
        <v>21.693539770866298</v>
      </c>
      <c r="T36" s="264">
        <v>21.994306899955159</v>
      </c>
      <c r="U36" s="264">
        <v>17.341759235491089</v>
      </c>
      <c r="V36" s="264">
        <v>18.927237668780929</v>
      </c>
      <c r="W36" s="264">
        <v>19.390277409345721</v>
      </c>
      <c r="DA36" s="72" t="s">
        <v>3216</v>
      </c>
    </row>
    <row r="37" spans="1:105" ht="12" customHeight="1" x14ac:dyDescent="0.25">
      <c r="A37" s="59" t="s">
        <v>30</v>
      </c>
      <c r="B37" s="232">
        <v>66.629814059794938</v>
      </c>
      <c r="C37" s="232">
        <v>0.27028099457206112</v>
      </c>
      <c r="D37" s="232">
        <v>0.38997511332656348</v>
      </c>
      <c r="E37" s="232">
        <v>0.43321105252090991</v>
      </c>
      <c r="F37" s="232">
        <v>1.649549935563059</v>
      </c>
      <c r="G37" s="232">
        <v>1.827444962258324</v>
      </c>
      <c r="H37" s="232">
        <v>2.0010967848552288</v>
      </c>
      <c r="I37" s="232">
        <v>1.543290887861779</v>
      </c>
      <c r="J37" s="232">
        <v>1.572892027526646</v>
      </c>
      <c r="K37" s="232">
        <v>0.89265926409279661</v>
      </c>
      <c r="L37" s="232">
        <v>0.88389785503530049</v>
      </c>
      <c r="M37" s="232">
        <v>0.75997175337946798</v>
      </c>
      <c r="N37" s="232">
        <v>0.86353645898338205</v>
      </c>
      <c r="O37" s="232">
        <v>0.79871676035760197</v>
      </c>
      <c r="P37" s="232">
        <v>0.85898792901851828</v>
      </c>
      <c r="Q37" s="232">
        <v>0.61751982775713099</v>
      </c>
      <c r="R37" s="232">
        <v>0.63962898653412503</v>
      </c>
      <c r="S37" s="232">
        <v>0.77232200526247907</v>
      </c>
      <c r="T37" s="232">
        <v>0.48130058368793871</v>
      </c>
      <c r="U37" s="232">
        <v>0.68827129375696017</v>
      </c>
      <c r="V37" s="232">
        <v>0.62810610169885472</v>
      </c>
      <c r="W37" s="232">
        <v>0.51161202762958846</v>
      </c>
      <c r="DA37" s="71" t="s">
        <v>3217</v>
      </c>
    </row>
    <row r="38" spans="1:105" ht="12" customHeight="1" x14ac:dyDescent="0.25">
      <c r="A38" s="59" t="s">
        <v>33</v>
      </c>
      <c r="B38" s="232">
        <v>1.605317867361703</v>
      </c>
      <c r="C38" s="232">
        <v>2.497763432045025</v>
      </c>
      <c r="D38" s="232">
        <v>2.18545936830045</v>
      </c>
      <c r="E38" s="232">
        <v>5.4550317907569577</v>
      </c>
      <c r="F38" s="232">
        <v>6.7392088453765497</v>
      </c>
      <c r="G38" s="232">
        <v>6.3245139353435169</v>
      </c>
      <c r="H38" s="232">
        <v>2.4265443267158968</v>
      </c>
      <c r="I38" s="232">
        <v>0</v>
      </c>
      <c r="J38" s="232">
        <v>0</v>
      </c>
      <c r="K38" s="232">
        <v>0</v>
      </c>
      <c r="L38" s="232">
        <v>0.23498134125365411</v>
      </c>
      <c r="M38" s="232">
        <v>0</v>
      </c>
      <c r="N38" s="232">
        <v>0.54084879502876415</v>
      </c>
      <c r="O38" s="232">
        <v>0.49569075904975612</v>
      </c>
      <c r="P38" s="232">
        <v>5.5100912800783757</v>
      </c>
      <c r="Q38" s="232">
        <v>2.2818407837831698</v>
      </c>
      <c r="R38" s="232">
        <v>3.254318497530118</v>
      </c>
      <c r="S38" s="232">
        <v>1.34638684722146</v>
      </c>
      <c r="T38" s="232">
        <v>5.5139408252210984</v>
      </c>
      <c r="U38" s="232">
        <v>0.23448482854081201</v>
      </c>
      <c r="V38" s="232">
        <v>0.66372261397233434</v>
      </c>
      <c r="W38" s="232">
        <v>0.86229587725073586</v>
      </c>
      <c r="DA38" s="71" t="s">
        <v>3218</v>
      </c>
    </row>
    <row r="39" spans="1:105" ht="12" customHeight="1" x14ac:dyDescent="0.25">
      <c r="A39" s="59" t="s">
        <v>160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1.5628279883742151</v>
      </c>
      <c r="H39" s="232">
        <v>9.8699481588106561</v>
      </c>
      <c r="I39" s="232">
        <v>6.0268315704733739</v>
      </c>
      <c r="J39" s="232">
        <v>9.5169349688241134</v>
      </c>
      <c r="K39" s="232">
        <v>10.218531786266521</v>
      </c>
      <c r="L39" s="232">
        <v>9.8920670500053181</v>
      </c>
      <c r="M39" s="232">
        <v>11.621103909139411</v>
      </c>
      <c r="N39" s="232">
        <v>3.3122059983463128</v>
      </c>
      <c r="O39" s="232">
        <v>1.108726142788977</v>
      </c>
      <c r="P39" s="232">
        <v>1.030958446813832</v>
      </c>
      <c r="Q39" s="232">
        <v>1.4765236816482841</v>
      </c>
      <c r="R39" s="232">
        <v>2.4480387996095079</v>
      </c>
      <c r="S39" s="232">
        <v>0.50825925671152894</v>
      </c>
      <c r="T39" s="232">
        <v>0.4993622461758786</v>
      </c>
      <c r="U39" s="232">
        <v>0.53429743907398797</v>
      </c>
      <c r="V39" s="232">
        <v>0.50370841875255479</v>
      </c>
      <c r="W39" s="232">
        <v>0.49319796820993139</v>
      </c>
      <c r="DA39" s="71" t="s">
        <v>3219</v>
      </c>
    </row>
    <row r="40" spans="1:105" ht="12" customHeight="1" x14ac:dyDescent="0.25">
      <c r="A40" s="59" t="s">
        <v>70</v>
      </c>
      <c r="B40" s="232">
        <v>8.3156710140143275</v>
      </c>
      <c r="C40" s="232">
        <v>0</v>
      </c>
      <c r="D40" s="232">
        <v>0.79946928753062052</v>
      </c>
      <c r="E40" s="232">
        <v>1.5711104349540339</v>
      </c>
      <c r="F40" s="232">
        <v>0</v>
      </c>
      <c r="G40" s="232">
        <v>0.39680421430262869</v>
      </c>
      <c r="H40" s="232">
        <v>0.9364251389098236</v>
      </c>
      <c r="I40" s="232">
        <v>7.9359559773424104</v>
      </c>
      <c r="J40" s="232">
        <v>0</v>
      </c>
      <c r="K40" s="232">
        <v>3.6515004164850779</v>
      </c>
      <c r="L40" s="232">
        <v>11.46108988062481</v>
      </c>
      <c r="M40" s="232">
        <v>8.1533365246436968</v>
      </c>
      <c r="N40" s="232">
        <v>7.1811837694549334</v>
      </c>
      <c r="O40" s="232">
        <v>6.0279395251293959</v>
      </c>
      <c r="P40" s="232">
        <v>4.4021472506256121</v>
      </c>
      <c r="Q40" s="232">
        <v>1.442385260219178</v>
      </c>
      <c r="R40" s="232">
        <v>2.6399425027241539</v>
      </c>
      <c r="S40" s="232">
        <v>1.737615770950071</v>
      </c>
      <c r="T40" s="232">
        <v>0</v>
      </c>
      <c r="U40" s="232">
        <v>0</v>
      </c>
      <c r="V40" s="232">
        <v>2.4474337318550909</v>
      </c>
      <c r="W40" s="232">
        <v>1.4307935764949959</v>
      </c>
      <c r="DA40" s="71" t="s">
        <v>3220</v>
      </c>
    </row>
    <row r="41" spans="1:105" ht="12" customHeight="1" x14ac:dyDescent="0.25">
      <c r="A41" s="59" t="s">
        <v>162</v>
      </c>
      <c r="B41" s="232">
        <v>88.92218152116881</v>
      </c>
      <c r="C41" s="232">
        <v>90.538275690697901</v>
      </c>
      <c r="D41" s="232">
        <v>85.600535395293321</v>
      </c>
      <c r="E41" s="232">
        <v>67.608066223293136</v>
      </c>
      <c r="F41" s="232">
        <v>56.799643750748942</v>
      </c>
      <c r="G41" s="232">
        <v>18.49189117202063</v>
      </c>
      <c r="H41" s="232">
        <v>24.72667269589251</v>
      </c>
      <c r="I41" s="232">
        <v>22.003670607418641</v>
      </c>
      <c r="J41" s="232">
        <v>18.268530299741521</v>
      </c>
      <c r="K41" s="232">
        <v>17.26396677783185</v>
      </c>
      <c r="L41" s="232">
        <v>19.390924863028349</v>
      </c>
      <c r="M41" s="232">
        <v>19.094901925448418</v>
      </c>
      <c r="N41" s="232">
        <v>20.066269986639661</v>
      </c>
      <c r="O41" s="232">
        <v>19.321375515809471</v>
      </c>
      <c r="P41" s="232">
        <v>11.811476305427901</v>
      </c>
      <c r="Q41" s="232">
        <v>12.25925634430661</v>
      </c>
      <c r="R41" s="232">
        <v>15.71373256215467</v>
      </c>
      <c r="S41" s="232">
        <v>17.32895589072076</v>
      </c>
      <c r="T41" s="232">
        <v>15.499703244870251</v>
      </c>
      <c r="U41" s="232">
        <v>15.884705674119321</v>
      </c>
      <c r="V41" s="232">
        <v>14.684266802502091</v>
      </c>
      <c r="W41" s="232">
        <v>16.092377959760469</v>
      </c>
      <c r="DA41" s="71" t="s">
        <v>3221</v>
      </c>
    </row>
    <row r="42" spans="1:105" ht="12" customHeight="1" x14ac:dyDescent="0.25">
      <c r="A42" s="60" t="s">
        <v>3089</v>
      </c>
      <c r="B42" s="264">
        <v>232.69349767500341</v>
      </c>
      <c r="C42" s="264">
        <v>140.33853859383939</v>
      </c>
      <c r="D42" s="264">
        <v>135.1599050556996</v>
      </c>
      <c r="E42" s="264">
        <v>129.6710942219101</v>
      </c>
      <c r="F42" s="264">
        <v>123.4139796457237</v>
      </c>
      <c r="G42" s="264">
        <v>38.65726489766265</v>
      </c>
      <c r="H42" s="264">
        <v>68.730691667419109</v>
      </c>
      <c r="I42" s="264">
        <v>72.412987783037877</v>
      </c>
      <c r="J42" s="264">
        <v>57.813252332345222</v>
      </c>
      <c r="K42" s="264">
        <v>70.777449657119277</v>
      </c>
      <c r="L42" s="264">
        <v>53.890654706203577</v>
      </c>
      <c r="M42" s="264">
        <v>52.844900283929647</v>
      </c>
      <c r="N42" s="264">
        <v>56.722209780879993</v>
      </c>
      <c r="O42" s="264">
        <v>34.516004998329947</v>
      </c>
      <c r="P42" s="264">
        <v>66.503169708142337</v>
      </c>
      <c r="Q42" s="264">
        <v>78.167777924483289</v>
      </c>
      <c r="R42" s="264">
        <v>18.802034197511031</v>
      </c>
      <c r="S42" s="264">
        <v>15.162648283484479</v>
      </c>
      <c r="T42" s="264">
        <v>16.094322462860429</v>
      </c>
      <c r="U42" s="264">
        <v>10.78382545478142</v>
      </c>
      <c r="V42" s="264">
        <v>14.506622240545781</v>
      </c>
      <c r="W42" s="264">
        <v>14.750062073688341</v>
      </c>
      <c r="DA42" s="72" t="s">
        <v>3222</v>
      </c>
    </row>
    <row r="43" spans="1:105" ht="12" customHeight="1" x14ac:dyDescent="0.25">
      <c r="A43" s="64" t="s">
        <v>30</v>
      </c>
      <c r="B43" s="231">
        <v>86.002669740535183</v>
      </c>
      <c r="C43" s="231">
        <v>0.32396935822986539</v>
      </c>
      <c r="D43" s="231">
        <v>0.44864899155619142</v>
      </c>
      <c r="E43" s="231">
        <v>0.3978795871969808</v>
      </c>
      <c r="F43" s="231">
        <v>1.2639417567853919</v>
      </c>
      <c r="G43" s="231">
        <v>2.136121699437501</v>
      </c>
      <c r="H43" s="231">
        <v>1.6050400276876311</v>
      </c>
      <c r="I43" s="231">
        <v>1.0408548297927871</v>
      </c>
      <c r="J43" s="231">
        <v>0.93601361404136396</v>
      </c>
      <c r="K43" s="231">
        <v>0.41850995029715959</v>
      </c>
      <c r="L43" s="231">
        <v>0.52727480486549949</v>
      </c>
      <c r="M43" s="231">
        <v>0.43591391056363987</v>
      </c>
      <c r="N43" s="231">
        <v>0.30917075766724339</v>
      </c>
      <c r="O43" s="231">
        <v>0.40055433706793159</v>
      </c>
      <c r="P43" s="231">
        <v>0.1498330585053459</v>
      </c>
      <c r="Q43" s="231">
        <v>5.5373235494614759E-2</v>
      </c>
      <c r="R43" s="231">
        <v>0.47727950855888851</v>
      </c>
      <c r="S43" s="231">
        <v>0.52600536299455392</v>
      </c>
      <c r="T43" s="231">
        <v>0.34370460654904689</v>
      </c>
      <c r="U43" s="231">
        <v>0.41260324374852908</v>
      </c>
      <c r="V43" s="231">
        <v>0.44479405689586321</v>
      </c>
      <c r="W43" s="231">
        <v>0.38819423183836671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2.072069753209719</v>
      </c>
      <c r="C45" s="231">
        <v>2.9939168211618661</v>
      </c>
      <c r="D45" s="231">
        <v>2.5142736245683408</v>
      </c>
      <c r="E45" s="231">
        <v>5.0101348624941284</v>
      </c>
      <c r="F45" s="231">
        <v>5.1638130399861826</v>
      </c>
      <c r="G45" s="231">
        <v>7.3927979964916757</v>
      </c>
      <c r="H45" s="231">
        <v>1.946283059776698</v>
      </c>
      <c r="I45" s="231">
        <v>0</v>
      </c>
      <c r="J45" s="231">
        <v>0</v>
      </c>
      <c r="K45" s="231">
        <v>0</v>
      </c>
      <c r="L45" s="231">
        <v>0.14017427483360689</v>
      </c>
      <c r="M45" s="231">
        <v>0</v>
      </c>
      <c r="N45" s="231">
        <v>0.19363934203694869</v>
      </c>
      <c r="O45" s="231">
        <v>0.248587601057701</v>
      </c>
      <c r="P45" s="231">
        <v>0.9611239008691369</v>
      </c>
      <c r="Q45" s="231">
        <v>0.2046135223553277</v>
      </c>
      <c r="R45" s="231">
        <v>2.4283132345385181</v>
      </c>
      <c r="S45" s="231">
        <v>0.91698371596071204</v>
      </c>
      <c r="T45" s="231">
        <v>3.9375951870777621</v>
      </c>
      <c r="U45" s="231">
        <v>0.14056840920626931</v>
      </c>
      <c r="V45" s="231">
        <v>0.47001593094509481</v>
      </c>
      <c r="W45" s="231">
        <v>0.65428150162469123</v>
      </c>
      <c r="DA45" s="73" t="s">
        <v>3225</v>
      </c>
    </row>
    <row r="46" spans="1:105" ht="12" customHeight="1" x14ac:dyDescent="0.25">
      <c r="A46" s="64" t="s">
        <v>160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1.8268078368439029</v>
      </c>
      <c r="H46" s="231">
        <v>7.9164895901019641</v>
      </c>
      <c r="I46" s="231">
        <v>4.064727393787793</v>
      </c>
      <c r="J46" s="231">
        <v>5.6634406805236228</v>
      </c>
      <c r="K46" s="231">
        <v>4.7908058561701958</v>
      </c>
      <c r="L46" s="231">
        <v>5.9009507646103359</v>
      </c>
      <c r="M46" s="231">
        <v>6.6657751785807706</v>
      </c>
      <c r="N46" s="231">
        <v>1.185864507984167</v>
      </c>
      <c r="O46" s="231">
        <v>0.55602322019120864</v>
      </c>
      <c r="P46" s="231">
        <v>0.179829834692249</v>
      </c>
      <c r="Q46" s="231">
        <v>0.1324004345483818</v>
      </c>
      <c r="R46" s="231">
        <v>1.826681998171735</v>
      </c>
      <c r="S46" s="231">
        <v>0.3461601417546431</v>
      </c>
      <c r="T46" s="231">
        <v>0.35660273468234699</v>
      </c>
      <c r="U46" s="231">
        <v>0.32029936231265382</v>
      </c>
      <c r="V46" s="231">
        <v>0.35670169492632658</v>
      </c>
      <c r="W46" s="231">
        <v>0.37422225450906288</v>
      </c>
      <c r="DA46" s="73" t="s">
        <v>3226</v>
      </c>
    </row>
    <row r="47" spans="1:105" ht="12" customHeight="1" x14ac:dyDescent="0.25">
      <c r="A47" s="64" t="s">
        <v>70</v>
      </c>
      <c r="B47" s="231">
        <v>10.73348197020943</v>
      </c>
      <c r="C47" s="231">
        <v>0</v>
      </c>
      <c r="D47" s="231">
        <v>0.9197537929308881</v>
      </c>
      <c r="E47" s="231">
        <v>1.442975121855202</v>
      </c>
      <c r="F47" s="231">
        <v>0</v>
      </c>
      <c r="G47" s="231">
        <v>0.46382906741695601</v>
      </c>
      <c r="H47" s="231">
        <v>0.75108802445652445</v>
      </c>
      <c r="I47" s="231">
        <v>5.3523144424731344</v>
      </c>
      <c r="J47" s="231">
        <v>0</v>
      </c>
      <c r="K47" s="231">
        <v>1.71195137863305</v>
      </c>
      <c r="L47" s="231">
        <v>6.8369256650261354</v>
      </c>
      <c r="M47" s="231">
        <v>4.6766906701388109</v>
      </c>
      <c r="N47" s="231">
        <v>2.5710692395824131</v>
      </c>
      <c r="O47" s="231">
        <v>3.0229956853450251</v>
      </c>
      <c r="P47" s="231">
        <v>0.76786548945545829</v>
      </c>
      <c r="Q47" s="231">
        <v>0.12933922944331791</v>
      </c>
      <c r="R47" s="231">
        <v>1.969877048804892</v>
      </c>
      <c r="S47" s="231">
        <v>1.183438006577356</v>
      </c>
      <c r="T47" s="231">
        <v>0</v>
      </c>
      <c r="U47" s="231">
        <v>0</v>
      </c>
      <c r="V47" s="231">
        <v>1.733153006524268</v>
      </c>
      <c r="W47" s="231">
        <v>1.0856386936799649</v>
      </c>
      <c r="DA47" s="73" t="s">
        <v>3227</v>
      </c>
    </row>
    <row r="48" spans="1:105" ht="12" customHeight="1" x14ac:dyDescent="0.25">
      <c r="A48" s="64" t="s">
        <v>34</v>
      </c>
      <c r="B48" s="231">
        <v>18.689966935340571</v>
      </c>
      <c r="C48" s="231">
        <v>28.07925156494677</v>
      </c>
      <c r="D48" s="231">
        <v>29.88895098041554</v>
      </c>
      <c r="E48" s="231">
        <v>55.569718526968622</v>
      </c>
      <c r="F48" s="231">
        <v>66.853848632708349</v>
      </c>
      <c r="G48" s="231">
        <v>0</v>
      </c>
      <c r="H48" s="231">
        <v>32.404175371281028</v>
      </c>
      <c r="I48" s="231">
        <v>40.394242668721738</v>
      </c>
      <c r="J48" s="231">
        <v>40.21012549451855</v>
      </c>
      <c r="K48" s="231">
        <v>55.674097675784672</v>
      </c>
      <c r="L48" s="231">
        <v>28.785752426454401</v>
      </c>
      <c r="M48" s="231">
        <v>29.95962139749577</v>
      </c>
      <c r="N48" s="231">
        <v>45.123955889609043</v>
      </c>
      <c r="O48" s="231">
        <v>20.421961421475409</v>
      </c>
      <c r="P48" s="231">
        <v>62.20798029099506</v>
      </c>
      <c r="Q48" s="231">
        <v>76.172178211628832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114.7766224157543</v>
      </c>
      <c r="C49" s="231">
        <v>108.5227139895467</v>
      </c>
      <c r="D49" s="231">
        <v>98.479601824254274</v>
      </c>
      <c r="E49" s="231">
        <v>62.094144005736389</v>
      </c>
      <c r="F49" s="231">
        <v>43.521835840999088</v>
      </c>
      <c r="G49" s="231">
        <v>21.615386953911571</v>
      </c>
      <c r="H49" s="231">
        <v>19.832773571374009</v>
      </c>
      <c r="I49" s="231">
        <v>14.840123145308491</v>
      </c>
      <c r="J49" s="231">
        <v>10.871434764644411</v>
      </c>
      <c r="K49" s="231">
        <v>8.0939527194232213</v>
      </c>
      <c r="L49" s="231">
        <v>11.567338991796181</v>
      </c>
      <c r="M49" s="231">
        <v>10.95268782443182</v>
      </c>
      <c r="N49" s="231">
        <v>7.1842987412813324</v>
      </c>
      <c r="O49" s="231">
        <v>9.6896185795708121</v>
      </c>
      <c r="P49" s="231">
        <v>2.0602729800031132</v>
      </c>
      <c r="Q49" s="231">
        <v>1.0992921328659331</v>
      </c>
      <c r="R49" s="231">
        <v>11.72530124929049</v>
      </c>
      <c r="S49" s="231">
        <v>11.80223232214826</v>
      </c>
      <c r="T49" s="231">
        <v>11.068591200502659</v>
      </c>
      <c r="U49" s="231">
        <v>9.5225257054620833</v>
      </c>
      <c r="V49" s="231">
        <v>10.398680391673169</v>
      </c>
      <c r="W49" s="231">
        <v>12.21036246838344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0.4186868599542084</v>
      </c>
      <c r="C51" s="231">
        <v>0.41868685995419741</v>
      </c>
      <c r="D51" s="231">
        <v>2.908675841974353</v>
      </c>
      <c r="E51" s="231">
        <v>5.156242117658798</v>
      </c>
      <c r="F51" s="231">
        <v>6.6105403752446792</v>
      </c>
      <c r="G51" s="231">
        <v>5.2223213435610427</v>
      </c>
      <c r="H51" s="231">
        <v>4.2748420227412467</v>
      </c>
      <c r="I51" s="231">
        <v>6.7207253029539329</v>
      </c>
      <c r="J51" s="231">
        <v>0.13223777861727279</v>
      </c>
      <c r="K51" s="231">
        <v>8.8132076810978677E-2</v>
      </c>
      <c r="L51" s="231">
        <v>0.13223777861743549</v>
      </c>
      <c r="M51" s="231">
        <v>0.15421130271884059</v>
      </c>
      <c r="N51" s="231">
        <v>0.15421130271885081</v>
      </c>
      <c r="O51" s="231">
        <v>0.17626415362187089</v>
      </c>
      <c r="P51" s="231">
        <v>0.17626415362197079</v>
      </c>
      <c r="Q51" s="231">
        <v>0.37458115814687942</v>
      </c>
      <c r="R51" s="231">
        <v>0.37458115814650711</v>
      </c>
      <c r="S51" s="231">
        <v>0.38782873404896112</v>
      </c>
      <c r="T51" s="231">
        <v>0.38782873404861018</v>
      </c>
      <c r="U51" s="231">
        <v>0.38782873405188789</v>
      </c>
      <c r="V51" s="231">
        <v>1.103277159581056</v>
      </c>
      <c r="W51" s="231">
        <v>3.736292365280855E-2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69.099093608614524</v>
      </c>
      <c r="C54" s="263">
        <f t="shared" si="2"/>
        <v>46.578787020691415</v>
      </c>
      <c r="D54" s="263">
        <f t="shared" si="2"/>
        <v>44.402493546198116</v>
      </c>
      <c r="E54" s="263">
        <f t="shared" si="2"/>
        <v>38.314181764463257</v>
      </c>
      <c r="F54" s="263">
        <f t="shared" si="2"/>
        <v>33.914952679305166</v>
      </c>
      <c r="G54" s="263">
        <f t="shared" si="2"/>
        <v>13.159189784809961</v>
      </c>
      <c r="H54" s="263">
        <f t="shared" si="2"/>
        <v>19.102587553762355</v>
      </c>
      <c r="I54" s="263">
        <f t="shared" si="2"/>
        <v>18.202876607145491</v>
      </c>
      <c r="J54" s="263">
        <f t="shared" si="2"/>
        <v>14.505257077758641</v>
      </c>
      <c r="K54" s="263">
        <f t="shared" si="2"/>
        <v>16.123199032237231</v>
      </c>
      <c r="L54" s="263">
        <f t="shared" si="2"/>
        <v>17.742814768279512</v>
      </c>
      <c r="M54" s="263">
        <f t="shared" si="2"/>
        <v>17.056818380966806</v>
      </c>
      <c r="N54" s="263">
        <f t="shared" si="2"/>
        <v>15.30152504448129</v>
      </c>
      <c r="O54" s="263">
        <f t="shared" si="2"/>
        <v>12.383579066865659</v>
      </c>
      <c r="P54" s="263">
        <f t="shared" si="2"/>
        <v>13.052178127486108</v>
      </c>
      <c r="Q54" s="263">
        <f t="shared" si="2"/>
        <v>12.33987433797272</v>
      </c>
      <c r="R54" s="263">
        <f t="shared" si="2"/>
        <v>10.161881604805393</v>
      </c>
      <c r="S54" s="263">
        <f t="shared" si="2"/>
        <v>9.1058577333009136</v>
      </c>
      <c r="T54" s="263">
        <f t="shared" si="2"/>
        <v>9.3209473855530831</v>
      </c>
      <c r="U54" s="263">
        <f t="shared" si="2"/>
        <v>7.357026836904466</v>
      </c>
      <c r="V54" s="263">
        <f t="shared" si="2"/>
        <v>7.9651263050093943</v>
      </c>
      <c r="W54" s="263">
        <f t="shared" si="2"/>
        <v>8.2909460339362013</v>
      </c>
      <c r="DA54" s="70"/>
    </row>
    <row r="55" spans="1:105" ht="12" customHeight="1" x14ac:dyDescent="0.25">
      <c r="A55" s="60" t="s">
        <v>3104</v>
      </c>
      <c r="B55" s="264">
        <v>51.592372780401107</v>
      </c>
      <c r="C55" s="264">
        <v>36.020401671938608</v>
      </c>
      <c r="D55" s="264">
        <v>34.233723259875887</v>
      </c>
      <c r="E55" s="264">
        <v>28.55836276344181</v>
      </c>
      <c r="F55" s="264">
        <v>24.629888379940379</v>
      </c>
      <c r="G55" s="264">
        <v>10.25080621884161</v>
      </c>
      <c r="H55" s="264">
        <v>13.9316264251791</v>
      </c>
      <c r="I55" s="264">
        <v>12.754877526289979</v>
      </c>
      <c r="J55" s="264">
        <v>10.15567069538784</v>
      </c>
      <c r="K55" s="264">
        <v>10.798249841732961</v>
      </c>
      <c r="L55" s="264">
        <v>13.68834544869053</v>
      </c>
      <c r="M55" s="264">
        <v>13.081026510075549</v>
      </c>
      <c r="N55" s="264">
        <v>11.03402336817684</v>
      </c>
      <c r="O55" s="264">
        <v>9.7867636437938135</v>
      </c>
      <c r="P55" s="264">
        <v>8.0488048579080029</v>
      </c>
      <c r="Q55" s="264">
        <v>6.4589129894222532</v>
      </c>
      <c r="R55" s="264">
        <v>8.7473084990365368</v>
      </c>
      <c r="S55" s="264">
        <v>7.9650942260795112</v>
      </c>
      <c r="T55" s="264">
        <v>8.1100892692250266</v>
      </c>
      <c r="U55" s="264">
        <v>6.545704545635644</v>
      </c>
      <c r="V55" s="264">
        <v>6.8737189891062647</v>
      </c>
      <c r="W55" s="264">
        <v>7.1812234954768908</v>
      </c>
      <c r="DA55" s="72" t="s">
        <v>3234</v>
      </c>
    </row>
    <row r="56" spans="1:105" ht="12" customHeight="1" x14ac:dyDescent="0.25">
      <c r="A56" s="60" t="s">
        <v>3106</v>
      </c>
      <c r="B56" s="264">
        <v>17.506720828213421</v>
      </c>
      <c r="C56" s="264">
        <v>10.558385348752809</v>
      </c>
      <c r="D56" s="264">
        <v>10.16877028632223</v>
      </c>
      <c r="E56" s="264">
        <v>9.7558190010214467</v>
      </c>
      <c r="F56" s="264">
        <v>9.2850642993647874</v>
      </c>
      <c r="G56" s="264">
        <v>2.908383565968351</v>
      </c>
      <c r="H56" s="264">
        <v>5.1709611285832544</v>
      </c>
      <c r="I56" s="264">
        <v>5.4479990808555128</v>
      </c>
      <c r="J56" s="264">
        <v>4.3495863823708003</v>
      </c>
      <c r="K56" s="264">
        <v>5.3249491905042712</v>
      </c>
      <c r="L56" s="264">
        <v>4.054469319588982</v>
      </c>
      <c r="M56" s="264">
        <v>3.9757918708912579</v>
      </c>
      <c r="N56" s="264">
        <v>4.26750167630445</v>
      </c>
      <c r="O56" s="264">
        <v>2.5968154230718459</v>
      </c>
      <c r="P56" s="264">
        <v>5.0033732695781064</v>
      </c>
      <c r="Q56" s="264">
        <v>5.8809613485504668</v>
      </c>
      <c r="R56" s="264">
        <v>1.414573105768856</v>
      </c>
      <c r="S56" s="264">
        <v>1.1407635072214031</v>
      </c>
      <c r="T56" s="264">
        <v>1.210858116328057</v>
      </c>
      <c r="U56" s="264">
        <v>0.81132229126882172</v>
      </c>
      <c r="V56" s="264">
        <v>1.0914073159031299</v>
      </c>
      <c r="W56" s="264">
        <v>1.1097225384593099</v>
      </c>
      <c r="DA56" s="72" t="s">
        <v>3235</v>
      </c>
    </row>
    <row r="57" spans="1:105" ht="12" customHeight="1" x14ac:dyDescent="0.25">
      <c r="A57" s="64" t="s">
        <v>30</v>
      </c>
      <c r="B57" s="231">
        <v>6.4704202939587603</v>
      </c>
      <c r="C57" s="231">
        <v>2.437387021165132E-2</v>
      </c>
      <c r="D57" s="231">
        <v>3.3754156104541043E-2</v>
      </c>
      <c r="E57" s="231">
        <v>2.9934514397265001E-2</v>
      </c>
      <c r="F57" s="231">
        <v>9.5092796748744199E-2</v>
      </c>
      <c r="G57" s="231">
        <v>0.16071135042789969</v>
      </c>
      <c r="H57" s="231">
        <v>0.12075536258464931</v>
      </c>
      <c r="I57" s="231">
        <v>7.8308827319833518E-2</v>
      </c>
      <c r="J57" s="231">
        <v>7.0421086949820466E-2</v>
      </c>
      <c r="K57" s="231">
        <v>3.1486642028626423E-2</v>
      </c>
      <c r="L57" s="231">
        <v>3.9669577795523471E-2</v>
      </c>
      <c r="M57" s="231">
        <v>3.2796030888800502E-2</v>
      </c>
      <c r="N57" s="231">
        <v>2.3260495874651541E-2</v>
      </c>
      <c r="O57" s="231">
        <v>3.013574949727384E-2</v>
      </c>
      <c r="P57" s="231">
        <v>1.127270659601348E-2</v>
      </c>
      <c r="Q57" s="231">
        <v>4.166011447870703E-3</v>
      </c>
      <c r="R57" s="231">
        <v>3.5908176192518272E-2</v>
      </c>
      <c r="S57" s="231">
        <v>3.9574071197082408E-2</v>
      </c>
      <c r="T57" s="231">
        <v>2.585865378425431E-2</v>
      </c>
      <c r="U57" s="231">
        <v>3.104225031336896E-2</v>
      </c>
      <c r="V57" s="231">
        <v>3.3464129672416028E-2</v>
      </c>
      <c r="W57" s="231">
        <v>2.920583562420313E-2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0.1558923952258095</v>
      </c>
      <c r="C59" s="231">
        <v>0.22524766052628459</v>
      </c>
      <c r="D59" s="231">
        <v>0.18916165200514151</v>
      </c>
      <c r="E59" s="231">
        <v>0.37693804608106268</v>
      </c>
      <c r="F59" s="231">
        <v>0.38850004062591947</v>
      </c>
      <c r="G59" s="231">
        <v>0.55619796838808866</v>
      </c>
      <c r="H59" s="231">
        <v>0.14642881954432829</v>
      </c>
      <c r="I59" s="231">
        <v>0</v>
      </c>
      <c r="J59" s="231">
        <v>0</v>
      </c>
      <c r="K59" s="231">
        <v>0</v>
      </c>
      <c r="L59" s="231">
        <v>1.0546026946729041E-2</v>
      </c>
      <c r="M59" s="231">
        <v>0</v>
      </c>
      <c r="N59" s="231">
        <v>1.4568477143845659E-2</v>
      </c>
      <c r="O59" s="231">
        <v>1.870251544007781E-2</v>
      </c>
      <c r="P59" s="231">
        <v>7.2310262134355111E-2</v>
      </c>
      <c r="Q59" s="231">
        <v>1.539412080416259E-2</v>
      </c>
      <c r="R59" s="231">
        <v>0.18269441262985719</v>
      </c>
      <c r="S59" s="231">
        <v>6.8989370479802775E-2</v>
      </c>
      <c r="T59" s="231">
        <v>0.29624540592434562</v>
      </c>
      <c r="U59" s="231">
        <v>1.057567968949988E-2</v>
      </c>
      <c r="V59" s="231">
        <v>3.5361700133800217E-2</v>
      </c>
      <c r="W59" s="231">
        <v>4.9224940561105282E-2</v>
      </c>
      <c r="DA59" s="73" t="s">
        <v>3238</v>
      </c>
    </row>
    <row r="60" spans="1:105" ht="12" customHeight="1" x14ac:dyDescent="0.25">
      <c r="A60" s="64" t="s">
        <v>160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0.13744008803841279</v>
      </c>
      <c r="H60" s="231">
        <v>0.59559796289168365</v>
      </c>
      <c r="I60" s="231">
        <v>0.30581021144484949</v>
      </c>
      <c r="J60" s="231">
        <v>0.42608958097983368</v>
      </c>
      <c r="K60" s="231">
        <v>0.36043680422597091</v>
      </c>
      <c r="L60" s="231">
        <v>0.44395867821519752</v>
      </c>
      <c r="M60" s="231">
        <v>0.50150032691516766</v>
      </c>
      <c r="N60" s="231">
        <v>8.9218646368714696E-2</v>
      </c>
      <c r="O60" s="231">
        <v>4.1832467976768033E-2</v>
      </c>
      <c r="P60" s="231">
        <v>1.352951734361748E-2</v>
      </c>
      <c r="Q60" s="231">
        <v>9.9611612199409505E-3</v>
      </c>
      <c r="R60" s="231">
        <v>0.1374306205521055</v>
      </c>
      <c r="S60" s="231">
        <v>2.6043396244863432E-2</v>
      </c>
      <c r="T60" s="231">
        <v>2.6829045869518269E-2</v>
      </c>
      <c r="U60" s="231">
        <v>2.409775766615577E-2</v>
      </c>
      <c r="V60" s="231">
        <v>2.6836491154331781E-2</v>
      </c>
      <c r="W60" s="231">
        <v>2.8154652376857381E-2</v>
      </c>
      <c r="DA60" s="73" t="s">
        <v>3239</v>
      </c>
    </row>
    <row r="61" spans="1:105" ht="12" customHeight="1" x14ac:dyDescent="0.25">
      <c r="A61" s="64" t="s">
        <v>70</v>
      </c>
      <c r="B61" s="231">
        <v>0.80753469368346775</v>
      </c>
      <c r="C61" s="231">
        <v>0</v>
      </c>
      <c r="D61" s="231">
        <v>6.9197777524580922E-2</v>
      </c>
      <c r="E61" s="231">
        <v>0.10856239161293051</v>
      </c>
      <c r="F61" s="231">
        <v>0</v>
      </c>
      <c r="G61" s="231">
        <v>3.4896230777451243E-2</v>
      </c>
      <c r="H61" s="231">
        <v>5.6508189927763582E-2</v>
      </c>
      <c r="I61" s="231">
        <v>0.4026819643239975</v>
      </c>
      <c r="J61" s="231">
        <v>0</v>
      </c>
      <c r="K61" s="231">
        <v>0.12879884980311351</v>
      </c>
      <c r="L61" s="231">
        <v>0.51437685254115106</v>
      </c>
      <c r="M61" s="231">
        <v>0.35185133568442473</v>
      </c>
      <c r="N61" s="231">
        <v>0.19343467633221911</v>
      </c>
      <c r="O61" s="231">
        <v>0.22743541206357551</v>
      </c>
      <c r="P61" s="231">
        <v>5.7770444347746058E-2</v>
      </c>
      <c r="Q61" s="231">
        <v>9.7308511179925727E-3</v>
      </c>
      <c r="R61" s="231">
        <v>0.14820391589754681</v>
      </c>
      <c r="S61" s="231">
        <v>8.9036088269142694E-2</v>
      </c>
      <c r="T61" s="231">
        <v>0</v>
      </c>
      <c r="U61" s="231">
        <v>0</v>
      </c>
      <c r="V61" s="231">
        <v>0.1303939566037067</v>
      </c>
      <c r="W61" s="231">
        <v>8.1678146232975396E-2</v>
      </c>
      <c r="DA61" s="73" t="s">
        <v>3240</v>
      </c>
    </row>
    <row r="62" spans="1:105" ht="12" customHeight="1" x14ac:dyDescent="0.25">
      <c r="A62" s="64" t="s">
        <v>34</v>
      </c>
      <c r="B62" s="231">
        <v>1.4061417130036791</v>
      </c>
      <c r="C62" s="231">
        <v>2.1125455722843971</v>
      </c>
      <c r="D62" s="231">
        <v>2.2486985063635512</v>
      </c>
      <c r="E62" s="231">
        <v>4.1807938703675429</v>
      </c>
      <c r="F62" s="231">
        <v>5.0297566369435716</v>
      </c>
      <c r="G62" s="231">
        <v>0</v>
      </c>
      <c r="H62" s="231">
        <v>2.437931689375374</v>
      </c>
      <c r="I62" s="231">
        <v>3.0390652791514778</v>
      </c>
      <c r="J62" s="231">
        <v>3.0252132033493568</v>
      </c>
      <c r="K62" s="231">
        <v>4.1886468470809781</v>
      </c>
      <c r="L62" s="231">
        <v>2.1656992421156902</v>
      </c>
      <c r="M62" s="231">
        <v>2.2540154029463899</v>
      </c>
      <c r="N62" s="231">
        <v>3.394905772258987</v>
      </c>
      <c r="O62" s="231">
        <v>1.536448508198776</v>
      </c>
      <c r="P62" s="231">
        <v>4.6802242225200041</v>
      </c>
      <c r="Q62" s="231">
        <v>5.7308221852009158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8.6352317804956211</v>
      </c>
      <c r="C63" s="231">
        <v>8.1647182938843912</v>
      </c>
      <c r="D63" s="231">
        <v>7.409123648219758</v>
      </c>
      <c r="E63" s="231">
        <v>4.6716597371086914</v>
      </c>
      <c r="F63" s="231">
        <v>3.2743700946206191</v>
      </c>
      <c r="G63" s="231">
        <v>1.6262360090717169</v>
      </c>
      <c r="H63" s="231">
        <v>1.4921208956519629</v>
      </c>
      <c r="I63" s="231">
        <v>1.116498293063962</v>
      </c>
      <c r="J63" s="231">
        <v>0.81791358730867048</v>
      </c>
      <c r="K63" s="231">
        <v>0.60894942089704462</v>
      </c>
      <c r="L63" s="231">
        <v>0.8702700181915618</v>
      </c>
      <c r="M63" s="231">
        <v>0.8240266701766884</v>
      </c>
      <c r="N63" s="231">
        <v>0.54051150404624426</v>
      </c>
      <c r="O63" s="231">
        <v>0.72899951695830534</v>
      </c>
      <c r="P63" s="231">
        <v>0.1550048636992937</v>
      </c>
      <c r="Q63" s="231">
        <v>8.2705364228157996E-2</v>
      </c>
      <c r="R63" s="231">
        <v>0.88215432596542898</v>
      </c>
      <c r="S63" s="231">
        <v>0.88794224367259578</v>
      </c>
      <c r="T63" s="231">
        <v>0.83274667339204989</v>
      </c>
      <c r="U63" s="231">
        <v>0.71642826624166134</v>
      </c>
      <c r="V63" s="231">
        <v>0.78234586018857655</v>
      </c>
      <c r="W63" s="231">
        <v>0.91864796000376958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3.1499951846084652E-2</v>
      </c>
      <c r="C65" s="231">
        <v>3.1499951846083819E-2</v>
      </c>
      <c r="D65" s="231">
        <v>0.2188345461046535</v>
      </c>
      <c r="E65" s="231">
        <v>0.38793044145395322</v>
      </c>
      <c r="F65" s="231">
        <v>0.49734473042593169</v>
      </c>
      <c r="G65" s="231">
        <v>0.39290191926478069</v>
      </c>
      <c r="H65" s="231">
        <v>0.3216182086074918</v>
      </c>
      <c r="I65" s="231">
        <v>0.505634505551393</v>
      </c>
      <c r="J65" s="231">
        <v>9.948923783117701E-3</v>
      </c>
      <c r="K65" s="231">
        <v>6.6306264685375782E-3</v>
      </c>
      <c r="L65" s="231">
        <v>9.9489237831299412E-3</v>
      </c>
      <c r="M65" s="231">
        <v>1.1602104279787379E-2</v>
      </c>
      <c r="N65" s="231">
        <v>1.1602104279788141E-2</v>
      </c>
      <c r="O65" s="231">
        <v>1.326125293706865E-2</v>
      </c>
      <c r="P65" s="231">
        <v>1.326125293707617E-2</v>
      </c>
      <c r="Q65" s="231">
        <v>2.818165453142667E-2</v>
      </c>
      <c r="R65" s="231">
        <v>2.8181654531398651E-2</v>
      </c>
      <c r="S65" s="231">
        <v>2.917833735791556E-2</v>
      </c>
      <c r="T65" s="231">
        <v>2.9178337357889168E-2</v>
      </c>
      <c r="U65" s="231">
        <v>2.9178337358135759E-2</v>
      </c>
      <c r="V65" s="231">
        <v>8.3005178150298842E-2</v>
      </c>
      <c r="W65" s="231">
        <v>2.8110036603993891E-3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312.19487266031251</v>
      </c>
      <c r="C68" s="263">
        <v>351.4413864487961</v>
      </c>
      <c r="D68" s="263">
        <v>324.44118232815799</v>
      </c>
      <c r="E68" s="263">
        <v>167.1343988561924</v>
      </c>
      <c r="F68" s="263">
        <v>178.73691361633709</v>
      </c>
      <c r="G68" s="263">
        <v>173.5972199328973</v>
      </c>
      <c r="H68" s="263">
        <v>116.12721042130261</v>
      </c>
      <c r="I68" s="263">
        <v>121.3526542039566</v>
      </c>
      <c r="J68" s="263">
        <v>134.73990126525831</v>
      </c>
      <c r="K68" s="263">
        <v>120.08065710402531</v>
      </c>
      <c r="L68" s="263">
        <v>116.8635262675683</v>
      </c>
      <c r="M68" s="263">
        <v>111.9080625017601</v>
      </c>
      <c r="N68" s="263">
        <v>109.0852641668933</v>
      </c>
      <c r="O68" s="263">
        <v>107.2804681285331</v>
      </c>
      <c r="P68" s="263">
        <v>106.6251792097255</v>
      </c>
      <c r="Q68" s="263">
        <v>115.02814438463609</v>
      </c>
      <c r="R68" s="263">
        <v>128.75607193859551</v>
      </c>
      <c r="S68" s="263">
        <v>112.5014184705043</v>
      </c>
      <c r="T68" s="263">
        <v>109.1386258537311</v>
      </c>
      <c r="U68" s="263">
        <v>100.3318219830273</v>
      </c>
      <c r="V68" s="263">
        <v>82.859273181804426</v>
      </c>
      <c r="W68" s="263">
        <v>91.097222743040859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0.99999999999999978</v>
      </c>
      <c r="D73" s="234">
        <f t="shared" si="3"/>
        <v>0.99999999999999989</v>
      </c>
      <c r="E73" s="234">
        <f t="shared" si="3"/>
        <v>1</v>
      </c>
      <c r="F73" s="234">
        <f t="shared" si="3"/>
        <v>1.0000000000000002</v>
      </c>
      <c r="G73" s="234">
        <f t="shared" si="3"/>
        <v>0.99999999999999967</v>
      </c>
      <c r="H73" s="234">
        <f t="shared" si="3"/>
        <v>0.99999999999999978</v>
      </c>
      <c r="I73" s="234">
        <f t="shared" si="3"/>
        <v>0.99999999999999967</v>
      </c>
      <c r="J73" s="234">
        <f t="shared" si="3"/>
        <v>0.99999999999999978</v>
      </c>
      <c r="K73" s="234">
        <f t="shared" si="3"/>
        <v>0.99999999999999956</v>
      </c>
      <c r="L73" s="234">
        <f t="shared" si="3"/>
        <v>0.99999999999999978</v>
      </c>
      <c r="M73" s="234">
        <f t="shared" si="3"/>
        <v>1</v>
      </c>
      <c r="N73" s="234">
        <f t="shared" si="3"/>
        <v>1.0000000000000004</v>
      </c>
      <c r="O73" s="234">
        <f t="shared" si="3"/>
        <v>1.0000000000000002</v>
      </c>
      <c r="P73" s="234">
        <f t="shared" si="3"/>
        <v>1.0000000000000002</v>
      </c>
      <c r="Q73" s="234">
        <f t="shared" si="3"/>
        <v>1.0000000000000004</v>
      </c>
      <c r="R73" s="234">
        <f t="shared" si="3"/>
        <v>1.0000000000000002</v>
      </c>
      <c r="S73" s="234">
        <f t="shared" si="3"/>
        <v>0.99999999999999978</v>
      </c>
      <c r="T73" s="234">
        <f t="shared" si="3"/>
        <v>0.99999999999999978</v>
      </c>
      <c r="U73" s="234">
        <f t="shared" si="3"/>
        <v>1</v>
      </c>
      <c r="V73" s="234">
        <f t="shared" si="3"/>
        <v>1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2.1983608688908477E-2</v>
      </c>
      <c r="C78" s="302">
        <f t="shared" si="8"/>
        <v>2.3721794965088513E-2</v>
      </c>
      <c r="D78" s="302">
        <f t="shared" si="8"/>
        <v>2.3415547422212347E-2</v>
      </c>
      <c r="E78" s="302">
        <f t="shared" si="8"/>
        <v>2.1731691674518563E-2</v>
      </c>
      <c r="F78" s="302">
        <f t="shared" si="8"/>
        <v>1.9100332456930668E-2</v>
      </c>
      <c r="G78" s="302">
        <f t="shared" si="8"/>
        <v>1.2899021363043979E-2</v>
      </c>
      <c r="H78" s="302">
        <f t="shared" si="8"/>
        <v>1.3954347363327898E-2</v>
      </c>
      <c r="I78" s="302">
        <f t="shared" si="8"/>
        <v>1.0875929812741159E-2</v>
      </c>
      <c r="J78" s="302">
        <f t="shared" si="8"/>
        <v>1.0501913823726694E-2</v>
      </c>
      <c r="K78" s="302">
        <f t="shared" si="8"/>
        <v>9.5169966366315997E-3</v>
      </c>
      <c r="L78" s="302">
        <f t="shared" si="8"/>
        <v>1.5079287074321417E-2</v>
      </c>
      <c r="M78" s="302">
        <f t="shared" si="8"/>
        <v>1.4658872724882144E-2</v>
      </c>
      <c r="N78" s="302">
        <f t="shared" si="8"/>
        <v>1.0935746682382799E-2</v>
      </c>
      <c r="O78" s="302">
        <f t="shared" si="8"/>
        <v>1.2143409123042639E-2</v>
      </c>
      <c r="P78" s="302">
        <f t="shared" si="8"/>
        <v>6.494962928755562E-3</v>
      </c>
      <c r="Q78" s="302">
        <f t="shared" si="8"/>
        <v>5.7254121160157743E-3</v>
      </c>
      <c r="R78" s="302">
        <f t="shared" si="8"/>
        <v>1.1100205736873073E-2</v>
      </c>
      <c r="S78" s="302">
        <f t="shared" si="8"/>
        <v>9.8573367094574784E-3</v>
      </c>
      <c r="T78" s="302">
        <f t="shared" si="8"/>
        <v>8.4583383082011826E-3</v>
      </c>
      <c r="U78" s="302">
        <f t="shared" si="8"/>
        <v>7.1671974430892694E-3</v>
      </c>
      <c r="V78" s="302">
        <f t="shared" si="8"/>
        <v>7.2948778435638593E-3</v>
      </c>
      <c r="W78" s="302">
        <f t="shared" si="8"/>
        <v>8.9561486329894791E-3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0.3492201365222008</v>
      </c>
      <c r="C79" s="303">
        <f t="shared" si="9"/>
        <v>0.31302859040586201</v>
      </c>
      <c r="D79" s="303">
        <f t="shared" si="9"/>
        <v>0.31672142188333202</v>
      </c>
      <c r="E79" s="303">
        <f t="shared" si="9"/>
        <v>0.36341752168863123</v>
      </c>
      <c r="F79" s="303">
        <f t="shared" si="9"/>
        <v>0.36907573043530562</v>
      </c>
      <c r="G79" s="303">
        <f t="shared" si="9"/>
        <v>0.24156445947545993</v>
      </c>
      <c r="H79" s="303">
        <f t="shared" si="9"/>
        <v>0.33423763874296719</v>
      </c>
      <c r="I79" s="303">
        <f t="shared" si="9"/>
        <v>0.34769904271853413</v>
      </c>
      <c r="J79" s="303">
        <f t="shared" si="9"/>
        <v>0.3131093535142051</v>
      </c>
      <c r="K79" s="303">
        <f t="shared" si="9"/>
        <v>0.35411872337082334</v>
      </c>
      <c r="L79" s="303">
        <f t="shared" si="9"/>
        <v>0.29625871881331345</v>
      </c>
      <c r="M79" s="303">
        <f t="shared" si="9"/>
        <v>0.30615617265579864</v>
      </c>
      <c r="N79" s="303">
        <f t="shared" si="9"/>
        <v>0.3290331245617808</v>
      </c>
      <c r="O79" s="303">
        <f t="shared" si="9"/>
        <v>0.26039880912608615</v>
      </c>
      <c r="P79" s="303">
        <f t="shared" si="9"/>
        <v>0.38188330335930165</v>
      </c>
      <c r="Q79" s="303">
        <f t="shared" si="9"/>
        <v>0.41754268955626178</v>
      </c>
      <c r="R79" s="303">
        <f t="shared" si="9"/>
        <v>0.19106262930504703</v>
      </c>
      <c r="S79" s="303">
        <f t="shared" si="9"/>
        <v>0.18152631564555036</v>
      </c>
      <c r="T79" s="303">
        <f t="shared" si="9"/>
        <v>0.18594418540274593</v>
      </c>
      <c r="U79" s="303">
        <f t="shared" si="9"/>
        <v>0.16828571974994735</v>
      </c>
      <c r="V79" s="303">
        <f t="shared" si="9"/>
        <v>0.19500002273395492</v>
      </c>
      <c r="W79" s="303">
        <f t="shared" si="9"/>
        <v>0.18948716959506046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0.42555124915623888</v>
      </c>
      <c r="C80" s="303">
        <f t="shared" si="10"/>
        <v>0.42776146396309228</v>
      </c>
      <c r="D80" s="303">
        <f t="shared" si="10"/>
        <v>0.42618288345906163</v>
      </c>
      <c r="E80" s="303">
        <f t="shared" si="10"/>
        <v>0.41221182937976858</v>
      </c>
      <c r="F80" s="303">
        <f t="shared" si="10"/>
        <v>0.40143553256754189</v>
      </c>
      <c r="G80" s="303">
        <f t="shared" si="10"/>
        <v>0.4949952878643159</v>
      </c>
      <c r="H80" s="303">
        <f t="shared" si="10"/>
        <v>0.44925749731789777</v>
      </c>
      <c r="I80" s="303">
        <f t="shared" si="10"/>
        <v>0.4358664024183278</v>
      </c>
      <c r="J80" s="303">
        <f t="shared" si="10"/>
        <v>0.47210731128905525</v>
      </c>
      <c r="K80" s="303">
        <f t="shared" si="10"/>
        <v>0.43696806250013165</v>
      </c>
      <c r="L80" s="303">
        <f t="shared" si="10"/>
        <v>0.50209520456073076</v>
      </c>
      <c r="M80" s="303">
        <f t="shared" si="10"/>
        <v>0.48307792888354745</v>
      </c>
      <c r="N80" s="303">
        <f t="shared" si="10"/>
        <v>0.47071158744424946</v>
      </c>
      <c r="O80" s="303">
        <f t="shared" si="10"/>
        <v>0.53667199977846192</v>
      </c>
      <c r="P80" s="303">
        <f t="shared" si="10"/>
        <v>0.42146255488680462</v>
      </c>
      <c r="Q80" s="303">
        <f t="shared" si="10"/>
        <v>0.38657847886088931</v>
      </c>
      <c r="R80" s="303">
        <f t="shared" si="10"/>
        <v>0.58678365772472474</v>
      </c>
      <c r="S80" s="303">
        <f t="shared" si="10"/>
        <v>0.60863682195553293</v>
      </c>
      <c r="T80" s="303">
        <f t="shared" si="10"/>
        <v>0.60084645026221428</v>
      </c>
      <c r="U80" s="303">
        <f t="shared" si="10"/>
        <v>0.61731300263671685</v>
      </c>
      <c r="V80" s="303">
        <f t="shared" si="10"/>
        <v>0.60368991866752153</v>
      </c>
      <c r="W80" s="303">
        <f t="shared" si="10"/>
        <v>0.62003460817673162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0.42555124915623888</v>
      </c>
      <c r="C81" s="304">
        <f t="shared" si="11"/>
        <v>0.42776146396309228</v>
      </c>
      <c r="D81" s="304">
        <f t="shared" si="11"/>
        <v>0.42618288345906163</v>
      </c>
      <c r="E81" s="304">
        <f t="shared" si="11"/>
        <v>0.41221182937976858</v>
      </c>
      <c r="F81" s="304">
        <f t="shared" si="11"/>
        <v>0.40143553256754189</v>
      </c>
      <c r="G81" s="304">
        <f t="shared" si="11"/>
        <v>0.4949952878643159</v>
      </c>
      <c r="H81" s="304">
        <f t="shared" si="11"/>
        <v>0.44925749731789777</v>
      </c>
      <c r="I81" s="304">
        <f t="shared" si="11"/>
        <v>0.4358664024183278</v>
      </c>
      <c r="J81" s="304">
        <f t="shared" si="11"/>
        <v>0.47210731128905525</v>
      </c>
      <c r="K81" s="304">
        <f t="shared" si="11"/>
        <v>0.43696806250013165</v>
      </c>
      <c r="L81" s="304">
        <f t="shared" si="11"/>
        <v>0.50209520456073076</v>
      </c>
      <c r="M81" s="304">
        <f t="shared" si="11"/>
        <v>0.48307792888354745</v>
      </c>
      <c r="N81" s="304">
        <f t="shared" si="11"/>
        <v>0.47071158744424946</v>
      </c>
      <c r="O81" s="304">
        <f t="shared" si="11"/>
        <v>0.53667199977846192</v>
      </c>
      <c r="P81" s="304">
        <f t="shared" si="11"/>
        <v>0.42146255488680462</v>
      </c>
      <c r="Q81" s="304">
        <f t="shared" si="11"/>
        <v>0.38657847886088931</v>
      </c>
      <c r="R81" s="304">
        <f t="shared" si="11"/>
        <v>0.58678365772472474</v>
      </c>
      <c r="S81" s="304">
        <f t="shared" si="11"/>
        <v>0.60863682195553293</v>
      </c>
      <c r="T81" s="304">
        <f t="shared" si="11"/>
        <v>0.60084645026221428</v>
      </c>
      <c r="U81" s="304">
        <f t="shared" si="11"/>
        <v>0.61731300263671685</v>
      </c>
      <c r="V81" s="304">
        <f t="shared" si="11"/>
        <v>0.60368991866752153</v>
      </c>
      <c r="W81" s="304">
        <f t="shared" si="11"/>
        <v>0.62003460817673162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0.10382226458084196</v>
      </c>
      <c r="C83" s="303">
        <f t="shared" si="13"/>
        <v>8.7104070808788917E-2</v>
      </c>
      <c r="D83" s="303">
        <f t="shared" si="13"/>
        <v>8.8326869017512577E-2</v>
      </c>
      <c r="E83" s="303">
        <f t="shared" si="13"/>
        <v>0.10114408645065474</v>
      </c>
      <c r="F83" s="303">
        <f t="shared" si="13"/>
        <v>9.8889306293427529E-2</v>
      </c>
      <c r="G83" s="303">
        <f t="shared" si="13"/>
        <v>6.6340363069974193E-2</v>
      </c>
      <c r="H83" s="303">
        <f t="shared" si="13"/>
        <v>9.0256595229950415E-2</v>
      </c>
      <c r="I83" s="303">
        <f t="shared" si="13"/>
        <v>9.0571282451795396E-2</v>
      </c>
      <c r="J83" s="303">
        <f t="shared" si="13"/>
        <v>7.5322662055936462E-2</v>
      </c>
      <c r="K83" s="303">
        <f t="shared" si="13"/>
        <v>8.5765971610200498E-2</v>
      </c>
      <c r="L83" s="303">
        <f t="shared" si="13"/>
        <v>7.7550130334393882E-2</v>
      </c>
      <c r="M83" s="303">
        <f t="shared" si="13"/>
        <v>8.1895399363364138E-2</v>
      </c>
      <c r="N83" s="303">
        <f t="shared" si="13"/>
        <v>7.8799461265045515E-2</v>
      </c>
      <c r="O83" s="303">
        <f t="shared" si="13"/>
        <v>6.5298589164018775E-2</v>
      </c>
      <c r="P83" s="303">
        <f t="shared" si="13"/>
        <v>8.1682637200001323E-2</v>
      </c>
      <c r="Q83" s="303">
        <f t="shared" si="13"/>
        <v>8.1843842849515638E-2</v>
      </c>
      <c r="R83" s="303">
        <f t="shared" si="13"/>
        <v>5.03265002064762E-2</v>
      </c>
      <c r="S83" s="303">
        <f t="shared" si="13"/>
        <v>4.6512191566272808E-2</v>
      </c>
      <c r="T83" s="303">
        <f t="shared" si="13"/>
        <v>4.9816515375870889E-2</v>
      </c>
      <c r="U83" s="303">
        <f t="shared" si="13"/>
        <v>4.2915760290684189E-2</v>
      </c>
      <c r="V83" s="303">
        <f t="shared" si="13"/>
        <v>5.2203180739593569E-2</v>
      </c>
      <c r="W83" s="303">
        <f t="shared" si="13"/>
        <v>4.6411251776568969E-2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4.3147227967583204E-2</v>
      </c>
      <c r="C84" s="304">
        <f t="shared" si="14"/>
        <v>3.4785102309713795E-2</v>
      </c>
      <c r="D84" s="304">
        <f t="shared" si="14"/>
        <v>3.5063287265996376E-2</v>
      </c>
      <c r="E84" s="304">
        <f t="shared" si="14"/>
        <v>3.7084500759569275E-2</v>
      </c>
      <c r="F84" s="304">
        <f t="shared" si="14"/>
        <v>3.4180034368131357E-2</v>
      </c>
      <c r="G84" s="304">
        <f t="shared" si="14"/>
        <v>2.82120773088489E-2</v>
      </c>
      <c r="H84" s="304">
        <f t="shared" si="14"/>
        <v>3.3183087765489006E-2</v>
      </c>
      <c r="I84" s="304">
        <f t="shared" si="14"/>
        <v>3.090630904370387E-2</v>
      </c>
      <c r="J84" s="304">
        <f t="shared" si="14"/>
        <v>2.5367773229801636E-2</v>
      </c>
      <c r="K84" s="304">
        <f t="shared" si="14"/>
        <v>2.6718751982230102E-2</v>
      </c>
      <c r="L84" s="304">
        <f t="shared" si="14"/>
        <v>3.3904496006249181E-2</v>
      </c>
      <c r="M84" s="304">
        <f t="shared" si="14"/>
        <v>3.5095821326273285E-2</v>
      </c>
      <c r="N84" s="304">
        <f t="shared" si="14"/>
        <v>2.8400675307586856E-2</v>
      </c>
      <c r="O84" s="304">
        <f t="shared" si="14"/>
        <v>2.9102950827232302E-2</v>
      </c>
      <c r="P84" s="304">
        <f t="shared" si="14"/>
        <v>2.1403616860990446E-2</v>
      </c>
      <c r="Q84" s="304">
        <f t="shared" si="14"/>
        <v>1.5372533826833325E-2</v>
      </c>
      <c r="R84" s="304">
        <f t="shared" si="14"/>
        <v>2.8572690813949819E-2</v>
      </c>
      <c r="S84" s="304">
        <f t="shared" si="14"/>
        <v>2.7377060158395288E-2</v>
      </c>
      <c r="T84" s="304">
        <f t="shared" si="14"/>
        <v>2.876658326101143E-2</v>
      </c>
      <c r="U84" s="304">
        <f t="shared" si="14"/>
        <v>2.6461131050779352E-2</v>
      </c>
      <c r="V84" s="304">
        <f t="shared" si="14"/>
        <v>2.9552735209283584E-2</v>
      </c>
      <c r="W84" s="304">
        <f t="shared" si="14"/>
        <v>2.635963966643852E-2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6.0675036613258758E-2</v>
      </c>
      <c r="C85" s="304">
        <f t="shared" si="15"/>
        <v>5.2318968499075115E-2</v>
      </c>
      <c r="D85" s="304">
        <f t="shared" si="15"/>
        <v>5.3263581751516208E-2</v>
      </c>
      <c r="E85" s="304">
        <f t="shared" si="15"/>
        <v>6.4059585691085469E-2</v>
      </c>
      <c r="F85" s="304">
        <f t="shared" si="15"/>
        <v>6.4709271925296158E-2</v>
      </c>
      <c r="G85" s="304">
        <f t="shared" si="15"/>
        <v>3.8128285761125293E-2</v>
      </c>
      <c r="H85" s="304">
        <f t="shared" si="15"/>
        <v>5.7073507464461409E-2</v>
      </c>
      <c r="I85" s="304">
        <f t="shared" si="15"/>
        <v>5.9664973408091529E-2</v>
      </c>
      <c r="J85" s="304">
        <f t="shared" si="15"/>
        <v>4.995488882613483E-2</v>
      </c>
      <c r="K85" s="304">
        <f t="shared" si="15"/>
        <v>5.9047219627970403E-2</v>
      </c>
      <c r="L85" s="304">
        <f t="shared" si="15"/>
        <v>4.3645634328144708E-2</v>
      </c>
      <c r="M85" s="304">
        <f t="shared" si="15"/>
        <v>4.6799578037090839E-2</v>
      </c>
      <c r="N85" s="304">
        <f t="shared" si="15"/>
        <v>5.0398785957458656E-2</v>
      </c>
      <c r="O85" s="304">
        <f t="shared" si="15"/>
        <v>3.6195638336786469E-2</v>
      </c>
      <c r="P85" s="304">
        <f t="shared" si="15"/>
        <v>6.0279020339010871E-2</v>
      </c>
      <c r="Q85" s="304">
        <f t="shared" si="15"/>
        <v>6.6471309022682321E-2</v>
      </c>
      <c r="R85" s="304">
        <f t="shared" si="15"/>
        <v>2.1753809392526378E-2</v>
      </c>
      <c r="S85" s="304">
        <f t="shared" si="15"/>
        <v>1.9135131407877513E-2</v>
      </c>
      <c r="T85" s="304">
        <f t="shared" si="15"/>
        <v>2.1049932114859459E-2</v>
      </c>
      <c r="U85" s="304">
        <f t="shared" si="15"/>
        <v>1.6454629239904834E-2</v>
      </c>
      <c r="V85" s="304">
        <f t="shared" si="15"/>
        <v>2.2650445530309978E-2</v>
      </c>
      <c r="W85" s="304">
        <f t="shared" si="15"/>
        <v>2.005161211013045E-2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1.8017650155834414E-2</v>
      </c>
      <c r="C87" s="303">
        <f t="shared" si="17"/>
        <v>1.7364824482842812E-2</v>
      </c>
      <c r="D87" s="303">
        <f t="shared" si="17"/>
        <v>1.7498057904039362E-2</v>
      </c>
      <c r="E87" s="303">
        <f t="shared" si="17"/>
        <v>1.8927815984371852E-2</v>
      </c>
      <c r="F87" s="303">
        <f t="shared" si="17"/>
        <v>1.778252270576345E-2</v>
      </c>
      <c r="G87" s="303">
        <f t="shared" si="17"/>
        <v>1.2979121772540401E-2</v>
      </c>
      <c r="H87" s="303">
        <f t="shared" si="17"/>
        <v>1.5862661161854755E-2</v>
      </c>
      <c r="I87" s="303">
        <f t="shared" si="17"/>
        <v>1.4998333613442071E-2</v>
      </c>
      <c r="J87" s="303">
        <f t="shared" si="17"/>
        <v>1.2533605626413374E-2</v>
      </c>
      <c r="K87" s="303">
        <f t="shared" si="17"/>
        <v>1.3451036721075608E-2</v>
      </c>
      <c r="L87" s="303">
        <f t="shared" si="17"/>
        <v>1.4369771708102651E-2</v>
      </c>
      <c r="M87" s="303">
        <f t="shared" si="17"/>
        <v>1.5105561721105058E-2</v>
      </c>
      <c r="N87" s="303">
        <f t="shared" si="17"/>
        <v>1.3595702433290169E-2</v>
      </c>
      <c r="O87" s="303">
        <f t="shared" si="17"/>
        <v>1.2986194353632661E-2</v>
      </c>
      <c r="P87" s="303">
        <f t="shared" si="17"/>
        <v>1.1830601673092873E-2</v>
      </c>
      <c r="Q87" s="303">
        <f t="shared" si="17"/>
        <v>1.0493423533324447E-2</v>
      </c>
      <c r="R87" s="303">
        <f t="shared" si="17"/>
        <v>1.1757219095454042E-2</v>
      </c>
      <c r="S87" s="303">
        <f t="shared" si="17"/>
        <v>1.1491513952608067E-2</v>
      </c>
      <c r="T87" s="303">
        <f t="shared" si="17"/>
        <v>1.2190964246232566E-2</v>
      </c>
      <c r="U87" s="303">
        <f t="shared" si="17"/>
        <v>1.1225807522284914E-2</v>
      </c>
      <c r="V87" s="303">
        <f t="shared" si="17"/>
        <v>1.2436641453956189E-2</v>
      </c>
      <c r="W87" s="303">
        <f t="shared" si="17"/>
        <v>1.1270924357333376E-2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1.3452757119100215E-2</v>
      </c>
      <c r="C88" s="304">
        <f t="shared" si="18"/>
        <v>1.3428601147489198E-2</v>
      </c>
      <c r="D88" s="304">
        <f t="shared" si="18"/>
        <v>1.349076648699739E-2</v>
      </c>
      <c r="E88" s="304">
        <f t="shared" si="18"/>
        <v>1.410828602642185E-2</v>
      </c>
      <c r="F88" s="304">
        <f t="shared" si="18"/>
        <v>1.2914113532700416E-2</v>
      </c>
      <c r="G88" s="304">
        <f t="shared" si="18"/>
        <v>1.0110536009947902E-2</v>
      </c>
      <c r="H88" s="304">
        <f t="shared" si="18"/>
        <v>1.1568729565782426E-2</v>
      </c>
      <c r="I88" s="304">
        <f t="shared" si="18"/>
        <v>1.050943279277061E-2</v>
      </c>
      <c r="J88" s="304">
        <f t="shared" si="18"/>
        <v>8.7752440846352066E-3</v>
      </c>
      <c r="K88" s="304">
        <f t="shared" si="18"/>
        <v>9.008612673830187E-3</v>
      </c>
      <c r="L88" s="304">
        <f t="shared" si="18"/>
        <v>1.1086087620718726E-2</v>
      </c>
      <c r="M88" s="304">
        <f t="shared" si="18"/>
        <v>1.1584590332734589E-2</v>
      </c>
      <c r="N88" s="304">
        <f t="shared" si="18"/>
        <v>9.8039442421334055E-3</v>
      </c>
      <c r="O88" s="304">
        <f t="shared" si="18"/>
        <v>1.0263011532056249E-2</v>
      </c>
      <c r="P88" s="304">
        <f t="shared" si="18"/>
        <v>7.2955029642017737E-3</v>
      </c>
      <c r="Q88" s="304">
        <f t="shared" si="18"/>
        <v>5.4924473059126105E-3</v>
      </c>
      <c r="R88" s="304">
        <f t="shared" si="18"/>
        <v>1.0120568859025724E-2</v>
      </c>
      <c r="S88" s="304">
        <f t="shared" si="18"/>
        <v>1.0051880241670575E-2</v>
      </c>
      <c r="T88" s="304">
        <f t="shared" si="18"/>
        <v>1.0607270294017436E-2</v>
      </c>
      <c r="U88" s="304">
        <f t="shared" si="18"/>
        <v>9.9878416860538291E-3</v>
      </c>
      <c r="V88" s="304">
        <f t="shared" si="18"/>
        <v>1.0732532699324719E-2</v>
      </c>
      <c r="W88" s="304">
        <f t="shared" si="18"/>
        <v>9.7623391202075749E-3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4.5648930367342003E-3</v>
      </c>
      <c r="C89" s="304">
        <f t="shared" si="19"/>
        <v>3.9362233353536146E-3</v>
      </c>
      <c r="D89" s="304">
        <f t="shared" si="19"/>
        <v>4.0072914170419726E-3</v>
      </c>
      <c r="E89" s="304">
        <f t="shared" si="19"/>
        <v>4.8195299579500035E-3</v>
      </c>
      <c r="F89" s="304">
        <f t="shared" si="19"/>
        <v>4.8684091730630315E-3</v>
      </c>
      <c r="G89" s="304">
        <f t="shared" si="19"/>
        <v>2.8685857625924999E-3</v>
      </c>
      <c r="H89" s="304">
        <f t="shared" si="19"/>
        <v>4.2939315960723303E-3</v>
      </c>
      <c r="I89" s="304">
        <f t="shared" si="19"/>
        <v>4.4889008206714619E-3</v>
      </c>
      <c r="J89" s="304">
        <f t="shared" si="19"/>
        <v>3.7583615417781688E-3</v>
      </c>
      <c r="K89" s="304">
        <f t="shared" si="19"/>
        <v>4.4424240472454215E-3</v>
      </c>
      <c r="L89" s="304">
        <f t="shared" si="19"/>
        <v>3.2836840873839263E-3</v>
      </c>
      <c r="M89" s="304">
        <f t="shared" si="19"/>
        <v>3.5209713883704698E-3</v>
      </c>
      <c r="N89" s="304">
        <f t="shared" si="19"/>
        <v>3.7917581911567633E-3</v>
      </c>
      <c r="O89" s="304">
        <f t="shared" si="19"/>
        <v>2.7231828215764117E-3</v>
      </c>
      <c r="P89" s="304">
        <f t="shared" si="19"/>
        <v>4.535098708891099E-3</v>
      </c>
      <c r="Q89" s="304">
        <f t="shared" si="19"/>
        <v>5.0009762274118357E-3</v>
      </c>
      <c r="R89" s="304">
        <f t="shared" si="19"/>
        <v>1.6366502364283182E-3</v>
      </c>
      <c r="S89" s="304">
        <f t="shared" si="19"/>
        <v>1.4396337109374934E-3</v>
      </c>
      <c r="T89" s="304">
        <f t="shared" si="19"/>
        <v>1.5836939522151311E-3</v>
      </c>
      <c r="U89" s="304">
        <f t="shared" si="19"/>
        <v>1.237965836231085E-3</v>
      </c>
      <c r="V89" s="304">
        <f t="shared" si="19"/>
        <v>1.7041087546314701E-3</v>
      </c>
      <c r="W89" s="304">
        <f t="shared" si="19"/>
        <v>1.5085852371258006E-3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8.1405090895975502E-2</v>
      </c>
      <c r="C91" s="303">
        <f t="shared" si="21"/>
        <v>0.13101925537432527</v>
      </c>
      <c r="D91" s="303">
        <f t="shared" si="21"/>
        <v>0.12785522031384186</v>
      </c>
      <c r="E91" s="303">
        <f t="shared" si="21"/>
        <v>8.2567054822055036E-2</v>
      </c>
      <c r="F91" s="303">
        <f t="shared" si="21"/>
        <v>9.3716575541030994E-2</v>
      </c>
      <c r="G91" s="303">
        <f t="shared" si="21"/>
        <v>0.17122174645466523</v>
      </c>
      <c r="H91" s="303">
        <f t="shared" si="21"/>
        <v>9.6431260184001777E-2</v>
      </c>
      <c r="I91" s="303">
        <f t="shared" si="21"/>
        <v>9.9989008985159195E-2</v>
      </c>
      <c r="J91" s="303">
        <f t="shared" si="21"/>
        <v>0.11642515369066281</v>
      </c>
      <c r="K91" s="303">
        <f t="shared" si="21"/>
        <v>0.10017920916113686</v>
      </c>
      <c r="L91" s="303">
        <f t="shared" si="21"/>
        <v>9.4646887509137481E-2</v>
      </c>
      <c r="M91" s="303">
        <f t="shared" si="21"/>
        <v>9.9106064651302422E-2</v>
      </c>
      <c r="N91" s="303">
        <f t="shared" si="21"/>
        <v>9.6924377613251678E-2</v>
      </c>
      <c r="O91" s="303">
        <f t="shared" si="21"/>
        <v>0.11250099845475785</v>
      </c>
      <c r="P91" s="303">
        <f t="shared" si="21"/>
        <v>9.6645939952044096E-2</v>
      </c>
      <c r="Q91" s="303">
        <f t="shared" si="21"/>
        <v>9.7816153083993509E-2</v>
      </c>
      <c r="R91" s="303">
        <f t="shared" si="21"/>
        <v>0.14896978793142512</v>
      </c>
      <c r="S91" s="303">
        <f t="shared" si="21"/>
        <v>0.14197582017057817</v>
      </c>
      <c r="T91" s="303">
        <f t="shared" si="21"/>
        <v>0.14274354640473491</v>
      </c>
      <c r="U91" s="303">
        <f t="shared" si="21"/>
        <v>0.15309251235727744</v>
      </c>
      <c r="V91" s="303">
        <f t="shared" si="21"/>
        <v>0.12937535856141</v>
      </c>
      <c r="W91" s="303">
        <f t="shared" si="21"/>
        <v>0.12383989746131595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2.4126513116094852</v>
      </c>
      <c r="C96" s="322">
        <f>IF(C$5=0,0,C$5/OIS_fec!C$5)</f>
        <v>2.0938911414577164</v>
      </c>
      <c r="D96" s="322">
        <f>IF(D$5=0,0,D$5/OIS_fec!D$5)</f>
        <v>2.0660258390239075</v>
      </c>
      <c r="E96" s="322">
        <f>IF(E$5=0,0,E$5/OIS_fec!E$5)</f>
        <v>1.9576842540427475</v>
      </c>
      <c r="F96" s="322">
        <f>IF(F$5=0,0,F$5/OIS_fec!F$5)</f>
        <v>1.9209856891571564</v>
      </c>
      <c r="G96" s="322">
        <f>IF(G$5=0,0,G$5/OIS_fec!G$5)</f>
        <v>1.5272193838104846</v>
      </c>
      <c r="H96" s="322">
        <f>IF(H$5=0,0,H$5/OIS_fec!H$5)</f>
        <v>1.5978194828991752</v>
      </c>
      <c r="I96" s="322">
        <f>IF(I$5=0,0,I$5/OIS_fec!I$5)</f>
        <v>1.5951324615884919</v>
      </c>
      <c r="J96" s="322">
        <f>IF(J$5=0,0,J$5/OIS_fec!J$5)</f>
        <v>1.5630398089647861</v>
      </c>
      <c r="K96" s="322">
        <f>IF(K$5=0,0,K$5/OIS_fec!K$5)</f>
        <v>1.6365217267001666</v>
      </c>
      <c r="L96" s="322">
        <f>IF(L$5=0,0,L$5/OIS_fec!L$5)</f>
        <v>1.58063380923209</v>
      </c>
      <c r="M96" s="322">
        <f>IF(M$5=0,0,M$5/OIS_fec!M$5)</f>
        <v>1.5518495731181516</v>
      </c>
      <c r="N96" s="322">
        <f>IF(N$5=0,0,N$5/OIS_fec!N$5)</f>
        <v>1.5390954882966923</v>
      </c>
      <c r="O96" s="322">
        <f>IF(O$5=0,0,O$5/OIS_fec!O$5)</f>
        <v>1.4246565556566235</v>
      </c>
      <c r="P96" s="322">
        <f>IF(P$5=0,0,P$5/OIS_fec!P$5)</f>
        <v>1.5674809729029318</v>
      </c>
      <c r="Q96" s="322">
        <f>IF(Q$5=0,0,Q$5/OIS_fec!Q$5)</f>
        <v>1.5928426821717012</v>
      </c>
      <c r="R96" s="322">
        <f>IF(R$5=0,0,R$5/OIS_fec!R$5)</f>
        <v>1.2894741335458049</v>
      </c>
      <c r="S96" s="322">
        <f>IF(S$5=0,0,S$5/OIS_fec!S$5)</f>
        <v>1.2003068540001511</v>
      </c>
      <c r="T96" s="322">
        <f>IF(T$5=0,0,T$5/OIS_fec!T$5)</f>
        <v>1.1574743612204654</v>
      </c>
      <c r="U96" s="322">
        <f>IF(U$5=0,0,U$5/OIS_fec!U$5)</f>
        <v>1.0586944142923138</v>
      </c>
      <c r="V96" s="322">
        <f>IF(V$5=0,0,V$5/OIS_fec!V$5)</f>
        <v>1.1106336014243345</v>
      </c>
      <c r="W96" s="322">
        <f>IF(W$5=0,0,W$5/OIS_fec!W$5)</f>
        <v>1.1747413860999416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2.289392753211688</v>
      </c>
      <c r="C101" s="334">
        <f>IF(C$10=0,0,C$10/OIS_fec!C$10)</f>
        <v>2.2843058269227794</v>
      </c>
      <c r="D101" s="334">
        <f>IF(D$10=0,0,D$10/OIS_fec!D$10)</f>
        <v>2.2513767792487558</v>
      </c>
      <c r="E101" s="334">
        <f>IF(E$10=0,0,E$10/OIS_fec!E$10)</f>
        <v>2.0961486766668194</v>
      </c>
      <c r="F101" s="334">
        <f>IF(F$10=0,0,F$10/OIS_fec!F$10)</f>
        <v>1.9571461268143506</v>
      </c>
      <c r="G101" s="334">
        <f>IF(G$10=0,0,G$10/OIS_fec!G$10)</f>
        <v>1.1992006516644167</v>
      </c>
      <c r="H101" s="334">
        <f>IF(H$10=0,0,H$10/OIS_fec!H$10)</f>
        <v>1.2937236372640424</v>
      </c>
      <c r="I101" s="334">
        <f>IF(I$10=0,0,I$10/OIS_fec!I$10)</f>
        <v>1.0497825559397076</v>
      </c>
      <c r="J101" s="334">
        <f>IF(J$10=0,0,J$10/OIS_fec!J$10)</f>
        <v>0.95030331816934299</v>
      </c>
      <c r="K101" s="334">
        <f>IF(K$10=0,0,K$10/OIS_fec!K$10)</f>
        <v>0.93461799124173206</v>
      </c>
      <c r="L101" s="334">
        <f>IF(L$10=0,0,L$10/OIS_fec!L$10)</f>
        <v>1.3354894229031153</v>
      </c>
      <c r="M101" s="334">
        <f>IF(M$10=0,0,M$10/OIS_fec!M$10)</f>
        <v>1.2239870834527289</v>
      </c>
      <c r="N101" s="334">
        <f>IF(N$10=0,0,N$10/OIS_fec!N$10)</f>
        <v>1.0090687303461334</v>
      </c>
      <c r="O101" s="334">
        <f>IF(O$10=0,0,O$10/OIS_fec!O$10)</f>
        <v>0.99093426089463155</v>
      </c>
      <c r="P101" s="334">
        <f>IF(P$10=0,0,P$10/OIS_fec!P$10)</f>
        <v>0.63454945096087867</v>
      </c>
      <c r="Q101" s="334">
        <f>IF(Q$10=0,0,Q$10/OIS_fec!Q$10)</f>
        <v>0.58465597716862716</v>
      </c>
      <c r="R101" s="334">
        <f>IF(R$10=0,0,R$10/OIS_fec!R$10)</f>
        <v>0.76056003034381947</v>
      </c>
      <c r="S101" s="334">
        <f>IF(S$10=0,0,S$10/OIS_fec!S$10)</f>
        <v>0.60744438960234237</v>
      </c>
      <c r="T101" s="334">
        <f>IF(T$10=0,0,T$10/OIS_fec!T$10)</f>
        <v>0.47598366316278873</v>
      </c>
      <c r="U101" s="334">
        <f>IF(U$10=0,0,U$10/OIS_fec!U$10)</f>
        <v>0.35122653113188684</v>
      </c>
      <c r="V101" s="334">
        <f>IF(V$10=0,0,V$10/OIS_fec!V$10)</f>
        <v>0.36699183908726918</v>
      </c>
      <c r="W101" s="334">
        <f>IF(W$10=0,0,W$10/OIS_fec!W$10)</f>
        <v>0.50809881620030128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2.7378026901616437</v>
      </c>
      <c r="C102" s="350">
        <f>IF(C$16=0,0,C$16/OIS_fec!C$16)</f>
        <v>2.307198299594591</v>
      </c>
      <c r="D102" s="350">
        <f>IF(D$16=0,0,D$16/OIS_fec!D$16)</f>
        <v>2.2905581639066899</v>
      </c>
      <c r="E102" s="350">
        <f>IF(E$16=0,0,E$16/OIS_fec!E$16)</f>
        <v>2.3161701759007607</v>
      </c>
      <c r="F102" s="350">
        <f>IF(F$16=0,0,F$16/OIS_fec!F$16)</f>
        <v>2.3654670475899988</v>
      </c>
      <c r="G102" s="350">
        <f>IF(G$16=0,0,G$16/OIS_fec!G$16)</f>
        <v>1.7995689133491009</v>
      </c>
      <c r="H102" s="350">
        <f>IF(H$16=0,0,H$16/OIS_fec!H$16)</f>
        <v>2.1952136311209087</v>
      </c>
      <c r="I102" s="350">
        <f>IF(I$16=0,0,I$16/OIS_fec!I$16)</f>
        <v>2.3062232861729113</v>
      </c>
      <c r="J102" s="350">
        <f>IF(J$16=0,0,J$16/OIS_fec!J$16)</f>
        <v>2.2017684585237198</v>
      </c>
      <c r="K102" s="350">
        <f>IF(K$16=0,0,K$16/OIS_fec!K$16)</f>
        <v>2.397390086570153</v>
      </c>
      <c r="L102" s="350">
        <f>IF(L$16=0,0,L$16/OIS_fec!L$16)</f>
        <v>1.8329853506231228</v>
      </c>
      <c r="M102" s="350">
        <f>IF(M$16=0,0,M$16/OIS_fec!M$16)</f>
        <v>1.8603764108505711</v>
      </c>
      <c r="N102" s="350">
        <f>IF(N$16=0,0,N$16/OIS_fec!N$16)</f>
        <v>1.9135679549472007</v>
      </c>
      <c r="O102" s="350">
        <f>IF(O$16=0,0,O$16/OIS_fec!O$16)</f>
        <v>1.6013870337431637</v>
      </c>
      <c r="P102" s="350">
        <f>IF(P$16=0,0,P$16/OIS_fec!P$16)</f>
        <v>2.1166032593755104</v>
      </c>
      <c r="Q102" s="350">
        <f>IF(Q$16=0,0,Q$16/OIS_fec!Q$16)</f>
        <v>2.2021152588076478</v>
      </c>
      <c r="R102" s="350">
        <f>IF(R$16=0,0,R$16/OIS_fec!R$16)</f>
        <v>1.3095923682519472</v>
      </c>
      <c r="S102" s="350">
        <f>IF(S$16=0,0,S$16/OIS_fec!S$16)</f>
        <v>1.1921726816886835</v>
      </c>
      <c r="T102" s="350">
        <f>IF(T$16=0,0,T$16/OIS_fec!T$16)</f>
        <v>1.1952759572813527</v>
      </c>
      <c r="U102" s="350">
        <f>IF(U$16=0,0,U$16/OIS_fec!U$16)</f>
        <v>1.05786977995255</v>
      </c>
      <c r="V102" s="350">
        <f>IF(V$16=0,0,V$16/OIS_fec!V$16)</f>
        <v>1.2498854888423563</v>
      </c>
      <c r="W102" s="350">
        <f>IF(W$16=0,0,W$16/OIS_fec!W$16)</f>
        <v>1.2913460632464673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2.8040413813131178</v>
      </c>
      <c r="C103" s="350">
        <f>IF(C$27=0,0,C$27/OIS_fec!C$27)</f>
        <v>2.4787973421480038</v>
      </c>
      <c r="D103" s="350">
        <f>IF(D$27=0,0,D$27/OIS_fec!D$27)</f>
        <v>2.4775260131774752</v>
      </c>
      <c r="E103" s="350">
        <f>IF(E$27=0,0,E$27/OIS_fec!E$27)</f>
        <v>2.4483227430226222</v>
      </c>
      <c r="F103" s="350">
        <f>IF(F$27=0,0,F$27/OIS_fec!F$27)</f>
        <v>2.4361436128983875</v>
      </c>
      <c r="G103" s="350">
        <f>IF(G$27=0,0,G$27/OIS_fec!G$27)</f>
        <v>2.4685565074018645</v>
      </c>
      <c r="H103" s="350">
        <f>IF(H$27=0,0,H$27/OIS_fec!H$27)</f>
        <v>2.455521410239335</v>
      </c>
      <c r="I103" s="350">
        <f>IF(I$27=0,0,I$27/OIS_fec!I$27)</f>
        <v>2.4702946727300019</v>
      </c>
      <c r="J103" s="350">
        <f>IF(J$27=0,0,J$27/OIS_fec!J$27)</f>
        <v>2.480639913822849</v>
      </c>
      <c r="K103" s="350">
        <f>IF(K$27=0,0,K$27/OIS_fec!K$27)</f>
        <v>2.5226019233293533</v>
      </c>
      <c r="L103" s="350">
        <f>IF(L$27=0,0,L$27/OIS_fec!L$27)</f>
        <v>2.4820175951235588</v>
      </c>
      <c r="M103" s="350">
        <f>IF(M$27=0,0,M$27/OIS_fec!M$27)</f>
        <v>2.5010721182949331</v>
      </c>
      <c r="N103" s="350">
        <f>IF(N$27=0,0,N$27/OIS_fec!N$27)</f>
        <v>2.4429537976673532</v>
      </c>
      <c r="O103" s="350">
        <f>IF(O$27=0,0,O$27/OIS_fec!O$27)</f>
        <v>2.4046128570983578</v>
      </c>
      <c r="P103" s="350">
        <f>IF(P$27=0,0,P$27/OIS_fec!P$27)</f>
        <v>2.4125279852143651</v>
      </c>
      <c r="Q103" s="350">
        <f>IF(Q$27=0,0,Q$27/OIS_fec!Q$27)</f>
        <v>2.362095944699143</v>
      </c>
      <c r="R103" s="350">
        <f>IF(R$27=0,0,R$27/OIS_fec!R$27)</f>
        <v>2.3827253853556853</v>
      </c>
      <c r="S103" s="350">
        <f>IF(S$27=0,0,S$27/OIS_fec!S$27)</f>
        <v>2.3536620981116081</v>
      </c>
      <c r="T103" s="350">
        <f>IF(T$27=0,0,T$27/OIS_fec!T$27)</f>
        <v>2.3431819040314892</v>
      </c>
      <c r="U103" s="350">
        <f>IF(U$27=0,0,U$27/OIS_fec!U$27)</f>
        <v>2.3204047720677563</v>
      </c>
      <c r="V103" s="350">
        <f>IF(V$27=0,0,V$27/OIS_fec!V$27)</f>
        <v>2.3576031605538175</v>
      </c>
      <c r="W103" s="350">
        <f>IF(W$27=0,0,W$27/OIS_fec!W$27)</f>
        <v>2.3533714616568662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2.860204962082781</v>
      </c>
      <c r="C104" s="350">
        <f>IF(C$35=0,0,C$35/OIS_fec!C$35)</f>
        <v>2.3925747791924294</v>
      </c>
      <c r="D104" s="350">
        <f>IF(D$35=0,0,D$35/OIS_fec!D$35)</f>
        <v>2.3933273078686539</v>
      </c>
      <c r="E104" s="350">
        <f>IF(E$35=0,0,E$35/OIS_fec!E$35)</f>
        <v>2.4819086797592438</v>
      </c>
      <c r="F104" s="350">
        <f>IF(F$35=0,0,F$35/OIS_fec!F$35)</f>
        <v>2.5275920010274215</v>
      </c>
      <c r="G104" s="350">
        <f>IF(G$35=0,0,G$35/OIS_fec!G$35)</f>
        <v>2.3187094720666401</v>
      </c>
      <c r="H104" s="350">
        <f>IF(H$35=0,0,H$35/OIS_fec!H$35)</f>
        <v>2.5557572302621971</v>
      </c>
      <c r="I104" s="350">
        <f>IF(I$35=0,0,I$35/OIS_fec!I$35)</f>
        <v>2.684339943691112</v>
      </c>
      <c r="J104" s="350">
        <f>IF(J$35=0,0,J$35/OIS_fec!J$35)</f>
        <v>2.5793468554715764</v>
      </c>
      <c r="K104" s="350">
        <f>IF(K$35=0,0,K$35/OIS_fec!K$35)</f>
        <v>2.6685177861032048</v>
      </c>
      <c r="L104" s="350">
        <f>IF(L$35=0,0,L$35/OIS_fec!L$35)</f>
        <v>2.1142765745130734</v>
      </c>
      <c r="M104" s="350">
        <f>IF(M$35=0,0,M$35/OIS_fec!M$35)</f>
        <v>2.1158230764620654</v>
      </c>
      <c r="N104" s="350">
        <f>IF(N$35=0,0,N$35/OIS_fec!N$35)</f>
        <v>2.0835748547938162</v>
      </c>
      <c r="O104" s="350">
        <f>IF(O$35=0,0,O$35/OIS_fec!O$35)</f>
        <v>1.8332732609873432</v>
      </c>
      <c r="P104" s="350">
        <f>IF(P$35=0,0,P$35/OIS_fec!P$35)</f>
        <v>2.2136020901931461</v>
      </c>
      <c r="Q104" s="350">
        <f>IF(Q$35=0,0,Q$35/OIS_fec!Q$35)</f>
        <v>2.2626408868808516</v>
      </c>
      <c r="R104" s="350">
        <f>IF(R$35=0,0,R$35/OIS_fec!R$35)</f>
        <v>1.5803119500299381</v>
      </c>
      <c r="S104" s="350">
        <f>IF(S$35=0,0,S$35/OIS_fec!S$35)</f>
        <v>1.4356915780736585</v>
      </c>
      <c r="T104" s="350">
        <f>IF(T$35=0,0,T$35/OIS_fec!T$35)</f>
        <v>1.4694109650900367</v>
      </c>
      <c r="U104" s="350">
        <f>IF(U$35=0,0,U$35/OIS_fec!U$35)</f>
        <v>1.2765101370009946</v>
      </c>
      <c r="V104" s="350">
        <f>IF(V$35=0,0,V$35/OIS_fec!V$35)</f>
        <v>1.5154757994651851</v>
      </c>
      <c r="W104" s="350">
        <f>IF(W$35=0,0,W$35/OIS_fec!W$35)</f>
        <v>1.5070725298899468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1.9394136826002033</v>
      </c>
      <c r="C105" s="350">
        <f>IF(C$54=0,0,C$54/OIS_fec!C$54)</f>
        <v>1.7586625645807239</v>
      </c>
      <c r="D105" s="350">
        <f>IF(D$54=0,0,D$54/OIS_fec!D$54)</f>
        <v>1.7381271534586429</v>
      </c>
      <c r="E105" s="350">
        <f>IF(E$54=0,0,E$54/OIS_fec!E$54)</f>
        <v>1.6665864178318872</v>
      </c>
      <c r="F105" s="350">
        <f>IF(F$54=0,0,F$54/OIS_fec!F$54)</f>
        <v>1.5950380442296384</v>
      </c>
      <c r="G105" s="350">
        <f>IF(G$54=0,0,G$54/OIS_fec!G$54)</f>
        <v>0.99366418714796334</v>
      </c>
      <c r="H105" s="350">
        <f>IF(H$54=0,0,H$54/OIS_fec!H$54)</f>
        <v>1.1650714873802797</v>
      </c>
      <c r="I105" s="350">
        <f>IF(I$54=0,0,I$54/OIS_fec!I$54)</f>
        <v>1.1006242008516973</v>
      </c>
      <c r="J105" s="350">
        <f>IF(J$54=0,0,J$54/OIS_fec!J$54)</f>
        <v>1.0039293756288696</v>
      </c>
      <c r="K105" s="350">
        <f>IF(K$54=0,0,K$54/OIS_fec!K$54)</f>
        <v>1.0819268023625368</v>
      </c>
      <c r="L105" s="350">
        <f>IF(L$54=0,0,L$54/OIS_fec!L$54)</f>
        <v>1.2082584300562238</v>
      </c>
      <c r="M105" s="350">
        <f>IF(M$54=0,0,M$54/OIS_fec!M$54)</f>
        <v>1.1898207588688552</v>
      </c>
      <c r="N105" s="350">
        <f>IF(N$54=0,0,N$54/OIS_fec!N$54)</f>
        <v>1.1070611477063268</v>
      </c>
      <c r="O105" s="350">
        <f>IF(O$54=0,0,O$54/OIS_fec!O$54)</f>
        <v>0.99283499468047498</v>
      </c>
      <c r="P105" s="350">
        <f>IF(P$54=0,0,P$54/OIS_fec!P$54)</f>
        <v>1.0423127632478972</v>
      </c>
      <c r="Q105" s="350">
        <f>IF(Q$54=0,0,Q$54/OIS_fec!Q$54)</f>
        <v>1.0019752168374907</v>
      </c>
      <c r="R105" s="350">
        <f>IF(R$54=0,0,R$54/OIS_fec!R$54)</f>
        <v>0.80427740231506761</v>
      </c>
      <c r="S105" s="350">
        <f>IF(S$54=0,0,S$54/OIS_fec!S$54)</f>
        <v>0.72866287082325032</v>
      </c>
      <c r="T105" s="350">
        <f>IF(T$54=0,0,T$54/OIS_fec!T$54)</f>
        <v>0.72759418761857331</v>
      </c>
      <c r="U105" s="350">
        <f>IF(U$54=0,0,U$54/OIS_fec!U$54)</f>
        <v>0.60270860524273484</v>
      </c>
      <c r="V105" s="350">
        <f>IF(V$54=0,0,V$54/OIS_fec!V$54)</f>
        <v>0.68720680171328685</v>
      </c>
      <c r="W105" s="350">
        <f>IF(W$54=0,0,W$54/OIS_fec!W$54)</f>
        <v>0.68125397771771468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3.1024187999999997</v>
      </c>
      <c r="C106" s="350">
        <f>IF(C$68=0,0,C$68/OIS_fec!C$68)</f>
        <v>3.1024187999999997</v>
      </c>
      <c r="D106" s="350">
        <f>IF(D$68=0,0,D$68/OIS_fec!D$68)</f>
        <v>3.1024188000000006</v>
      </c>
      <c r="E106" s="350">
        <f>IF(E$68=0,0,E$68/OIS_fec!E$68)</f>
        <v>3.1024187999999997</v>
      </c>
      <c r="F106" s="350">
        <f>IF(F$68=0,0,F$68/OIS_fec!F$68)</f>
        <v>3.1024187999999993</v>
      </c>
      <c r="G106" s="350">
        <f>IF(G$68=0,0,G$68/OIS_fec!G$68)</f>
        <v>3.1024188000000006</v>
      </c>
      <c r="H106" s="350">
        <f>IF(H$68=0,0,H$68/OIS_fec!H$68)</f>
        <v>3.1024188000000015</v>
      </c>
      <c r="I106" s="350">
        <f>IF(I$68=0,0,I$68/OIS_fec!I$68)</f>
        <v>3.1024187999999997</v>
      </c>
      <c r="J106" s="350">
        <f>IF(J$68=0,0,J$68/OIS_fec!J$68)</f>
        <v>3.1024188000000015</v>
      </c>
      <c r="K106" s="350">
        <f>IF(K$68=0,0,K$68/OIS_fec!K$68)</f>
        <v>3.1024188000000015</v>
      </c>
      <c r="L106" s="350">
        <f>IF(L$68=0,0,L$68/OIS_fec!L$68)</f>
        <v>3.102418800000001</v>
      </c>
      <c r="M106" s="350">
        <f>IF(M$68=0,0,M$68/OIS_fec!M$68)</f>
        <v>3.1024187999999993</v>
      </c>
      <c r="N106" s="350">
        <f>IF(N$68=0,0,N$68/OIS_fec!N$68)</f>
        <v>3.1024187999999997</v>
      </c>
      <c r="O106" s="350">
        <f>IF(O$68=0,0,O$68/OIS_fec!O$68)</f>
        <v>3.1024188000000015</v>
      </c>
      <c r="P106" s="350">
        <f>IF(P$68=0,0,P$68/OIS_fec!P$68)</f>
        <v>3.1024187999999988</v>
      </c>
      <c r="Q106" s="350">
        <f>IF(Q$68=0,0,Q$68/OIS_fec!Q$68)</f>
        <v>3.1024187999999997</v>
      </c>
      <c r="R106" s="350">
        <f>IF(R$68=0,0,R$68/OIS_fec!R$68)</f>
        <v>3.102418800000001</v>
      </c>
      <c r="S106" s="350">
        <f>IF(S$68=0,0,S$68/OIS_fec!S$68)</f>
        <v>3.1024187999999984</v>
      </c>
      <c r="T106" s="350">
        <f>IF(T$68=0,0,T$68/OIS_fec!T$68)</f>
        <v>3.1024188000000006</v>
      </c>
      <c r="U106" s="350">
        <f>IF(U$68=0,0,U$68/OIS_fec!U$68)</f>
        <v>3.1024188000000006</v>
      </c>
      <c r="V106" s="350">
        <f>IF(V$68=0,0,V$68/OIS_fec!V$68)</f>
        <v>3.1024188000000006</v>
      </c>
      <c r="W106" s="350">
        <f>IF(W$68=0,0,W$68/OIS_fec!W$68)</f>
        <v>2.9615598617591323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4E5B77-0B4A-47B1-B4E5-092A5B15EA89}"/>
</file>

<file path=customXml/itemProps2.xml><?xml version="1.0" encoding="utf-8"?>
<ds:datastoreItem xmlns:ds="http://schemas.openxmlformats.org/officeDocument/2006/customXml" ds:itemID="{F86DE067-2444-4D6D-A8CD-0E5FA717F9A6}"/>
</file>

<file path=customXml/itemProps3.xml><?xml version="1.0" encoding="utf-8"?>
<ds:datastoreItem xmlns:ds="http://schemas.openxmlformats.org/officeDocument/2006/customXml" ds:itemID="{596FD0BD-982C-414A-AC55-DAC3A21222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2024-05-20T16:47:31Z</dcterms:created>
  <dcterms:modified xsi:type="dcterms:W3CDTF">2024-05-20T16:47:31Z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